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 tabRatio="728" firstSheet="1" activeTab="1"/>
  </bookViews>
  <sheets>
    <sheet name="Sheet2" sheetId="12" state="hidden" r:id="rId1"/>
    <sheet name="Dealer BM Aug'21" sheetId="28" r:id="rId2"/>
    <sheet name="Dealer BM June'21 Pr" sheetId="16" state="hidden" r:id="rId3"/>
    <sheet name="Region Wise" sheetId="6" state="hidden" r:id="rId4"/>
    <sheet name="Zone Wise" sheetId="7" state="hidden" r:id="rId5"/>
    <sheet name="DSR BM Aug'21 dpay" sheetId="30" r:id="rId6"/>
    <sheet name="DSR BM Aug'21 Full" sheetId="18" r:id="rId7"/>
    <sheet name="Sheet1" sheetId="10" state="hidden" r:id="rId8"/>
  </sheets>
  <definedNames>
    <definedName name="_xlnm._FilterDatabase" localSheetId="1" hidden="1">'Dealer BM Aug''21'!$A$1:$L$116</definedName>
    <definedName name="_xlnm._FilterDatabase" localSheetId="2" hidden="1">'Dealer BM June''21 Pr'!$A$4:$AG$119</definedName>
    <definedName name="_xlnm._FilterDatabase" localSheetId="5" hidden="1">'DSR BM Aug''21 dpay'!$A$2:$V$32</definedName>
    <definedName name="_xlnm._FilterDatabase" localSheetId="6" hidden="1">'DSR BM Aug''21 Full'!$A$2:$V$521</definedName>
    <definedName name="_xlnm._FilterDatabase" localSheetId="7" hidden="1">Sheet1!$A$1:$D$1</definedName>
    <definedName name="_xlnm._FilterDatabase" localSheetId="4" hidden="1">'Zone Wise'!$B$2:$F$53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30" l="1"/>
  <c r="M32" i="30" s="1"/>
  <c r="J32" i="30"/>
  <c r="L32" i="30" s="1"/>
  <c r="K31" i="30"/>
  <c r="M31" i="30" s="1"/>
  <c r="J31" i="30"/>
  <c r="L31" i="30" s="1"/>
  <c r="K30" i="30"/>
  <c r="M30" i="30" s="1"/>
  <c r="J30" i="30"/>
  <c r="L30" i="30" s="1"/>
  <c r="K29" i="30"/>
  <c r="M29" i="30" s="1"/>
  <c r="N29" i="30" s="1"/>
  <c r="J29" i="30"/>
  <c r="L29" i="30" s="1"/>
  <c r="K28" i="30"/>
  <c r="M28" i="30" s="1"/>
  <c r="J28" i="30"/>
  <c r="L28" i="30" s="1"/>
  <c r="K27" i="30"/>
  <c r="M27" i="30" s="1"/>
  <c r="J27" i="30"/>
  <c r="L27" i="30" s="1"/>
  <c r="K26" i="30"/>
  <c r="M26" i="30" s="1"/>
  <c r="J26" i="30"/>
  <c r="L26" i="30" s="1"/>
  <c r="K25" i="30"/>
  <c r="M25" i="30" s="1"/>
  <c r="J25" i="30"/>
  <c r="L25" i="30" s="1"/>
  <c r="K24" i="30"/>
  <c r="M24" i="30" s="1"/>
  <c r="J24" i="30"/>
  <c r="L24" i="30" s="1"/>
  <c r="K23" i="30"/>
  <c r="M23" i="30" s="1"/>
  <c r="J23" i="30"/>
  <c r="L23" i="30" s="1"/>
  <c r="K22" i="30"/>
  <c r="M22" i="30" s="1"/>
  <c r="J22" i="30"/>
  <c r="L22" i="30" s="1"/>
  <c r="K21" i="30"/>
  <c r="M21" i="30" s="1"/>
  <c r="J21" i="30"/>
  <c r="L21" i="30" s="1"/>
  <c r="K20" i="30"/>
  <c r="M20" i="30" s="1"/>
  <c r="J20" i="30"/>
  <c r="L20" i="30" s="1"/>
  <c r="K19" i="30"/>
  <c r="M19" i="30" s="1"/>
  <c r="J19" i="30"/>
  <c r="L19" i="30" s="1"/>
  <c r="K18" i="30"/>
  <c r="M18" i="30" s="1"/>
  <c r="N18" i="30" s="1"/>
  <c r="J18" i="30"/>
  <c r="L18" i="30" s="1"/>
  <c r="K17" i="30"/>
  <c r="M17" i="30" s="1"/>
  <c r="J17" i="30"/>
  <c r="L17" i="30" s="1"/>
  <c r="K16" i="30"/>
  <c r="M16" i="30" s="1"/>
  <c r="J16" i="30"/>
  <c r="L16" i="30" s="1"/>
  <c r="K15" i="30"/>
  <c r="M15" i="30" s="1"/>
  <c r="J15" i="30"/>
  <c r="L15" i="30" s="1"/>
  <c r="K14" i="30"/>
  <c r="M14" i="30" s="1"/>
  <c r="J14" i="30"/>
  <c r="L14" i="30" s="1"/>
  <c r="K13" i="30"/>
  <c r="M13" i="30" s="1"/>
  <c r="J13" i="30"/>
  <c r="L13" i="30" s="1"/>
  <c r="K12" i="30"/>
  <c r="M12" i="30" s="1"/>
  <c r="J12" i="30"/>
  <c r="L12" i="30" s="1"/>
  <c r="K11" i="30"/>
  <c r="M11" i="30" s="1"/>
  <c r="J11" i="30"/>
  <c r="L11" i="30" s="1"/>
  <c r="K10" i="30"/>
  <c r="M10" i="30" s="1"/>
  <c r="J10" i="30"/>
  <c r="L10" i="30" s="1"/>
  <c r="K9" i="30"/>
  <c r="M9" i="30" s="1"/>
  <c r="J9" i="30"/>
  <c r="L9" i="30" s="1"/>
  <c r="K8" i="30"/>
  <c r="M8" i="30" s="1"/>
  <c r="J8" i="30"/>
  <c r="L8" i="30" s="1"/>
  <c r="K7" i="30"/>
  <c r="M7" i="30" s="1"/>
  <c r="J7" i="30"/>
  <c r="L7" i="30" s="1"/>
  <c r="K6" i="30"/>
  <c r="M6" i="30" s="1"/>
  <c r="J6" i="30"/>
  <c r="L6" i="30" s="1"/>
  <c r="K5" i="30"/>
  <c r="M5" i="30" s="1"/>
  <c r="J5" i="30"/>
  <c r="L5" i="30" s="1"/>
  <c r="O523" i="1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118" i="28" s="1"/>
  <c r="N26" i="30" l="1"/>
  <c r="N15" i="30"/>
  <c r="N12" i="30"/>
  <c r="N25" i="30"/>
  <c r="N10" i="30"/>
  <c r="N28" i="30"/>
  <c r="N7" i="30"/>
  <c r="N13" i="30"/>
  <c r="N5" i="30"/>
  <c r="N9" i="30"/>
  <c r="N11" i="30"/>
  <c r="N16" i="30"/>
  <c r="N6" i="30"/>
  <c r="N8" i="30"/>
  <c r="N32" i="30"/>
  <c r="N19" i="30"/>
  <c r="N20" i="30"/>
  <c r="N31" i="30"/>
  <c r="N14" i="30"/>
  <c r="N17" i="30"/>
  <c r="N21" i="30"/>
  <c r="N22" i="30"/>
  <c r="N23" i="30"/>
  <c r="N27" i="30"/>
  <c r="N24" i="30"/>
  <c r="N30" i="30"/>
  <c r="G523" i="18" l="1"/>
  <c r="K521" i="18" l="1"/>
  <c r="J521" i="18"/>
  <c r="K520" i="18"/>
  <c r="J520" i="18"/>
  <c r="K519" i="18"/>
  <c r="J519" i="18"/>
  <c r="K518" i="18"/>
  <c r="J518" i="18"/>
  <c r="K517" i="18"/>
  <c r="J517" i="18"/>
  <c r="K516" i="18"/>
  <c r="J516" i="18"/>
  <c r="K515" i="18"/>
  <c r="J515" i="18"/>
  <c r="K514" i="18"/>
  <c r="J514" i="18"/>
  <c r="K513" i="18"/>
  <c r="J513" i="18"/>
  <c r="K512" i="18"/>
  <c r="J512" i="18"/>
  <c r="K511" i="18"/>
  <c r="J511" i="18"/>
  <c r="K510" i="18"/>
  <c r="J510" i="18"/>
  <c r="K509" i="18"/>
  <c r="J509" i="18"/>
  <c r="K508" i="18"/>
  <c r="J508" i="18"/>
  <c r="K507" i="18"/>
  <c r="J507" i="18"/>
  <c r="K506" i="18"/>
  <c r="J506" i="18"/>
  <c r="K505" i="18"/>
  <c r="J505" i="18"/>
  <c r="K504" i="18"/>
  <c r="J504" i="18"/>
  <c r="K503" i="18"/>
  <c r="J503" i="18"/>
  <c r="K502" i="18"/>
  <c r="J502" i="18"/>
  <c r="K501" i="18"/>
  <c r="J501" i="18"/>
  <c r="K500" i="18"/>
  <c r="J500" i="18"/>
  <c r="K499" i="18"/>
  <c r="J499" i="18"/>
  <c r="K498" i="18"/>
  <c r="J498" i="18"/>
  <c r="K497" i="18"/>
  <c r="J497" i="18"/>
  <c r="K496" i="18"/>
  <c r="J496" i="18"/>
  <c r="K495" i="18"/>
  <c r="J495" i="18"/>
  <c r="K494" i="18"/>
  <c r="J494" i="18"/>
  <c r="K493" i="18"/>
  <c r="J493" i="18"/>
  <c r="K492" i="18"/>
  <c r="J492" i="18"/>
  <c r="K491" i="18"/>
  <c r="J491" i="18"/>
  <c r="K490" i="18"/>
  <c r="J490" i="18"/>
  <c r="K489" i="18"/>
  <c r="J489" i="18"/>
  <c r="K488" i="18"/>
  <c r="J488" i="18"/>
  <c r="K487" i="18"/>
  <c r="J487" i="18"/>
  <c r="K486" i="18"/>
  <c r="J486" i="18"/>
  <c r="K485" i="18"/>
  <c r="J485" i="18"/>
  <c r="K484" i="18"/>
  <c r="J484" i="18"/>
  <c r="K483" i="18"/>
  <c r="J483" i="18"/>
  <c r="K482" i="18"/>
  <c r="J482" i="18"/>
  <c r="K481" i="18"/>
  <c r="J481" i="18"/>
  <c r="K480" i="18"/>
  <c r="J480" i="18"/>
  <c r="K479" i="18"/>
  <c r="J479" i="18"/>
  <c r="K478" i="18"/>
  <c r="J478" i="18"/>
  <c r="K477" i="18"/>
  <c r="J477" i="18"/>
  <c r="K476" i="18"/>
  <c r="J476" i="18"/>
  <c r="K475" i="18"/>
  <c r="J475" i="18"/>
  <c r="K474" i="18"/>
  <c r="J474" i="18"/>
  <c r="K473" i="18"/>
  <c r="J473" i="18"/>
  <c r="K472" i="18"/>
  <c r="J472" i="18"/>
  <c r="K471" i="18"/>
  <c r="J471" i="18"/>
  <c r="K470" i="18"/>
  <c r="J470" i="18"/>
  <c r="K469" i="18"/>
  <c r="J469" i="18"/>
  <c r="K468" i="18"/>
  <c r="J468" i="18"/>
  <c r="K467" i="18"/>
  <c r="J467" i="18"/>
  <c r="K466" i="18"/>
  <c r="J466" i="18"/>
  <c r="K465" i="18"/>
  <c r="J465" i="18"/>
  <c r="K464" i="18"/>
  <c r="J464" i="18"/>
  <c r="K463" i="18"/>
  <c r="J463" i="18"/>
  <c r="K462" i="18"/>
  <c r="J462" i="18"/>
  <c r="K461" i="18"/>
  <c r="J461" i="18"/>
  <c r="K460" i="18"/>
  <c r="J460" i="18"/>
  <c r="K459" i="18"/>
  <c r="J459" i="18"/>
  <c r="K458" i="18"/>
  <c r="J458" i="18"/>
  <c r="K457" i="18"/>
  <c r="J457" i="18"/>
  <c r="K456" i="18"/>
  <c r="J456" i="18"/>
  <c r="K455" i="18"/>
  <c r="J455" i="18"/>
  <c r="K454" i="18"/>
  <c r="J454" i="18"/>
  <c r="K453" i="18"/>
  <c r="J453" i="18"/>
  <c r="K452" i="18"/>
  <c r="J452" i="18"/>
  <c r="K451" i="18"/>
  <c r="J451" i="18"/>
  <c r="K450" i="18"/>
  <c r="J450" i="18"/>
  <c r="K449" i="18"/>
  <c r="J449" i="18"/>
  <c r="K448" i="18"/>
  <c r="J448" i="18"/>
  <c r="K447" i="18"/>
  <c r="J447" i="18"/>
  <c r="K446" i="18"/>
  <c r="J446" i="18"/>
  <c r="K445" i="18"/>
  <c r="J445" i="18"/>
  <c r="K444" i="18"/>
  <c r="J444" i="18"/>
  <c r="K443" i="18"/>
  <c r="J443" i="18"/>
  <c r="K442" i="18"/>
  <c r="J442" i="18"/>
  <c r="K441" i="18"/>
  <c r="J441" i="18"/>
  <c r="K440" i="18"/>
  <c r="J440" i="18"/>
  <c r="K439" i="18"/>
  <c r="J439" i="18"/>
  <c r="K438" i="18"/>
  <c r="J438" i="18"/>
  <c r="K437" i="18"/>
  <c r="J437" i="18"/>
  <c r="K436" i="18"/>
  <c r="J436" i="18"/>
  <c r="K435" i="18"/>
  <c r="J435" i="18"/>
  <c r="K434" i="18"/>
  <c r="J434" i="18"/>
  <c r="K433" i="18"/>
  <c r="J433" i="18"/>
  <c r="K432" i="18"/>
  <c r="J432" i="18"/>
  <c r="K431" i="18"/>
  <c r="J431" i="18"/>
  <c r="K430" i="18"/>
  <c r="J430" i="18"/>
  <c r="K429" i="18"/>
  <c r="J429" i="18"/>
  <c r="K428" i="18"/>
  <c r="J428" i="18"/>
  <c r="K427" i="18"/>
  <c r="J427" i="18"/>
  <c r="K426" i="18"/>
  <c r="J426" i="18"/>
  <c r="K425" i="18"/>
  <c r="J425" i="18"/>
  <c r="K424" i="18"/>
  <c r="J424" i="18"/>
  <c r="K423" i="18"/>
  <c r="J423" i="18"/>
  <c r="K422" i="18"/>
  <c r="J422" i="18"/>
  <c r="K421" i="18"/>
  <c r="J421" i="18"/>
  <c r="K420" i="18"/>
  <c r="J420" i="18"/>
  <c r="K419" i="18"/>
  <c r="J419" i="18"/>
  <c r="K418" i="18"/>
  <c r="J418" i="18"/>
  <c r="K417" i="18"/>
  <c r="J417" i="18"/>
  <c r="K416" i="18"/>
  <c r="J416" i="18"/>
  <c r="K415" i="18"/>
  <c r="J415" i="18"/>
  <c r="K414" i="18"/>
  <c r="J414" i="18"/>
  <c r="K413" i="18"/>
  <c r="J413" i="18"/>
  <c r="K412" i="18"/>
  <c r="J412" i="18"/>
  <c r="K411" i="18"/>
  <c r="J411" i="18"/>
  <c r="K410" i="18"/>
  <c r="J410" i="18"/>
  <c r="K409" i="18"/>
  <c r="J409" i="18"/>
  <c r="K408" i="18"/>
  <c r="J408" i="18"/>
  <c r="K407" i="18"/>
  <c r="J407" i="18"/>
  <c r="K406" i="18"/>
  <c r="J406" i="18"/>
  <c r="K405" i="18"/>
  <c r="J405" i="18"/>
  <c r="K404" i="18"/>
  <c r="J404" i="18"/>
  <c r="K403" i="18"/>
  <c r="J403" i="18"/>
  <c r="K402" i="18"/>
  <c r="J402" i="18"/>
  <c r="K401" i="18"/>
  <c r="J401" i="18"/>
  <c r="K400" i="18"/>
  <c r="J400" i="18"/>
  <c r="K399" i="18"/>
  <c r="J399" i="18"/>
  <c r="K398" i="18"/>
  <c r="J398" i="18"/>
  <c r="K397" i="18"/>
  <c r="J397" i="18"/>
  <c r="K396" i="18"/>
  <c r="J396" i="18"/>
  <c r="K395" i="18"/>
  <c r="J395" i="18"/>
  <c r="K394" i="18"/>
  <c r="J394" i="18"/>
  <c r="K393" i="18"/>
  <c r="J393" i="18"/>
  <c r="K392" i="18"/>
  <c r="J392" i="18"/>
  <c r="K391" i="18"/>
  <c r="J391" i="18"/>
  <c r="K390" i="18"/>
  <c r="J390" i="18"/>
  <c r="K389" i="18"/>
  <c r="J389" i="18"/>
  <c r="K388" i="18"/>
  <c r="J388" i="18"/>
  <c r="K387" i="18"/>
  <c r="J387" i="18"/>
  <c r="K386" i="18"/>
  <c r="J386" i="18"/>
  <c r="K385" i="18"/>
  <c r="J385" i="18"/>
  <c r="K384" i="18"/>
  <c r="J384" i="18"/>
  <c r="K383" i="18"/>
  <c r="J383" i="18"/>
  <c r="K382" i="18"/>
  <c r="J382" i="18"/>
  <c r="K381" i="18"/>
  <c r="J381" i="18"/>
  <c r="K380" i="18"/>
  <c r="J380" i="18"/>
  <c r="K379" i="18"/>
  <c r="J379" i="18"/>
  <c r="K378" i="18"/>
  <c r="J378" i="18"/>
  <c r="K377" i="18"/>
  <c r="J377" i="18"/>
  <c r="K376" i="18"/>
  <c r="J376" i="18"/>
  <c r="K375" i="18"/>
  <c r="J375" i="18"/>
  <c r="K374" i="18"/>
  <c r="J374" i="18"/>
  <c r="K373" i="18"/>
  <c r="J373" i="18"/>
  <c r="K372" i="18"/>
  <c r="J372" i="18"/>
  <c r="K371" i="18"/>
  <c r="J371" i="18"/>
  <c r="K370" i="18"/>
  <c r="J370" i="18"/>
  <c r="K369" i="18"/>
  <c r="J369" i="18"/>
  <c r="K368" i="18"/>
  <c r="J368" i="18"/>
  <c r="K367" i="18"/>
  <c r="J367" i="18"/>
  <c r="K366" i="18"/>
  <c r="J366" i="18"/>
  <c r="K365" i="18"/>
  <c r="J365" i="18"/>
  <c r="K364" i="18"/>
  <c r="J364" i="18"/>
  <c r="K363" i="18"/>
  <c r="J363" i="18"/>
  <c r="K362" i="18"/>
  <c r="J362" i="18"/>
  <c r="K361" i="18"/>
  <c r="J361" i="18"/>
  <c r="K360" i="18"/>
  <c r="J360" i="18"/>
  <c r="K359" i="18"/>
  <c r="J359" i="18"/>
  <c r="K358" i="18"/>
  <c r="J358" i="18"/>
  <c r="K357" i="18"/>
  <c r="J357" i="18"/>
  <c r="K356" i="18"/>
  <c r="J356" i="18"/>
  <c r="K355" i="18"/>
  <c r="J355" i="18"/>
  <c r="K354" i="18"/>
  <c r="J354" i="18"/>
  <c r="K353" i="18"/>
  <c r="J353" i="18"/>
  <c r="K352" i="18"/>
  <c r="J352" i="18"/>
  <c r="K351" i="18"/>
  <c r="J351" i="18"/>
  <c r="K350" i="18"/>
  <c r="J350" i="18"/>
  <c r="K349" i="18"/>
  <c r="J349" i="18"/>
  <c r="K348" i="18"/>
  <c r="J348" i="18"/>
  <c r="K347" i="18"/>
  <c r="J347" i="18"/>
  <c r="K346" i="18"/>
  <c r="J346" i="18"/>
  <c r="K345" i="18"/>
  <c r="J345" i="18"/>
  <c r="K344" i="18"/>
  <c r="J344" i="18"/>
  <c r="K343" i="18"/>
  <c r="J343" i="18"/>
  <c r="K342" i="18"/>
  <c r="J342" i="18"/>
  <c r="K341" i="18"/>
  <c r="J341" i="18"/>
  <c r="K340" i="18"/>
  <c r="J340" i="18"/>
  <c r="K339" i="18"/>
  <c r="J339" i="18"/>
  <c r="K338" i="18"/>
  <c r="J338" i="18"/>
  <c r="K337" i="18"/>
  <c r="J337" i="18"/>
  <c r="K336" i="18"/>
  <c r="J336" i="18"/>
  <c r="K335" i="18"/>
  <c r="J335" i="18"/>
  <c r="K334" i="18"/>
  <c r="J334" i="18"/>
  <c r="K333" i="18"/>
  <c r="J333" i="18"/>
  <c r="K332" i="18"/>
  <c r="J332" i="18"/>
  <c r="K331" i="18"/>
  <c r="J331" i="18"/>
  <c r="K330" i="18"/>
  <c r="J330" i="18"/>
  <c r="K329" i="18"/>
  <c r="J329" i="18"/>
  <c r="K328" i="18"/>
  <c r="J328" i="18"/>
  <c r="K327" i="18"/>
  <c r="J327" i="18"/>
  <c r="K326" i="18"/>
  <c r="J326" i="18"/>
  <c r="K325" i="18"/>
  <c r="J325" i="18"/>
  <c r="K324" i="18"/>
  <c r="J324" i="18"/>
  <c r="K323" i="18"/>
  <c r="J323" i="18"/>
  <c r="K322" i="18"/>
  <c r="J322" i="18"/>
  <c r="K321" i="18"/>
  <c r="J321" i="18"/>
  <c r="K320" i="18"/>
  <c r="J320" i="18"/>
  <c r="K319" i="18"/>
  <c r="J319" i="18"/>
  <c r="K318" i="18"/>
  <c r="J318" i="18"/>
  <c r="K317" i="18"/>
  <c r="J317" i="18"/>
  <c r="K316" i="18"/>
  <c r="J316" i="18"/>
  <c r="K315" i="18"/>
  <c r="J315" i="18"/>
  <c r="K314" i="18"/>
  <c r="J314" i="18"/>
  <c r="K313" i="18"/>
  <c r="J313" i="18"/>
  <c r="K312" i="18"/>
  <c r="J312" i="18"/>
  <c r="K311" i="18"/>
  <c r="J311" i="18"/>
  <c r="K310" i="18"/>
  <c r="J310" i="18"/>
  <c r="K309" i="18"/>
  <c r="J309" i="18"/>
  <c r="K308" i="18"/>
  <c r="J308" i="18"/>
  <c r="K307" i="18"/>
  <c r="J307" i="18"/>
  <c r="K306" i="18"/>
  <c r="J306" i="18"/>
  <c r="K305" i="18"/>
  <c r="J305" i="18"/>
  <c r="K304" i="18"/>
  <c r="J304" i="18"/>
  <c r="K303" i="18"/>
  <c r="J303" i="18"/>
  <c r="K302" i="18"/>
  <c r="J302" i="18"/>
  <c r="K301" i="18"/>
  <c r="J301" i="18"/>
  <c r="K300" i="18"/>
  <c r="J300" i="18"/>
  <c r="K299" i="18"/>
  <c r="J299" i="18"/>
  <c r="K298" i="18"/>
  <c r="J298" i="18"/>
  <c r="K297" i="18"/>
  <c r="J297" i="18"/>
  <c r="K296" i="18"/>
  <c r="J296" i="18"/>
  <c r="K295" i="18"/>
  <c r="J295" i="18"/>
  <c r="K294" i="18"/>
  <c r="J294" i="18"/>
  <c r="K293" i="18"/>
  <c r="J293" i="18"/>
  <c r="K292" i="18"/>
  <c r="J292" i="18"/>
  <c r="K291" i="18"/>
  <c r="J291" i="18"/>
  <c r="K290" i="18"/>
  <c r="J290" i="18"/>
  <c r="K289" i="18"/>
  <c r="J289" i="18"/>
  <c r="K288" i="18"/>
  <c r="J288" i="18"/>
  <c r="K287" i="18"/>
  <c r="J287" i="18"/>
  <c r="K286" i="18"/>
  <c r="J286" i="18"/>
  <c r="K285" i="18"/>
  <c r="J285" i="18"/>
  <c r="K284" i="18"/>
  <c r="J284" i="18"/>
  <c r="K283" i="18"/>
  <c r="J283" i="18"/>
  <c r="K282" i="18"/>
  <c r="J282" i="18"/>
  <c r="K281" i="18"/>
  <c r="J281" i="18"/>
  <c r="K280" i="18"/>
  <c r="J280" i="18"/>
  <c r="K279" i="18"/>
  <c r="J279" i="18"/>
  <c r="K278" i="18"/>
  <c r="J278" i="18"/>
  <c r="K277" i="18"/>
  <c r="J277" i="18"/>
  <c r="K276" i="18"/>
  <c r="J276" i="18"/>
  <c r="K275" i="18"/>
  <c r="J275" i="18"/>
  <c r="K274" i="18"/>
  <c r="J274" i="18"/>
  <c r="K273" i="18"/>
  <c r="J273" i="18"/>
  <c r="K272" i="18"/>
  <c r="J272" i="18"/>
  <c r="K271" i="18"/>
  <c r="J271" i="18"/>
  <c r="K270" i="18"/>
  <c r="J270" i="18"/>
  <c r="K269" i="18"/>
  <c r="J269" i="18"/>
  <c r="K268" i="18"/>
  <c r="J268" i="18"/>
  <c r="K267" i="18"/>
  <c r="J267" i="18"/>
  <c r="K266" i="18"/>
  <c r="J266" i="18"/>
  <c r="K265" i="18"/>
  <c r="J265" i="18"/>
  <c r="K264" i="18"/>
  <c r="J264" i="18"/>
  <c r="K263" i="18"/>
  <c r="J263" i="18"/>
  <c r="K262" i="18"/>
  <c r="J262" i="18"/>
  <c r="K261" i="18"/>
  <c r="J261" i="18"/>
  <c r="K260" i="18"/>
  <c r="J260" i="18"/>
  <c r="K259" i="18"/>
  <c r="J259" i="18"/>
  <c r="K258" i="18"/>
  <c r="J258" i="18"/>
  <c r="K257" i="18"/>
  <c r="J257" i="18"/>
  <c r="K256" i="18"/>
  <c r="J256" i="18"/>
  <c r="K255" i="18"/>
  <c r="J255" i="18"/>
  <c r="K254" i="18"/>
  <c r="J254" i="18"/>
  <c r="K253" i="18"/>
  <c r="J253" i="18"/>
  <c r="K252" i="18"/>
  <c r="J252" i="18"/>
  <c r="K251" i="18"/>
  <c r="J251" i="18"/>
  <c r="K250" i="18"/>
  <c r="J250" i="18"/>
  <c r="K249" i="18"/>
  <c r="J249" i="18"/>
  <c r="K248" i="18"/>
  <c r="J248" i="18"/>
  <c r="K247" i="18"/>
  <c r="J247" i="18"/>
  <c r="K246" i="18"/>
  <c r="J246" i="18"/>
  <c r="K245" i="18"/>
  <c r="J245" i="18"/>
  <c r="K244" i="18"/>
  <c r="J244" i="18"/>
  <c r="K243" i="18"/>
  <c r="J243" i="18"/>
  <c r="K242" i="18"/>
  <c r="J242" i="18"/>
  <c r="K241" i="18"/>
  <c r="J241" i="18"/>
  <c r="K240" i="18"/>
  <c r="J240" i="18"/>
  <c r="K239" i="18"/>
  <c r="J239" i="18"/>
  <c r="K238" i="18"/>
  <c r="J238" i="18"/>
  <c r="K237" i="18"/>
  <c r="J237" i="18"/>
  <c r="K236" i="18"/>
  <c r="J236" i="18"/>
  <c r="K235" i="18"/>
  <c r="J235" i="18"/>
  <c r="K234" i="18"/>
  <c r="J234" i="18"/>
  <c r="K233" i="18"/>
  <c r="J233" i="18"/>
  <c r="K232" i="18"/>
  <c r="J232" i="18"/>
  <c r="K231" i="18"/>
  <c r="J231" i="18"/>
  <c r="K230" i="18"/>
  <c r="J230" i="18"/>
  <c r="K229" i="18"/>
  <c r="J229" i="18"/>
  <c r="K228" i="18"/>
  <c r="J228" i="18"/>
  <c r="K227" i="18"/>
  <c r="J227" i="18"/>
  <c r="K226" i="18"/>
  <c r="J226" i="18"/>
  <c r="K225" i="18"/>
  <c r="J225" i="18"/>
  <c r="K224" i="18"/>
  <c r="J224" i="18"/>
  <c r="K223" i="18"/>
  <c r="J223" i="18"/>
  <c r="K222" i="18"/>
  <c r="J222" i="18"/>
  <c r="K221" i="18"/>
  <c r="J221" i="18"/>
  <c r="K220" i="18"/>
  <c r="J220" i="18"/>
  <c r="K219" i="18"/>
  <c r="J219" i="18"/>
  <c r="K218" i="18"/>
  <c r="J218" i="18"/>
  <c r="K217" i="18"/>
  <c r="J217" i="18"/>
  <c r="K216" i="18"/>
  <c r="J216" i="18"/>
  <c r="K215" i="18"/>
  <c r="J215" i="18"/>
  <c r="K214" i="18"/>
  <c r="J214" i="18"/>
  <c r="K213" i="18"/>
  <c r="J213" i="18"/>
  <c r="K212" i="18"/>
  <c r="J212" i="18"/>
  <c r="K211" i="18"/>
  <c r="J211" i="18"/>
  <c r="K210" i="18"/>
  <c r="J210" i="18"/>
  <c r="K209" i="18"/>
  <c r="J209" i="18"/>
  <c r="K208" i="18"/>
  <c r="J208" i="18"/>
  <c r="K207" i="18"/>
  <c r="J207" i="18"/>
  <c r="K206" i="18"/>
  <c r="J206" i="18"/>
  <c r="K205" i="18"/>
  <c r="J205" i="18"/>
  <c r="K204" i="18"/>
  <c r="J204" i="18"/>
  <c r="K203" i="18"/>
  <c r="J203" i="18"/>
  <c r="K202" i="18"/>
  <c r="J202" i="18"/>
  <c r="K201" i="18"/>
  <c r="J201" i="18"/>
  <c r="K200" i="18"/>
  <c r="J200" i="18"/>
  <c r="K199" i="18"/>
  <c r="J199" i="18"/>
  <c r="K198" i="18"/>
  <c r="J198" i="18"/>
  <c r="K197" i="18"/>
  <c r="J197" i="18"/>
  <c r="K196" i="18"/>
  <c r="J196" i="18"/>
  <c r="K195" i="18"/>
  <c r="J195" i="18"/>
  <c r="K194" i="18"/>
  <c r="J194" i="18"/>
  <c r="K193" i="18"/>
  <c r="J193" i="18"/>
  <c r="K192" i="18"/>
  <c r="J192" i="18"/>
  <c r="K191" i="18"/>
  <c r="J191" i="18"/>
  <c r="K190" i="18"/>
  <c r="J190" i="18"/>
  <c r="K189" i="18"/>
  <c r="J189" i="18"/>
  <c r="K188" i="18"/>
  <c r="J188" i="18"/>
  <c r="K187" i="18"/>
  <c r="J187" i="18"/>
  <c r="K186" i="18"/>
  <c r="J186" i="18"/>
  <c r="K185" i="18"/>
  <c r="J185" i="18"/>
  <c r="K184" i="18"/>
  <c r="J184" i="18"/>
  <c r="K183" i="18"/>
  <c r="J183" i="18"/>
  <c r="K182" i="18"/>
  <c r="J182" i="18"/>
  <c r="K181" i="18"/>
  <c r="J181" i="18"/>
  <c r="K180" i="18"/>
  <c r="J180" i="18"/>
  <c r="K179" i="18"/>
  <c r="J179" i="18"/>
  <c r="K178" i="18"/>
  <c r="J178" i="18"/>
  <c r="K177" i="18"/>
  <c r="J177" i="18"/>
  <c r="K176" i="18"/>
  <c r="J176" i="18"/>
  <c r="K175" i="18"/>
  <c r="J175" i="18"/>
  <c r="K174" i="18"/>
  <c r="J174" i="18"/>
  <c r="K173" i="18"/>
  <c r="J173" i="18"/>
  <c r="K172" i="18"/>
  <c r="J172" i="18"/>
  <c r="K171" i="18"/>
  <c r="J171" i="18"/>
  <c r="K170" i="18"/>
  <c r="J170" i="18"/>
  <c r="K169" i="18"/>
  <c r="J169" i="18"/>
  <c r="K168" i="18"/>
  <c r="J168" i="18"/>
  <c r="K167" i="18"/>
  <c r="J167" i="18"/>
  <c r="K166" i="18"/>
  <c r="J166" i="18"/>
  <c r="K165" i="18"/>
  <c r="J165" i="18"/>
  <c r="K164" i="18"/>
  <c r="J164" i="18"/>
  <c r="K163" i="18"/>
  <c r="J163" i="18"/>
  <c r="K162" i="18"/>
  <c r="J162" i="18"/>
  <c r="K161" i="18"/>
  <c r="J161" i="18"/>
  <c r="K160" i="18"/>
  <c r="J160" i="18"/>
  <c r="K159" i="18"/>
  <c r="J159" i="18"/>
  <c r="K158" i="18"/>
  <c r="J158" i="18"/>
  <c r="K157" i="18"/>
  <c r="J157" i="18"/>
  <c r="K156" i="18"/>
  <c r="J156" i="18"/>
  <c r="K155" i="18"/>
  <c r="J155" i="18"/>
  <c r="K154" i="18"/>
  <c r="J154" i="18"/>
  <c r="K153" i="18"/>
  <c r="J153" i="18"/>
  <c r="K152" i="18"/>
  <c r="J152" i="18"/>
  <c r="K151" i="18"/>
  <c r="J151" i="18"/>
  <c r="K150" i="18"/>
  <c r="J150" i="18"/>
  <c r="K149" i="18"/>
  <c r="J149" i="18"/>
  <c r="K148" i="18"/>
  <c r="J148" i="18"/>
  <c r="K147" i="18"/>
  <c r="J147" i="18"/>
  <c r="K146" i="18"/>
  <c r="J146" i="18"/>
  <c r="K145" i="18"/>
  <c r="J145" i="18"/>
  <c r="K144" i="18"/>
  <c r="J144" i="18"/>
  <c r="K143" i="18"/>
  <c r="J143" i="18"/>
  <c r="K142" i="18"/>
  <c r="J142" i="18"/>
  <c r="K141" i="18"/>
  <c r="J141" i="18"/>
  <c r="K140" i="18"/>
  <c r="J140" i="18"/>
  <c r="K139" i="18"/>
  <c r="J139" i="18"/>
  <c r="K138" i="18"/>
  <c r="J138" i="18"/>
  <c r="K137" i="18"/>
  <c r="J137" i="18"/>
  <c r="K136" i="18"/>
  <c r="J136" i="18"/>
  <c r="K135" i="18"/>
  <c r="J135" i="18"/>
  <c r="K134" i="18"/>
  <c r="J134" i="18"/>
  <c r="K133" i="18"/>
  <c r="J133" i="18"/>
  <c r="K132" i="18"/>
  <c r="J132" i="18"/>
  <c r="K131" i="18"/>
  <c r="J131" i="18"/>
  <c r="K130" i="18"/>
  <c r="J130" i="18"/>
  <c r="K129" i="18"/>
  <c r="J129" i="18"/>
  <c r="K128" i="18"/>
  <c r="J128" i="18"/>
  <c r="K127" i="18"/>
  <c r="J127" i="18"/>
  <c r="K126" i="18"/>
  <c r="J126" i="18"/>
  <c r="K125" i="18"/>
  <c r="J125" i="18"/>
  <c r="K124" i="18"/>
  <c r="J124" i="18"/>
  <c r="K123" i="18"/>
  <c r="J123" i="18"/>
  <c r="K122" i="18"/>
  <c r="J122" i="18"/>
  <c r="K121" i="18"/>
  <c r="J121" i="18"/>
  <c r="K120" i="18"/>
  <c r="J120" i="18"/>
  <c r="K119" i="18"/>
  <c r="J119" i="18"/>
  <c r="K118" i="18"/>
  <c r="J118" i="18"/>
  <c r="K117" i="18"/>
  <c r="J117" i="18"/>
  <c r="K116" i="18"/>
  <c r="J116" i="18"/>
  <c r="K115" i="18"/>
  <c r="J115" i="18"/>
  <c r="K114" i="18"/>
  <c r="J114" i="18"/>
  <c r="K113" i="18"/>
  <c r="J113" i="18"/>
  <c r="K112" i="18"/>
  <c r="J112" i="18"/>
  <c r="K111" i="18"/>
  <c r="J111" i="18"/>
  <c r="K110" i="18"/>
  <c r="J110" i="18"/>
  <c r="K109" i="18"/>
  <c r="J109" i="18"/>
  <c r="K108" i="18"/>
  <c r="J108" i="18"/>
  <c r="K107" i="18"/>
  <c r="J107" i="18"/>
  <c r="K106" i="18"/>
  <c r="J106" i="18"/>
  <c r="K105" i="18"/>
  <c r="J105" i="18"/>
  <c r="K104" i="18"/>
  <c r="J104" i="18"/>
  <c r="K103" i="18"/>
  <c r="J103" i="18"/>
  <c r="K102" i="18"/>
  <c r="J102" i="18"/>
  <c r="K101" i="18"/>
  <c r="J101" i="18"/>
  <c r="K100" i="18"/>
  <c r="J100" i="18"/>
  <c r="K99" i="18"/>
  <c r="J99" i="18"/>
  <c r="K98" i="18"/>
  <c r="J98" i="18"/>
  <c r="K97" i="18"/>
  <c r="J97" i="18"/>
  <c r="K96" i="18"/>
  <c r="J96" i="18"/>
  <c r="K95" i="18"/>
  <c r="J95" i="18"/>
  <c r="K94" i="18"/>
  <c r="J94" i="18"/>
  <c r="K93" i="18"/>
  <c r="J93" i="18"/>
  <c r="K92" i="18"/>
  <c r="J92" i="18"/>
  <c r="K91" i="18"/>
  <c r="J91" i="18"/>
  <c r="K90" i="18"/>
  <c r="J90" i="18"/>
  <c r="K89" i="18"/>
  <c r="J89" i="18"/>
  <c r="K88" i="18"/>
  <c r="J88" i="18"/>
  <c r="K87" i="18"/>
  <c r="J87" i="18"/>
  <c r="K86" i="18"/>
  <c r="J86" i="18"/>
  <c r="K85" i="18"/>
  <c r="J85" i="18"/>
  <c r="K84" i="18"/>
  <c r="J84" i="18"/>
  <c r="K83" i="18"/>
  <c r="J83" i="18"/>
  <c r="K82" i="18"/>
  <c r="J82" i="18"/>
  <c r="K81" i="18"/>
  <c r="J81" i="18"/>
  <c r="K80" i="18"/>
  <c r="J80" i="18"/>
  <c r="K79" i="18"/>
  <c r="J79" i="18"/>
  <c r="K78" i="18"/>
  <c r="J78" i="18"/>
  <c r="K77" i="18"/>
  <c r="J77" i="18"/>
  <c r="K76" i="18"/>
  <c r="J76" i="18"/>
  <c r="K75" i="18"/>
  <c r="J75" i="18"/>
  <c r="K74" i="18"/>
  <c r="J74" i="18"/>
  <c r="K73" i="18"/>
  <c r="J73" i="18"/>
  <c r="K72" i="18"/>
  <c r="J72" i="18"/>
  <c r="K71" i="18"/>
  <c r="J71" i="18"/>
  <c r="K70" i="18"/>
  <c r="J70" i="18"/>
  <c r="K69" i="18"/>
  <c r="J69" i="18"/>
  <c r="K68" i="18"/>
  <c r="J68" i="18"/>
  <c r="K67" i="18"/>
  <c r="J67" i="18"/>
  <c r="K66" i="18"/>
  <c r="J66" i="18"/>
  <c r="K65" i="18"/>
  <c r="J65" i="18"/>
  <c r="K64" i="18"/>
  <c r="J64" i="18"/>
  <c r="K63" i="18"/>
  <c r="J63" i="18"/>
  <c r="K62" i="18"/>
  <c r="J62" i="18"/>
  <c r="K61" i="18"/>
  <c r="J61" i="18"/>
  <c r="K60" i="18"/>
  <c r="J60" i="18"/>
  <c r="K59" i="18"/>
  <c r="J59" i="18"/>
  <c r="K58" i="18"/>
  <c r="J58" i="18"/>
  <c r="K57" i="18"/>
  <c r="J57" i="18"/>
  <c r="K56" i="18"/>
  <c r="J56" i="18"/>
  <c r="K55" i="18"/>
  <c r="J55" i="18"/>
  <c r="K54" i="18"/>
  <c r="J54" i="18"/>
  <c r="K53" i="18"/>
  <c r="J53" i="18"/>
  <c r="K52" i="18"/>
  <c r="J52" i="18"/>
  <c r="K51" i="18"/>
  <c r="J51" i="18"/>
  <c r="K50" i="18"/>
  <c r="J50" i="18"/>
  <c r="K49" i="18"/>
  <c r="J49" i="18"/>
  <c r="K48" i="18"/>
  <c r="J48" i="18"/>
  <c r="K47" i="18"/>
  <c r="J47" i="18"/>
  <c r="K46" i="18"/>
  <c r="J46" i="18"/>
  <c r="K45" i="18"/>
  <c r="J45" i="18"/>
  <c r="K44" i="18"/>
  <c r="J44" i="18"/>
  <c r="K43" i="18"/>
  <c r="J43" i="18"/>
  <c r="K42" i="18"/>
  <c r="J42" i="18"/>
  <c r="K41" i="18"/>
  <c r="J41" i="18"/>
  <c r="K40" i="18"/>
  <c r="J40" i="18"/>
  <c r="K39" i="18"/>
  <c r="J39" i="18"/>
  <c r="K38" i="18"/>
  <c r="J38" i="18"/>
  <c r="K37" i="18"/>
  <c r="J37" i="18"/>
  <c r="K36" i="18"/>
  <c r="J36" i="18"/>
  <c r="K35" i="18"/>
  <c r="J35" i="18"/>
  <c r="K34" i="18"/>
  <c r="J34" i="18"/>
  <c r="K33" i="18"/>
  <c r="J33" i="18"/>
  <c r="K32" i="18"/>
  <c r="J32" i="18"/>
  <c r="K31" i="18"/>
  <c r="J31" i="18"/>
  <c r="K30" i="18"/>
  <c r="J30" i="18"/>
  <c r="K29" i="18"/>
  <c r="J29" i="18"/>
  <c r="K28" i="18"/>
  <c r="J28" i="18"/>
  <c r="K27" i="18"/>
  <c r="J27" i="18"/>
  <c r="K26" i="18"/>
  <c r="J26" i="18"/>
  <c r="K25" i="18"/>
  <c r="J25" i="18"/>
  <c r="K24" i="18"/>
  <c r="J24" i="18"/>
  <c r="K23" i="18"/>
  <c r="J23" i="18"/>
  <c r="K22" i="18"/>
  <c r="J22" i="18"/>
  <c r="K21" i="18"/>
  <c r="J21" i="18"/>
  <c r="K20" i="18"/>
  <c r="J20" i="18"/>
  <c r="K19" i="18"/>
  <c r="J19" i="18"/>
  <c r="K18" i="18"/>
  <c r="J18" i="18"/>
  <c r="K17" i="18"/>
  <c r="J17" i="18"/>
  <c r="K16" i="18"/>
  <c r="J16" i="18"/>
  <c r="K15" i="18"/>
  <c r="J15" i="18"/>
  <c r="K14" i="18"/>
  <c r="J14" i="18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J6" i="18"/>
  <c r="J5" i="18"/>
  <c r="K6" i="18"/>
  <c r="K5" i="18"/>
  <c r="F523" i="18"/>
  <c r="L5" i="18" l="1"/>
  <c r="I121" i="16" l="1"/>
  <c r="L121" i="16" l="1"/>
  <c r="M121" i="16"/>
  <c r="I523" i="18" l="1"/>
  <c r="H523" i="18"/>
  <c r="P5" i="16" l="1"/>
  <c r="H5" i="16"/>
  <c r="H8" i="16"/>
  <c r="H7" i="16"/>
  <c r="H6" i="16"/>
  <c r="J5" i="16" l="1"/>
  <c r="K5" i="16" s="1"/>
  <c r="Z5" i="16"/>
  <c r="E121" i="16" l="1"/>
  <c r="P118" i="16"/>
  <c r="Q118" i="16"/>
  <c r="U118" i="16"/>
  <c r="V118" i="16" s="1"/>
  <c r="R118" i="16" l="1"/>
  <c r="W118" i="16" s="1"/>
  <c r="X118" i="16" s="1"/>
  <c r="H118" i="16"/>
  <c r="U12" i="16"/>
  <c r="U11" i="16"/>
  <c r="U10" i="16"/>
  <c r="U9" i="16"/>
  <c r="U8" i="16"/>
  <c r="U7" i="16"/>
  <c r="U6" i="16"/>
  <c r="U5" i="16"/>
  <c r="AA118" i="16" l="1"/>
  <c r="AB118" i="16"/>
  <c r="Z118" i="16"/>
  <c r="P21" i="16"/>
  <c r="P20" i="16"/>
  <c r="P7" i="16"/>
  <c r="G121" i="16"/>
  <c r="F121" i="16"/>
  <c r="Q119" i="16" l="1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R21" i="16" s="1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R7" i="16" s="1"/>
  <c r="Q6" i="16"/>
  <c r="Q5" i="16"/>
  <c r="R5" i="16" s="1"/>
  <c r="P119" i="16"/>
  <c r="R119" i="16" s="1"/>
  <c r="P117" i="16"/>
  <c r="R117" i="16" s="1"/>
  <c r="P116" i="16"/>
  <c r="P115" i="16"/>
  <c r="P114" i="16"/>
  <c r="R114" i="16" s="1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R20" i="16"/>
  <c r="P19" i="16"/>
  <c r="P18" i="16"/>
  <c r="P17" i="16"/>
  <c r="R17" i="16" s="1"/>
  <c r="P16" i="16"/>
  <c r="R16" i="16" s="1"/>
  <c r="P15" i="16"/>
  <c r="P14" i="16"/>
  <c r="P13" i="16"/>
  <c r="R13" i="16" s="1"/>
  <c r="P12" i="16"/>
  <c r="R12" i="16" s="1"/>
  <c r="P11" i="16"/>
  <c r="P10" i="16"/>
  <c r="P9" i="16"/>
  <c r="R9" i="16" s="1"/>
  <c r="P8" i="16"/>
  <c r="R8" i="16" s="1"/>
  <c r="P6" i="16"/>
  <c r="R24" i="16" l="1"/>
  <c r="R28" i="16"/>
  <c r="R32" i="16"/>
  <c r="R36" i="16"/>
  <c r="R96" i="16"/>
  <c r="R100" i="16"/>
  <c r="R104" i="16"/>
  <c r="R108" i="16"/>
  <c r="R112" i="16"/>
  <c r="R91" i="16"/>
  <c r="R95" i="16"/>
  <c r="R99" i="16"/>
  <c r="R103" i="16"/>
  <c r="R107" i="16"/>
  <c r="R111" i="16"/>
  <c r="R25" i="16"/>
  <c r="R29" i="16"/>
  <c r="R33" i="16"/>
  <c r="R37" i="16"/>
  <c r="R41" i="16"/>
  <c r="R44" i="16"/>
  <c r="R48" i="16"/>
  <c r="R52" i="16"/>
  <c r="R56" i="16"/>
  <c r="R60" i="16"/>
  <c r="R64" i="16"/>
  <c r="R68" i="16"/>
  <c r="R72" i="16"/>
  <c r="R76" i="16"/>
  <c r="R80" i="16"/>
  <c r="R84" i="16"/>
  <c r="R88" i="16"/>
  <c r="R92" i="16"/>
  <c r="R40" i="16"/>
  <c r="R43" i="16"/>
  <c r="R47" i="16"/>
  <c r="R51" i="16"/>
  <c r="R55" i="16"/>
  <c r="R59" i="16"/>
  <c r="R63" i="16"/>
  <c r="R67" i="16"/>
  <c r="R71" i="16"/>
  <c r="R75" i="16"/>
  <c r="R79" i="16"/>
  <c r="R83" i="16"/>
  <c r="R87" i="16"/>
  <c r="R6" i="16"/>
  <c r="R26" i="16"/>
  <c r="R57" i="16"/>
  <c r="R89" i="16"/>
  <c r="R105" i="16"/>
  <c r="R10" i="16"/>
  <c r="R73" i="16"/>
  <c r="R11" i="16"/>
  <c r="R15" i="16"/>
  <c r="R19" i="16"/>
  <c r="R23" i="16"/>
  <c r="R27" i="16"/>
  <c r="R31" i="16"/>
  <c r="R35" i="16"/>
  <c r="R39" i="16"/>
  <c r="R42" i="16"/>
  <c r="R46" i="16"/>
  <c r="R50" i="16"/>
  <c r="R54" i="16"/>
  <c r="R58" i="16"/>
  <c r="R62" i="16"/>
  <c r="R66" i="16"/>
  <c r="R70" i="16"/>
  <c r="R74" i="16"/>
  <c r="R78" i="16"/>
  <c r="R82" i="16"/>
  <c r="R86" i="16"/>
  <c r="R90" i="16"/>
  <c r="R94" i="16"/>
  <c r="R98" i="16"/>
  <c r="R102" i="16"/>
  <c r="R106" i="16"/>
  <c r="R110" i="16"/>
  <c r="R113" i="16"/>
  <c r="R116" i="16"/>
  <c r="R14" i="16"/>
  <c r="R18" i="16"/>
  <c r="R22" i="16"/>
  <c r="R30" i="16"/>
  <c r="R34" i="16"/>
  <c r="R38" i="16"/>
  <c r="R45" i="16"/>
  <c r="R49" i="16"/>
  <c r="R53" i="16"/>
  <c r="R61" i="16"/>
  <c r="R65" i="16"/>
  <c r="R69" i="16"/>
  <c r="R77" i="16"/>
  <c r="R81" i="16"/>
  <c r="R85" i="16"/>
  <c r="R93" i="16"/>
  <c r="R97" i="16"/>
  <c r="R101" i="16"/>
  <c r="R109" i="16"/>
  <c r="R115" i="16"/>
  <c r="M5" i="18" l="1"/>
  <c r="N5" i="18" s="1"/>
  <c r="O121" i="16" l="1"/>
  <c r="Q121" i="16" s="1"/>
  <c r="N121" i="16"/>
  <c r="P121" i="16" s="1"/>
  <c r="H119" i="16" l="1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121" i="16" l="1"/>
  <c r="AA5" i="16"/>
  <c r="AA121" i="16" l="1"/>
  <c r="Z121" i="16"/>
  <c r="V5" i="16"/>
  <c r="W5" i="16" s="1"/>
  <c r="T121" i="16" l="1"/>
  <c r="S121" i="16"/>
  <c r="K523" i="18" l="1"/>
  <c r="J523" i="18" l="1"/>
  <c r="AB86" i="16" l="1"/>
  <c r="AB78" i="16"/>
  <c r="AB53" i="16"/>
  <c r="AB5" i="16"/>
  <c r="Z50" i="16" l="1"/>
  <c r="AA50" i="16"/>
  <c r="AB50" i="16"/>
  <c r="AB8" i="16"/>
  <c r="AB12" i="16"/>
  <c r="AB16" i="16"/>
  <c r="AB20" i="16"/>
  <c r="AB24" i="16"/>
  <c r="AB28" i="16"/>
  <c r="AB32" i="16"/>
  <c r="AB36" i="16"/>
  <c r="AB40" i="16"/>
  <c r="AB43" i="16"/>
  <c r="AB47" i="16"/>
  <c r="AB51" i="16"/>
  <c r="AB55" i="16"/>
  <c r="AB59" i="16"/>
  <c r="AB63" i="16"/>
  <c r="AB67" i="16"/>
  <c r="AB71" i="16"/>
  <c r="AB75" i="16"/>
  <c r="AB79" i="16"/>
  <c r="AB83" i="16"/>
  <c r="AB87" i="16"/>
  <c r="AB91" i="16"/>
  <c r="AB95" i="16"/>
  <c r="AB99" i="16"/>
  <c r="AB103" i="16"/>
  <c r="AB107" i="16"/>
  <c r="AB111" i="16"/>
  <c r="AB114" i="16"/>
  <c r="AB117" i="16"/>
  <c r="AB9" i="16"/>
  <c r="AB13" i="16"/>
  <c r="AB17" i="16"/>
  <c r="AB21" i="16"/>
  <c r="AB25" i="16"/>
  <c r="AB29" i="16"/>
  <c r="AB33" i="16"/>
  <c r="AB37" i="16"/>
  <c r="AB41" i="16"/>
  <c r="AB44" i="16"/>
  <c r="AB48" i="16"/>
  <c r="AB52" i="16"/>
  <c r="AB56" i="16"/>
  <c r="AB60" i="16"/>
  <c r="AB64" i="16"/>
  <c r="AB68" i="16"/>
  <c r="AB72" i="16"/>
  <c r="AB76" i="16"/>
  <c r="AB80" i="16"/>
  <c r="AB84" i="16"/>
  <c r="AB88" i="16"/>
  <c r="AB92" i="16"/>
  <c r="AB96" i="16"/>
  <c r="AB100" i="16"/>
  <c r="AB104" i="16"/>
  <c r="AB108" i="16"/>
  <c r="AB112" i="16"/>
  <c r="AB119" i="16"/>
  <c r="AB6" i="16"/>
  <c r="AB10" i="16"/>
  <c r="AB14" i="16"/>
  <c r="AB18" i="16"/>
  <c r="AB22" i="16"/>
  <c r="AB26" i="16"/>
  <c r="AB30" i="16"/>
  <c r="AB34" i="16"/>
  <c r="AB38" i="16"/>
  <c r="AB45" i="16"/>
  <c r="AB49" i="16"/>
  <c r="AB57" i="16"/>
  <c r="AB61" i="16"/>
  <c r="AB65" i="16"/>
  <c r="AB69" i="16"/>
  <c r="AB73" i="16"/>
  <c r="AB77" i="16"/>
  <c r="AB81" i="16"/>
  <c r="AB85" i="16"/>
  <c r="AB89" i="16"/>
  <c r="AB93" i="16"/>
  <c r="AB97" i="16"/>
  <c r="AB101" i="16"/>
  <c r="AB105" i="16"/>
  <c r="AB109" i="16"/>
  <c r="AB115" i="16"/>
  <c r="AB7" i="16"/>
  <c r="AB11" i="16"/>
  <c r="AB15" i="16"/>
  <c r="AB19" i="16"/>
  <c r="AB23" i="16"/>
  <c r="AB27" i="16"/>
  <c r="AB31" i="16"/>
  <c r="AB35" i="16"/>
  <c r="AB39" i="16"/>
  <c r="AB42" i="16"/>
  <c r="AB46" i="16"/>
  <c r="AB54" i="16"/>
  <c r="AB58" i="16"/>
  <c r="AB62" i="16"/>
  <c r="AB66" i="16"/>
  <c r="AB70" i="16"/>
  <c r="AB74" i="16"/>
  <c r="AB82" i="16"/>
  <c r="AB90" i="16"/>
  <c r="AB94" i="16"/>
  <c r="AB98" i="16"/>
  <c r="AB102" i="16"/>
  <c r="AB106" i="16"/>
  <c r="AB110" i="16"/>
  <c r="AB113" i="16"/>
  <c r="AB116" i="16"/>
  <c r="L523" i="18" l="1"/>
  <c r="M521" i="18"/>
  <c r="L521" i="18"/>
  <c r="M520" i="18"/>
  <c r="L520" i="18"/>
  <c r="M519" i="18"/>
  <c r="L519" i="18"/>
  <c r="M518" i="18"/>
  <c r="L518" i="18"/>
  <c r="M517" i="18"/>
  <c r="L517" i="18"/>
  <c r="M516" i="18"/>
  <c r="L516" i="18"/>
  <c r="M515" i="18"/>
  <c r="L515" i="18"/>
  <c r="M514" i="18"/>
  <c r="L514" i="18"/>
  <c r="M513" i="18"/>
  <c r="L513" i="18"/>
  <c r="M512" i="18"/>
  <c r="L512" i="18"/>
  <c r="M511" i="18"/>
  <c r="L511" i="18"/>
  <c r="M510" i="18"/>
  <c r="L510" i="18"/>
  <c r="M509" i="18"/>
  <c r="L509" i="18"/>
  <c r="M508" i="18"/>
  <c r="L508" i="18"/>
  <c r="M507" i="18"/>
  <c r="L507" i="18"/>
  <c r="M506" i="18"/>
  <c r="L506" i="18"/>
  <c r="M505" i="18"/>
  <c r="L505" i="18"/>
  <c r="M504" i="18"/>
  <c r="L504" i="18"/>
  <c r="M503" i="18"/>
  <c r="L503" i="18"/>
  <c r="M502" i="18"/>
  <c r="L502" i="18"/>
  <c r="M501" i="18"/>
  <c r="L501" i="18"/>
  <c r="M500" i="18"/>
  <c r="L500" i="18"/>
  <c r="M499" i="18"/>
  <c r="L499" i="18"/>
  <c r="M498" i="18"/>
  <c r="L498" i="18"/>
  <c r="M497" i="18"/>
  <c r="L497" i="18"/>
  <c r="M496" i="18"/>
  <c r="L496" i="18"/>
  <c r="M495" i="18"/>
  <c r="L495" i="18"/>
  <c r="M494" i="18"/>
  <c r="L494" i="18"/>
  <c r="M493" i="18"/>
  <c r="L493" i="18"/>
  <c r="M492" i="18"/>
  <c r="L492" i="18"/>
  <c r="M491" i="18"/>
  <c r="L491" i="18"/>
  <c r="M490" i="18"/>
  <c r="L490" i="18"/>
  <c r="M489" i="18"/>
  <c r="L489" i="18"/>
  <c r="M488" i="18"/>
  <c r="L488" i="18"/>
  <c r="M487" i="18"/>
  <c r="L487" i="18"/>
  <c r="M486" i="18"/>
  <c r="L486" i="18"/>
  <c r="M485" i="18"/>
  <c r="L485" i="18"/>
  <c r="M484" i="18"/>
  <c r="L484" i="18"/>
  <c r="M483" i="18"/>
  <c r="L483" i="18"/>
  <c r="M482" i="18"/>
  <c r="L482" i="18"/>
  <c r="M481" i="18"/>
  <c r="L481" i="18"/>
  <c r="M480" i="18"/>
  <c r="L480" i="18"/>
  <c r="M479" i="18"/>
  <c r="L479" i="18"/>
  <c r="M478" i="18"/>
  <c r="L478" i="18"/>
  <c r="M477" i="18"/>
  <c r="L477" i="18"/>
  <c r="M476" i="18"/>
  <c r="L476" i="18"/>
  <c r="M475" i="18"/>
  <c r="L475" i="18"/>
  <c r="M474" i="18"/>
  <c r="L474" i="18"/>
  <c r="M473" i="18"/>
  <c r="L473" i="18"/>
  <c r="M472" i="18"/>
  <c r="L472" i="18"/>
  <c r="M471" i="18"/>
  <c r="L471" i="18"/>
  <c r="M470" i="18"/>
  <c r="L470" i="18"/>
  <c r="M469" i="18"/>
  <c r="L469" i="18"/>
  <c r="M468" i="18"/>
  <c r="L468" i="18"/>
  <c r="M467" i="18"/>
  <c r="L467" i="18"/>
  <c r="M466" i="18"/>
  <c r="L466" i="18"/>
  <c r="M465" i="18"/>
  <c r="L465" i="18"/>
  <c r="M464" i="18"/>
  <c r="L464" i="18"/>
  <c r="M463" i="18"/>
  <c r="L463" i="18"/>
  <c r="M462" i="18"/>
  <c r="L462" i="18"/>
  <c r="M461" i="18"/>
  <c r="L461" i="18"/>
  <c r="M460" i="18"/>
  <c r="L460" i="18"/>
  <c r="M459" i="18"/>
  <c r="L459" i="18"/>
  <c r="M458" i="18"/>
  <c r="L458" i="18"/>
  <c r="M457" i="18"/>
  <c r="L457" i="18"/>
  <c r="M456" i="18"/>
  <c r="L456" i="18"/>
  <c r="M455" i="18"/>
  <c r="L455" i="18"/>
  <c r="M454" i="18"/>
  <c r="L454" i="18"/>
  <c r="M453" i="18"/>
  <c r="L453" i="18"/>
  <c r="M452" i="18"/>
  <c r="L452" i="18"/>
  <c r="M451" i="18"/>
  <c r="L451" i="18"/>
  <c r="M450" i="18"/>
  <c r="L450" i="18"/>
  <c r="M449" i="18"/>
  <c r="L449" i="18"/>
  <c r="M448" i="18"/>
  <c r="L448" i="18"/>
  <c r="M447" i="18"/>
  <c r="L447" i="18"/>
  <c r="M446" i="18"/>
  <c r="L446" i="18"/>
  <c r="M445" i="18"/>
  <c r="L445" i="18"/>
  <c r="M444" i="18"/>
  <c r="L444" i="18"/>
  <c r="M443" i="18"/>
  <c r="L443" i="18"/>
  <c r="M442" i="18"/>
  <c r="L442" i="18"/>
  <c r="M441" i="18"/>
  <c r="L441" i="18"/>
  <c r="M440" i="18"/>
  <c r="L440" i="18"/>
  <c r="M439" i="18"/>
  <c r="L439" i="18"/>
  <c r="M438" i="18"/>
  <c r="L438" i="18"/>
  <c r="M437" i="18"/>
  <c r="L437" i="18"/>
  <c r="M436" i="18"/>
  <c r="L436" i="18"/>
  <c r="M435" i="18"/>
  <c r="L435" i="18"/>
  <c r="M434" i="18"/>
  <c r="L434" i="18"/>
  <c r="M433" i="18"/>
  <c r="L433" i="18"/>
  <c r="M432" i="18"/>
  <c r="L432" i="18"/>
  <c r="M431" i="18"/>
  <c r="L431" i="18"/>
  <c r="M430" i="18"/>
  <c r="L430" i="18"/>
  <c r="M429" i="18"/>
  <c r="L429" i="18"/>
  <c r="M428" i="18"/>
  <c r="L428" i="18"/>
  <c r="M427" i="18"/>
  <c r="L427" i="18"/>
  <c r="M426" i="18"/>
  <c r="L426" i="18"/>
  <c r="M425" i="18"/>
  <c r="L425" i="18"/>
  <c r="M424" i="18"/>
  <c r="L424" i="18"/>
  <c r="M423" i="18"/>
  <c r="L423" i="18"/>
  <c r="M422" i="18"/>
  <c r="L422" i="18"/>
  <c r="M421" i="18"/>
  <c r="L421" i="18"/>
  <c r="M420" i="18"/>
  <c r="L420" i="18"/>
  <c r="M419" i="18"/>
  <c r="L419" i="18"/>
  <c r="M418" i="18"/>
  <c r="L418" i="18"/>
  <c r="M417" i="18"/>
  <c r="L417" i="18"/>
  <c r="M416" i="18"/>
  <c r="L416" i="18"/>
  <c r="M415" i="18"/>
  <c r="L415" i="18"/>
  <c r="M414" i="18"/>
  <c r="L414" i="18"/>
  <c r="M413" i="18"/>
  <c r="L413" i="18"/>
  <c r="M412" i="18"/>
  <c r="L412" i="18"/>
  <c r="M411" i="18"/>
  <c r="L411" i="18"/>
  <c r="M410" i="18"/>
  <c r="L410" i="18"/>
  <c r="M409" i="18"/>
  <c r="L409" i="18"/>
  <c r="M408" i="18"/>
  <c r="L408" i="18"/>
  <c r="M407" i="18"/>
  <c r="L407" i="18"/>
  <c r="M406" i="18"/>
  <c r="L406" i="18"/>
  <c r="M405" i="18"/>
  <c r="L405" i="18"/>
  <c r="M404" i="18"/>
  <c r="L404" i="18"/>
  <c r="M403" i="18"/>
  <c r="L403" i="18"/>
  <c r="M402" i="18"/>
  <c r="L402" i="18"/>
  <c r="M401" i="18"/>
  <c r="L401" i="18"/>
  <c r="M400" i="18"/>
  <c r="L400" i="18"/>
  <c r="M399" i="18"/>
  <c r="L399" i="18"/>
  <c r="M398" i="18"/>
  <c r="L398" i="18"/>
  <c r="M397" i="18"/>
  <c r="L397" i="18"/>
  <c r="M396" i="18"/>
  <c r="L396" i="18"/>
  <c r="M395" i="18"/>
  <c r="L395" i="18"/>
  <c r="M394" i="18"/>
  <c r="L394" i="18"/>
  <c r="M393" i="18"/>
  <c r="L393" i="18"/>
  <c r="M392" i="18"/>
  <c r="L392" i="18"/>
  <c r="M391" i="18"/>
  <c r="L391" i="18"/>
  <c r="M390" i="18"/>
  <c r="L390" i="18"/>
  <c r="M389" i="18"/>
  <c r="L389" i="18"/>
  <c r="M388" i="18"/>
  <c r="L388" i="18"/>
  <c r="M387" i="18"/>
  <c r="L387" i="18"/>
  <c r="M386" i="18"/>
  <c r="L386" i="18"/>
  <c r="M385" i="18"/>
  <c r="L385" i="18"/>
  <c r="M384" i="18"/>
  <c r="L384" i="18"/>
  <c r="M383" i="18"/>
  <c r="L383" i="18"/>
  <c r="M382" i="18"/>
  <c r="L382" i="18"/>
  <c r="M381" i="18"/>
  <c r="L381" i="18"/>
  <c r="M380" i="18"/>
  <c r="L380" i="18"/>
  <c r="M379" i="18"/>
  <c r="L379" i="18"/>
  <c r="M378" i="18"/>
  <c r="L378" i="18"/>
  <c r="M377" i="18"/>
  <c r="L377" i="18"/>
  <c r="M376" i="18"/>
  <c r="L376" i="18"/>
  <c r="M375" i="18"/>
  <c r="L375" i="18"/>
  <c r="M374" i="18"/>
  <c r="L374" i="18"/>
  <c r="M373" i="18"/>
  <c r="L373" i="18"/>
  <c r="M372" i="18"/>
  <c r="L372" i="18"/>
  <c r="M371" i="18"/>
  <c r="L371" i="18"/>
  <c r="M370" i="18"/>
  <c r="L370" i="18"/>
  <c r="M369" i="18"/>
  <c r="L369" i="18"/>
  <c r="M368" i="18"/>
  <c r="L368" i="18"/>
  <c r="M367" i="18"/>
  <c r="L367" i="18"/>
  <c r="M366" i="18"/>
  <c r="L366" i="18"/>
  <c r="M365" i="18"/>
  <c r="L365" i="18"/>
  <c r="M364" i="18"/>
  <c r="L364" i="18"/>
  <c r="M363" i="18"/>
  <c r="L363" i="18"/>
  <c r="M362" i="18"/>
  <c r="L362" i="18"/>
  <c r="M361" i="18"/>
  <c r="L361" i="18"/>
  <c r="M360" i="18"/>
  <c r="L360" i="18"/>
  <c r="M359" i="18"/>
  <c r="L359" i="18"/>
  <c r="M358" i="18"/>
  <c r="L358" i="18"/>
  <c r="M357" i="18"/>
  <c r="L357" i="18"/>
  <c r="M356" i="18"/>
  <c r="L356" i="18"/>
  <c r="M355" i="18"/>
  <c r="L355" i="18"/>
  <c r="M354" i="18"/>
  <c r="L354" i="18"/>
  <c r="M353" i="18"/>
  <c r="L353" i="18"/>
  <c r="M352" i="18"/>
  <c r="L352" i="18"/>
  <c r="M351" i="18"/>
  <c r="L351" i="18"/>
  <c r="M350" i="18"/>
  <c r="L350" i="18"/>
  <c r="M349" i="18"/>
  <c r="L349" i="18"/>
  <c r="M348" i="18"/>
  <c r="L348" i="18"/>
  <c r="M347" i="18"/>
  <c r="L347" i="18"/>
  <c r="M346" i="18"/>
  <c r="L346" i="18"/>
  <c r="M345" i="18"/>
  <c r="L345" i="18"/>
  <c r="M344" i="18"/>
  <c r="L344" i="18"/>
  <c r="M343" i="18"/>
  <c r="L343" i="18"/>
  <c r="M342" i="18"/>
  <c r="L342" i="18"/>
  <c r="M341" i="18"/>
  <c r="L341" i="18"/>
  <c r="M340" i="18"/>
  <c r="L340" i="18"/>
  <c r="M339" i="18"/>
  <c r="L339" i="18"/>
  <c r="M338" i="18"/>
  <c r="L338" i="18"/>
  <c r="M337" i="18"/>
  <c r="L337" i="18"/>
  <c r="M336" i="18"/>
  <c r="L336" i="18"/>
  <c r="M335" i="18"/>
  <c r="L335" i="18"/>
  <c r="M334" i="18"/>
  <c r="L334" i="18"/>
  <c r="M333" i="18"/>
  <c r="L333" i="18"/>
  <c r="M332" i="18"/>
  <c r="L332" i="18"/>
  <c r="M331" i="18"/>
  <c r="L331" i="18"/>
  <c r="M330" i="18"/>
  <c r="L330" i="18"/>
  <c r="M329" i="18"/>
  <c r="L329" i="18"/>
  <c r="M328" i="18"/>
  <c r="L328" i="18"/>
  <c r="M327" i="18"/>
  <c r="L327" i="18"/>
  <c r="M326" i="18"/>
  <c r="L326" i="18"/>
  <c r="M325" i="18"/>
  <c r="L325" i="18"/>
  <c r="M324" i="18"/>
  <c r="L324" i="18"/>
  <c r="M323" i="18"/>
  <c r="L323" i="18"/>
  <c r="M322" i="18"/>
  <c r="L322" i="18"/>
  <c r="M321" i="18"/>
  <c r="L321" i="18"/>
  <c r="M320" i="18"/>
  <c r="L320" i="18"/>
  <c r="M319" i="18"/>
  <c r="L319" i="18"/>
  <c r="M318" i="18"/>
  <c r="L318" i="18"/>
  <c r="M317" i="18"/>
  <c r="L317" i="18"/>
  <c r="M316" i="18"/>
  <c r="L316" i="18"/>
  <c r="M315" i="18"/>
  <c r="L315" i="18"/>
  <c r="M314" i="18"/>
  <c r="L314" i="18"/>
  <c r="M313" i="18"/>
  <c r="L313" i="18"/>
  <c r="M312" i="18"/>
  <c r="L312" i="18"/>
  <c r="M311" i="18"/>
  <c r="L311" i="18"/>
  <c r="M310" i="18"/>
  <c r="L310" i="18"/>
  <c r="M309" i="18"/>
  <c r="L309" i="18"/>
  <c r="M308" i="18"/>
  <c r="L308" i="18"/>
  <c r="M307" i="18"/>
  <c r="L307" i="18"/>
  <c r="M306" i="18"/>
  <c r="L306" i="18"/>
  <c r="M305" i="18"/>
  <c r="L305" i="18"/>
  <c r="M304" i="18"/>
  <c r="L304" i="18"/>
  <c r="M303" i="18"/>
  <c r="L303" i="18"/>
  <c r="M302" i="18"/>
  <c r="L302" i="18"/>
  <c r="M301" i="18"/>
  <c r="L301" i="18"/>
  <c r="M300" i="18"/>
  <c r="L300" i="18"/>
  <c r="M299" i="18"/>
  <c r="L299" i="18"/>
  <c r="M298" i="18"/>
  <c r="L298" i="18"/>
  <c r="M297" i="18"/>
  <c r="L297" i="18"/>
  <c r="M296" i="18"/>
  <c r="L296" i="18"/>
  <c r="M295" i="18"/>
  <c r="L295" i="18"/>
  <c r="M294" i="18"/>
  <c r="L294" i="18"/>
  <c r="M293" i="18"/>
  <c r="L293" i="18"/>
  <c r="M292" i="18"/>
  <c r="L292" i="18"/>
  <c r="M291" i="18"/>
  <c r="L291" i="18"/>
  <c r="M290" i="18"/>
  <c r="L290" i="18"/>
  <c r="M289" i="18"/>
  <c r="L289" i="18"/>
  <c r="M288" i="18"/>
  <c r="L288" i="18"/>
  <c r="M287" i="18"/>
  <c r="L287" i="18"/>
  <c r="M286" i="18"/>
  <c r="L286" i="18"/>
  <c r="M285" i="18"/>
  <c r="L285" i="18"/>
  <c r="M284" i="18"/>
  <c r="L284" i="18"/>
  <c r="M283" i="18"/>
  <c r="L283" i="18"/>
  <c r="M282" i="18"/>
  <c r="L282" i="18"/>
  <c r="M281" i="18"/>
  <c r="L281" i="18"/>
  <c r="M280" i="18"/>
  <c r="L280" i="18"/>
  <c r="M279" i="18"/>
  <c r="L279" i="18"/>
  <c r="M278" i="18"/>
  <c r="L278" i="18"/>
  <c r="M277" i="18"/>
  <c r="L277" i="18"/>
  <c r="M276" i="18"/>
  <c r="L276" i="18"/>
  <c r="M275" i="18"/>
  <c r="L275" i="18"/>
  <c r="M274" i="18"/>
  <c r="L274" i="18"/>
  <c r="M273" i="18"/>
  <c r="L273" i="18"/>
  <c r="M272" i="18"/>
  <c r="L272" i="18"/>
  <c r="M271" i="18"/>
  <c r="L271" i="18"/>
  <c r="M270" i="18"/>
  <c r="L270" i="18"/>
  <c r="M269" i="18"/>
  <c r="L269" i="18"/>
  <c r="M268" i="18"/>
  <c r="L268" i="18"/>
  <c r="M267" i="18"/>
  <c r="L267" i="18"/>
  <c r="M266" i="18"/>
  <c r="L266" i="18"/>
  <c r="M265" i="18"/>
  <c r="L265" i="18"/>
  <c r="M264" i="18"/>
  <c r="L264" i="18"/>
  <c r="M263" i="18"/>
  <c r="L263" i="18"/>
  <c r="M262" i="18"/>
  <c r="L262" i="18"/>
  <c r="M261" i="18"/>
  <c r="L261" i="18"/>
  <c r="M260" i="18"/>
  <c r="L260" i="18"/>
  <c r="M259" i="18"/>
  <c r="L259" i="18"/>
  <c r="M258" i="18"/>
  <c r="L258" i="18"/>
  <c r="M257" i="18"/>
  <c r="L257" i="18"/>
  <c r="M256" i="18"/>
  <c r="L256" i="18"/>
  <c r="M255" i="18"/>
  <c r="L255" i="18"/>
  <c r="M254" i="18"/>
  <c r="L254" i="18"/>
  <c r="M253" i="18"/>
  <c r="L253" i="18"/>
  <c r="M252" i="18"/>
  <c r="L252" i="18"/>
  <c r="M251" i="18"/>
  <c r="L251" i="18"/>
  <c r="M250" i="18"/>
  <c r="L250" i="18"/>
  <c r="M249" i="18"/>
  <c r="L249" i="18"/>
  <c r="M248" i="18"/>
  <c r="L248" i="18"/>
  <c r="M247" i="18"/>
  <c r="L247" i="18"/>
  <c r="M246" i="18"/>
  <c r="L246" i="18"/>
  <c r="M245" i="18"/>
  <c r="L245" i="18"/>
  <c r="M244" i="18"/>
  <c r="L244" i="18"/>
  <c r="M243" i="18"/>
  <c r="L243" i="18"/>
  <c r="M242" i="18"/>
  <c r="L242" i="18"/>
  <c r="M241" i="18"/>
  <c r="L241" i="18"/>
  <c r="M240" i="18"/>
  <c r="L240" i="18"/>
  <c r="M239" i="18"/>
  <c r="L239" i="18"/>
  <c r="M238" i="18"/>
  <c r="L238" i="18"/>
  <c r="M237" i="18"/>
  <c r="L237" i="18"/>
  <c r="M236" i="18"/>
  <c r="L236" i="18"/>
  <c r="M235" i="18"/>
  <c r="L235" i="18"/>
  <c r="M234" i="18"/>
  <c r="L234" i="18"/>
  <c r="M233" i="18"/>
  <c r="L233" i="18"/>
  <c r="M232" i="18"/>
  <c r="L232" i="18"/>
  <c r="M231" i="18"/>
  <c r="L231" i="18"/>
  <c r="M230" i="18"/>
  <c r="L230" i="18"/>
  <c r="M229" i="18"/>
  <c r="L229" i="18"/>
  <c r="M228" i="18"/>
  <c r="L228" i="18"/>
  <c r="M227" i="18"/>
  <c r="L227" i="18"/>
  <c r="M226" i="18"/>
  <c r="L226" i="18"/>
  <c r="M225" i="18"/>
  <c r="L225" i="18"/>
  <c r="M224" i="18"/>
  <c r="L224" i="18"/>
  <c r="M223" i="18"/>
  <c r="L223" i="18"/>
  <c r="M222" i="18"/>
  <c r="L222" i="18"/>
  <c r="M221" i="18"/>
  <c r="L221" i="18"/>
  <c r="M220" i="18"/>
  <c r="L220" i="18"/>
  <c r="M219" i="18"/>
  <c r="L219" i="18"/>
  <c r="M218" i="18"/>
  <c r="L218" i="18"/>
  <c r="M217" i="18"/>
  <c r="L217" i="18"/>
  <c r="M216" i="18"/>
  <c r="L216" i="18"/>
  <c r="M215" i="18"/>
  <c r="L215" i="18"/>
  <c r="M214" i="18"/>
  <c r="L214" i="18"/>
  <c r="M213" i="18"/>
  <c r="L213" i="18"/>
  <c r="M212" i="18"/>
  <c r="L212" i="18"/>
  <c r="M211" i="18"/>
  <c r="L211" i="18"/>
  <c r="M210" i="18"/>
  <c r="L210" i="18"/>
  <c r="M209" i="18"/>
  <c r="L209" i="18"/>
  <c r="M208" i="18"/>
  <c r="L208" i="18"/>
  <c r="M207" i="18"/>
  <c r="L207" i="18"/>
  <c r="M206" i="18"/>
  <c r="L206" i="18"/>
  <c r="M205" i="18"/>
  <c r="L205" i="18"/>
  <c r="M204" i="18"/>
  <c r="L204" i="18"/>
  <c r="M203" i="18"/>
  <c r="L203" i="18"/>
  <c r="M202" i="18"/>
  <c r="L202" i="18"/>
  <c r="M201" i="18"/>
  <c r="L201" i="18"/>
  <c r="M200" i="18"/>
  <c r="L200" i="18"/>
  <c r="M199" i="18"/>
  <c r="L199" i="18"/>
  <c r="M198" i="18"/>
  <c r="L198" i="18"/>
  <c r="M197" i="18"/>
  <c r="L197" i="18"/>
  <c r="M196" i="18"/>
  <c r="L196" i="18"/>
  <c r="M195" i="18"/>
  <c r="L195" i="18"/>
  <c r="M194" i="18"/>
  <c r="L194" i="18"/>
  <c r="M193" i="18"/>
  <c r="L193" i="18"/>
  <c r="M192" i="18"/>
  <c r="L192" i="18"/>
  <c r="M191" i="18"/>
  <c r="L191" i="18"/>
  <c r="M190" i="18"/>
  <c r="L190" i="18"/>
  <c r="M189" i="18"/>
  <c r="L189" i="18"/>
  <c r="M188" i="18"/>
  <c r="L188" i="18"/>
  <c r="M187" i="18"/>
  <c r="L187" i="18"/>
  <c r="M186" i="18"/>
  <c r="L186" i="18"/>
  <c r="M185" i="18"/>
  <c r="L185" i="18"/>
  <c r="M184" i="18"/>
  <c r="L184" i="18"/>
  <c r="M183" i="18"/>
  <c r="L183" i="18"/>
  <c r="M182" i="18"/>
  <c r="L182" i="18"/>
  <c r="M181" i="18"/>
  <c r="L181" i="18"/>
  <c r="M180" i="18"/>
  <c r="L180" i="18"/>
  <c r="M179" i="18"/>
  <c r="L179" i="18"/>
  <c r="M178" i="18"/>
  <c r="L178" i="18"/>
  <c r="M177" i="18"/>
  <c r="L177" i="18"/>
  <c r="M176" i="18"/>
  <c r="L176" i="18"/>
  <c r="M175" i="18"/>
  <c r="L175" i="18"/>
  <c r="M174" i="18"/>
  <c r="L174" i="18"/>
  <c r="M173" i="18"/>
  <c r="L173" i="18"/>
  <c r="M172" i="18"/>
  <c r="L172" i="18"/>
  <c r="M171" i="18"/>
  <c r="L171" i="18"/>
  <c r="M170" i="18"/>
  <c r="L170" i="18"/>
  <c r="M169" i="18"/>
  <c r="L169" i="18"/>
  <c r="M168" i="18"/>
  <c r="L168" i="18"/>
  <c r="M167" i="18"/>
  <c r="L167" i="18"/>
  <c r="M166" i="18"/>
  <c r="L166" i="18"/>
  <c r="M165" i="18"/>
  <c r="L165" i="18"/>
  <c r="M164" i="18"/>
  <c r="L164" i="18"/>
  <c r="M163" i="18"/>
  <c r="L163" i="18"/>
  <c r="M162" i="18"/>
  <c r="L162" i="18"/>
  <c r="M161" i="18"/>
  <c r="L161" i="18"/>
  <c r="M160" i="18"/>
  <c r="L160" i="18"/>
  <c r="M159" i="18"/>
  <c r="L159" i="18"/>
  <c r="M158" i="18"/>
  <c r="L158" i="18"/>
  <c r="M157" i="18"/>
  <c r="L157" i="18"/>
  <c r="M156" i="18"/>
  <c r="L156" i="18"/>
  <c r="M155" i="18"/>
  <c r="L155" i="18"/>
  <c r="M154" i="18"/>
  <c r="L154" i="18"/>
  <c r="M153" i="18"/>
  <c r="L153" i="18"/>
  <c r="M152" i="18"/>
  <c r="L152" i="18"/>
  <c r="M151" i="18"/>
  <c r="L151" i="18"/>
  <c r="M150" i="18"/>
  <c r="L150" i="18"/>
  <c r="M149" i="18"/>
  <c r="L149" i="18"/>
  <c r="M148" i="18"/>
  <c r="L148" i="18"/>
  <c r="M147" i="18"/>
  <c r="L147" i="18"/>
  <c r="M146" i="18"/>
  <c r="L146" i="18"/>
  <c r="M145" i="18"/>
  <c r="L145" i="18"/>
  <c r="M144" i="18"/>
  <c r="L144" i="18"/>
  <c r="M143" i="18"/>
  <c r="L143" i="18"/>
  <c r="M142" i="18"/>
  <c r="L142" i="18"/>
  <c r="M141" i="18"/>
  <c r="L141" i="18"/>
  <c r="M140" i="18"/>
  <c r="L140" i="18"/>
  <c r="M139" i="18"/>
  <c r="L139" i="18"/>
  <c r="M138" i="18"/>
  <c r="L138" i="18"/>
  <c r="M137" i="18"/>
  <c r="L137" i="18"/>
  <c r="M136" i="18"/>
  <c r="L136" i="18"/>
  <c r="M135" i="18"/>
  <c r="L135" i="18"/>
  <c r="M134" i="18"/>
  <c r="L134" i="18"/>
  <c r="M133" i="18"/>
  <c r="L133" i="18"/>
  <c r="M132" i="18"/>
  <c r="L132" i="18"/>
  <c r="M131" i="18"/>
  <c r="L131" i="18"/>
  <c r="M130" i="18"/>
  <c r="L130" i="18"/>
  <c r="M129" i="18"/>
  <c r="L129" i="18"/>
  <c r="M128" i="18"/>
  <c r="L128" i="18"/>
  <c r="M127" i="18"/>
  <c r="L127" i="18"/>
  <c r="M126" i="18"/>
  <c r="L126" i="18"/>
  <c r="M125" i="18"/>
  <c r="L125" i="18"/>
  <c r="M124" i="18"/>
  <c r="L124" i="18"/>
  <c r="M123" i="18"/>
  <c r="L123" i="18"/>
  <c r="M122" i="18"/>
  <c r="L122" i="18"/>
  <c r="M121" i="18"/>
  <c r="L121" i="18"/>
  <c r="M120" i="18"/>
  <c r="L120" i="18"/>
  <c r="M119" i="18"/>
  <c r="L119" i="18"/>
  <c r="M118" i="18"/>
  <c r="L118" i="18"/>
  <c r="M117" i="18"/>
  <c r="L117" i="18"/>
  <c r="M116" i="18"/>
  <c r="L116" i="18"/>
  <c r="M115" i="18"/>
  <c r="L115" i="18"/>
  <c r="M114" i="18"/>
  <c r="L114" i="18"/>
  <c r="M113" i="18"/>
  <c r="L113" i="18"/>
  <c r="M112" i="18"/>
  <c r="L112" i="18"/>
  <c r="M111" i="18"/>
  <c r="L111" i="18"/>
  <c r="M110" i="18"/>
  <c r="L110" i="18"/>
  <c r="M109" i="18"/>
  <c r="L109" i="18"/>
  <c r="M108" i="18"/>
  <c r="L108" i="18"/>
  <c r="M107" i="18"/>
  <c r="L107" i="18"/>
  <c r="M106" i="18"/>
  <c r="L106" i="18"/>
  <c r="M105" i="18"/>
  <c r="L105" i="18"/>
  <c r="M104" i="18"/>
  <c r="L104" i="18"/>
  <c r="M103" i="18"/>
  <c r="L103" i="18"/>
  <c r="M102" i="18"/>
  <c r="L102" i="18"/>
  <c r="M101" i="18"/>
  <c r="L101" i="18"/>
  <c r="M100" i="18"/>
  <c r="L100" i="18"/>
  <c r="M99" i="18"/>
  <c r="L99" i="18"/>
  <c r="M98" i="18"/>
  <c r="L98" i="18"/>
  <c r="M97" i="18"/>
  <c r="L97" i="18"/>
  <c r="M96" i="18"/>
  <c r="L96" i="18"/>
  <c r="M95" i="18"/>
  <c r="L95" i="18"/>
  <c r="M94" i="18"/>
  <c r="L94" i="18"/>
  <c r="M93" i="18"/>
  <c r="L93" i="18"/>
  <c r="M92" i="18"/>
  <c r="L92" i="18"/>
  <c r="M91" i="18"/>
  <c r="L91" i="18"/>
  <c r="M90" i="18"/>
  <c r="L90" i="18"/>
  <c r="M89" i="18"/>
  <c r="L89" i="18"/>
  <c r="M88" i="18"/>
  <c r="L88" i="18"/>
  <c r="M87" i="18"/>
  <c r="L87" i="18"/>
  <c r="M86" i="18"/>
  <c r="L86" i="18"/>
  <c r="M85" i="18"/>
  <c r="L85" i="18"/>
  <c r="M84" i="18"/>
  <c r="L84" i="18"/>
  <c r="M83" i="18"/>
  <c r="L83" i="18"/>
  <c r="M82" i="18"/>
  <c r="L82" i="18"/>
  <c r="M81" i="18"/>
  <c r="L81" i="18"/>
  <c r="M80" i="18"/>
  <c r="L80" i="18"/>
  <c r="M79" i="18"/>
  <c r="L79" i="18"/>
  <c r="M78" i="18"/>
  <c r="L78" i="18"/>
  <c r="M77" i="18"/>
  <c r="L77" i="18"/>
  <c r="M76" i="18"/>
  <c r="L76" i="18"/>
  <c r="M75" i="18"/>
  <c r="L75" i="18"/>
  <c r="M74" i="18"/>
  <c r="L74" i="18"/>
  <c r="M73" i="18"/>
  <c r="L73" i="18"/>
  <c r="M72" i="18"/>
  <c r="L72" i="18"/>
  <c r="M71" i="18"/>
  <c r="L71" i="18"/>
  <c r="M70" i="18"/>
  <c r="L70" i="18"/>
  <c r="M69" i="18"/>
  <c r="L69" i="18"/>
  <c r="M68" i="18"/>
  <c r="L68" i="18"/>
  <c r="M67" i="18"/>
  <c r="L67" i="18"/>
  <c r="M66" i="18"/>
  <c r="L66" i="18"/>
  <c r="M65" i="18"/>
  <c r="L65" i="18"/>
  <c r="M64" i="18"/>
  <c r="L64" i="18"/>
  <c r="M63" i="18"/>
  <c r="L63" i="18"/>
  <c r="M62" i="18"/>
  <c r="L62" i="18"/>
  <c r="M61" i="18"/>
  <c r="L61" i="18"/>
  <c r="M60" i="18"/>
  <c r="L60" i="18"/>
  <c r="M59" i="18"/>
  <c r="L59" i="18"/>
  <c r="M58" i="18"/>
  <c r="L58" i="18"/>
  <c r="M57" i="18"/>
  <c r="L57" i="18"/>
  <c r="M56" i="18"/>
  <c r="L56" i="18"/>
  <c r="M55" i="18"/>
  <c r="L55" i="18"/>
  <c r="M54" i="18"/>
  <c r="L54" i="18"/>
  <c r="M53" i="18"/>
  <c r="L53" i="18"/>
  <c r="M52" i="18"/>
  <c r="L52" i="18"/>
  <c r="M51" i="18"/>
  <c r="L51" i="18"/>
  <c r="M50" i="18"/>
  <c r="L50" i="18"/>
  <c r="M49" i="18"/>
  <c r="L49" i="18"/>
  <c r="M48" i="18"/>
  <c r="L48" i="18"/>
  <c r="M47" i="18"/>
  <c r="L47" i="18"/>
  <c r="M46" i="18"/>
  <c r="L46" i="18"/>
  <c r="M45" i="18"/>
  <c r="L45" i="18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N7" i="18" l="1"/>
  <c r="N6" i="18"/>
  <c r="N138" i="18"/>
  <c r="N143" i="18"/>
  <c r="N147" i="18"/>
  <c r="N150" i="18"/>
  <c r="N155" i="18"/>
  <c r="N156" i="18"/>
  <c r="N157" i="18"/>
  <c r="N160" i="18"/>
  <c r="N161" i="18"/>
  <c r="N164" i="18"/>
  <c r="N167" i="18"/>
  <c r="N168" i="18"/>
  <c r="N169" i="18"/>
  <c r="N177" i="18"/>
  <c r="N180" i="18"/>
  <c r="N184" i="18"/>
  <c r="N187" i="18"/>
  <c r="N188" i="18"/>
  <c r="N191" i="18"/>
  <c r="N197" i="18"/>
  <c r="N200" i="18"/>
  <c r="N205" i="18"/>
  <c r="N214" i="18"/>
  <c r="N222" i="18"/>
  <c r="N230" i="18"/>
  <c r="N238" i="18"/>
  <c r="N247" i="18"/>
  <c r="N249" i="18"/>
  <c r="N250" i="18"/>
  <c r="N258" i="18"/>
  <c r="N269" i="18"/>
  <c r="N280" i="18"/>
  <c r="N282" i="18"/>
  <c r="N283" i="18"/>
  <c r="N285" i="18"/>
  <c r="N296" i="18"/>
  <c r="N298" i="18"/>
  <c r="N299" i="18"/>
  <c r="N301" i="18"/>
  <c r="N316" i="18"/>
  <c r="N303" i="18"/>
  <c r="N287" i="18"/>
  <c r="N290" i="18"/>
  <c r="N330" i="18"/>
  <c r="N75" i="18"/>
  <c r="N76" i="18"/>
  <c r="N80" i="18"/>
  <c r="N86" i="18"/>
  <c r="N92" i="18"/>
  <c r="N93" i="18"/>
  <c r="N94" i="18"/>
  <c r="N95" i="18"/>
  <c r="N99" i="18"/>
  <c r="N100" i="18"/>
  <c r="N101" i="18"/>
  <c r="N105" i="18"/>
  <c r="N117" i="18"/>
  <c r="N126" i="18"/>
  <c r="N130" i="18"/>
  <c r="N272" i="18"/>
  <c r="N318" i="18"/>
  <c r="N11" i="18"/>
  <c r="N12" i="18"/>
  <c r="N17" i="18"/>
  <c r="N21" i="18"/>
  <c r="N25" i="18"/>
  <c r="N30" i="18"/>
  <c r="N35" i="18"/>
  <c r="N39" i="18"/>
  <c r="N43" i="18"/>
  <c r="N44" i="18"/>
  <c r="N48" i="18"/>
  <c r="N54" i="18"/>
  <c r="N61" i="18"/>
  <c r="N66" i="18"/>
  <c r="N67" i="18"/>
  <c r="N71" i="18"/>
  <c r="N309" i="18"/>
  <c r="N332" i="18"/>
  <c r="N334" i="18"/>
  <c r="N335" i="18"/>
  <c r="N343" i="18"/>
  <c r="N345" i="18"/>
  <c r="N348" i="18"/>
  <c r="N350" i="18"/>
  <c r="N351" i="18"/>
  <c r="N359" i="18"/>
  <c r="N360" i="18"/>
  <c r="N361" i="18"/>
  <c r="N364" i="18"/>
  <c r="N366" i="18"/>
  <c r="N367" i="18"/>
  <c r="N368" i="18"/>
  <c r="N369" i="18"/>
  <c r="N371" i="18"/>
  <c r="N387" i="18"/>
  <c r="N388" i="18"/>
  <c r="N389" i="18"/>
  <c r="N392" i="18"/>
  <c r="N394" i="18"/>
  <c r="N398" i="18"/>
  <c r="N404" i="18"/>
  <c r="N424" i="18"/>
  <c r="N426" i="18"/>
  <c r="N427" i="18"/>
  <c r="N428" i="18"/>
  <c r="N429" i="18"/>
  <c r="N431" i="18"/>
  <c r="N434" i="18"/>
  <c r="N435" i="18"/>
  <c r="N437" i="18"/>
  <c r="N441" i="18"/>
  <c r="N443" i="18"/>
  <c r="N447" i="18"/>
  <c r="N449" i="18"/>
  <c r="N451" i="18"/>
  <c r="N464" i="18"/>
  <c r="N465" i="18"/>
  <c r="N469" i="18"/>
  <c r="N477" i="18"/>
  <c r="N480" i="18"/>
  <c r="N485" i="18"/>
  <c r="N489" i="18"/>
  <c r="N491" i="18"/>
  <c r="N496" i="18"/>
  <c r="N498" i="18"/>
  <c r="N500" i="18"/>
  <c r="N511" i="18"/>
  <c r="N516" i="18"/>
  <c r="N9" i="18"/>
  <c r="N14" i="18"/>
  <c r="N19" i="18"/>
  <c r="N23" i="18"/>
  <c r="N27" i="18"/>
  <c r="N28" i="18"/>
  <c r="N33" i="18"/>
  <c r="N37" i="18"/>
  <c r="N41" i="18"/>
  <c r="N46" i="18"/>
  <c r="N50" i="18"/>
  <c r="N58" i="18"/>
  <c r="N59" i="18"/>
  <c r="N63" i="18"/>
  <c r="N69" i="18"/>
  <c r="N73" i="18"/>
  <c r="N78" i="18"/>
  <c r="N82" i="18"/>
  <c r="N90" i="18"/>
  <c r="N97" i="18"/>
  <c r="N103" i="18"/>
  <c r="N106" i="18"/>
  <c r="N111" i="18"/>
  <c r="N115" i="18"/>
  <c r="N118" i="18"/>
  <c r="N123" i="18"/>
  <c r="N124" i="18"/>
  <c r="N125" i="18"/>
  <c r="N128" i="18"/>
  <c r="N129" i="18"/>
  <c r="N132" i="18"/>
  <c r="N135" i="18"/>
  <c r="N136" i="18"/>
  <c r="N137" i="18"/>
  <c r="N149" i="18"/>
  <c r="N158" i="18"/>
  <c r="N162" i="18"/>
  <c r="N170" i="18"/>
  <c r="N175" i="18"/>
  <c r="N186" i="18"/>
  <c r="N190" i="18"/>
  <c r="N193" i="18"/>
  <c r="N204" i="18"/>
  <c r="N209" i="18"/>
  <c r="N218" i="18"/>
  <c r="N226" i="18"/>
  <c r="N234" i="18"/>
  <c r="N242" i="18"/>
  <c r="N248" i="18"/>
  <c r="N254" i="18"/>
  <c r="N259" i="18"/>
  <c r="N260" i="18"/>
  <c r="N261" i="18"/>
  <c r="N266" i="18"/>
  <c r="N267" i="18"/>
  <c r="N268" i="18"/>
  <c r="N271" i="18"/>
  <c r="N273" i="18"/>
  <c r="N276" i="18"/>
  <c r="N277" i="18"/>
  <c r="N281" i="18"/>
  <c r="N284" i="18"/>
  <c r="N286" i="18"/>
  <c r="N291" i="18"/>
  <c r="N295" i="18"/>
  <c r="N297" i="18"/>
  <c r="N300" i="18"/>
  <c r="N302" i="18"/>
  <c r="N310" i="18"/>
  <c r="N315" i="18"/>
  <c r="N317" i="18"/>
  <c r="N319" i="18"/>
  <c r="N327" i="18"/>
  <c r="N328" i="18"/>
  <c r="N329" i="18"/>
  <c r="N331" i="18"/>
  <c r="N333" i="18"/>
  <c r="N344" i="18"/>
  <c r="N346" i="18"/>
  <c r="N347" i="18"/>
  <c r="N349" i="18"/>
  <c r="N362" i="18"/>
  <c r="N363" i="18"/>
  <c r="N365" i="18"/>
  <c r="N370" i="18"/>
  <c r="N373" i="18"/>
  <c r="N390" i="18"/>
  <c r="N391" i="18"/>
  <c r="N393" i="18"/>
  <c r="N395" i="18"/>
  <c r="N396" i="18"/>
  <c r="N397" i="18"/>
  <c r="N399" i="18"/>
  <c r="N423" i="18"/>
  <c r="N425" i="18"/>
  <c r="N430" i="18"/>
  <c r="N433" i="18"/>
  <c r="N436" i="18"/>
  <c r="N442" i="18"/>
  <c r="N444" i="18"/>
  <c r="N445" i="18"/>
  <c r="N446" i="18"/>
  <c r="N448" i="18"/>
  <c r="N450" i="18"/>
  <c r="N452" i="18"/>
  <c r="N455" i="18"/>
  <c r="N466" i="18"/>
  <c r="N467" i="18"/>
  <c r="N468" i="18"/>
  <c r="N470" i="18"/>
  <c r="N471" i="18"/>
  <c r="N472" i="18"/>
  <c r="N478" i="18"/>
  <c r="N479" i="18"/>
  <c r="N486" i="18"/>
  <c r="N487" i="18"/>
  <c r="N490" i="18"/>
  <c r="N492" i="18"/>
  <c r="N495" i="18"/>
  <c r="N497" i="18"/>
  <c r="N499" i="18"/>
  <c r="N510" i="18"/>
  <c r="N517" i="18"/>
  <c r="N518" i="18"/>
  <c r="N519" i="18"/>
  <c r="N10" i="18"/>
  <c r="N15" i="18"/>
  <c r="N16" i="18"/>
  <c r="N20" i="18"/>
  <c r="N24" i="18"/>
  <c r="N29" i="18"/>
  <c r="N34" i="18"/>
  <c r="N38" i="18"/>
  <c r="N42" i="18"/>
  <c r="N47" i="18"/>
  <c r="N51" i="18"/>
  <c r="N52" i="18"/>
  <c r="N53" i="18"/>
  <c r="N60" i="18"/>
  <c r="N64" i="18"/>
  <c r="N65" i="18"/>
  <c r="N70" i="18"/>
  <c r="N74" i="18"/>
  <c r="N79" i="18"/>
  <c r="N83" i="18"/>
  <c r="N84" i="18"/>
  <c r="N85" i="18"/>
  <c r="N91" i="18"/>
  <c r="N98" i="18"/>
  <c r="N104" i="18"/>
  <c r="N107" i="18"/>
  <c r="N108" i="18"/>
  <c r="N109" i="18"/>
  <c r="N112" i="18"/>
  <c r="N113" i="18"/>
  <c r="N116" i="18"/>
  <c r="N119" i="18"/>
  <c r="N120" i="18"/>
  <c r="N121" i="18"/>
  <c r="N133" i="18"/>
  <c r="N142" i="18"/>
  <c r="N146" i="18"/>
  <c r="N154" i="18"/>
  <c r="N159" i="18"/>
  <c r="N163" i="18"/>
  <c r="N166" i="18"/>
  <c r="N171" i="18"/>
  <c r="N172" i="18"/>
  <c r="N173" i="18"/>
  <c r="N176" i="18"/>
  <c r="N179" i="18"/>
  <c r="N183" i="18"/>
  <c r="N194" i="18"/>
  <c r="N196" i="18"/>
  <c r="N199" i="18"/>
  <c r="N202" i="18"/>
  <c r="N207" i="18"/>
  <c r="N210" i="18"/>
  <c r="N212" i="18"/>
  <c r="N213" i="18"/>
  <c r="N216" i="18"/>
  <c r="N219" i="18"/>
  <c r="N221" i="18"/>
  <c r="N224" i="18"/>
  <c r="N227" i="18"/>
  <c r="N229" i="18"/>
  <c r="N232" i="18"/>
  <c r="N235" i="18"/>
  <c r="N237" i="18"/>
  <c r="N240" i="18"/>
  <c r="N243" i="18"/>
  <c r="N245" i="18"/>
  <c r="N246" i="18"/>
  <c r="N252" i="18"/>
  <c r="N255" i="18"/>
  <c r="N257" i="18"/>
  <c r="N262" i="18"/>
  <c r="N274" i="18"/>
  <c r="N278" i="18"/>
  <c r="N279" i="18"/>
  <c r="N289" i="18"/>
  <c r="N292" i="18"/>
  <c r="N293" i="18"/>
  <c r="N306" i="18"/>
  <c r="N308" i="18"/>
  <c r="N311" i="18"/>
  <c r="N312" i="18"/>
  <c r="N313" i="18"/>
  <c r="N320" i="18"/>
  <c r="N321" i="18"/>
  <c r="N323" i="18"/>
  <c r="N324" i="18"/>
  <c r="N325" i="18"/>
  <c r="N338" i="18"/>
  <c r="N342" i="18"/>
  <c r="N354" i="18"/>
  <c r="N358" i="18"/>
  <c r="N374" i="18"/>
  <c r="N377" i="18"/>
  <c r="N378" i="18"/>
  <c r="N379" i="18"/>
  <c r="N382" i="18"/>
  <c r="N386" i="18"/>
  <c r="N400" i="18"/>
  <c r="N402" i="18"/>
  <c r="N403" i="18"/>
  <c r="N406" i="18"/>
  <c r="N408" i="18"/>
  <c r="N410" i="18"/>
  <c r="N411" i="18"/>
  <c r="N412" i="18"/>
  <c r="N413" i="18"/>
  <c r="N415" i="18"/>
  <c r="N418" i="18"/>
  <c r="N419" i="18"/>
  <c r="N420" i="18"/>
  <c r="N421" i="18"/>
  <c r="N440" i="18"/>
  <c r="N453" i="18"/>
  <c r="N456" i="18"/>
  <c r="N458" i="18"/>
  <c r="N459" i="18"/>
  <c r="N462" i="18"/>
  <c r="N463" i="18"/>
  <c r="N473" i="18"/>
  <c r="N476" i="18"/>
  <c r="N482" i="18"/>
  <c r="N484" i="18"/>
  <c r="N488" i="18"/>
  <c r="N493" i="18"/>
  <c r="N502" i="18"/>
  <c r="N503" i="18"/>
  <c r="N505" i="18"/>
  <c r="N508" i="18"/>
  <c r="N513" i="18"/>
  <c r="N515" i="18"/>
  <c r="N520" i="18"/>
  <c r="N8" i="18"/>
  <c r="N13" i="18"/>
  <c r="N18" i="18"/>
  <c r="N22" i="18"/>
  <c r="N26" i="18"/>
  <c r="N31" i="18"/>
  <c r="N32" i="18"/>
  <c r="N36" i="18"/>
  <c r="N40" i="18"/>
  <c r="N45" i="18"/>
  <c r="N49" i="18"/>
  <c r="N55" i="18"/>
  <c r="N56" i="18"/>
  <c r="N57" i="18"/>
  <c r="N62" i="18"/>
  <c r="N68" i="18"/>
  <c r="N72" i="18"/>
  <c r="N77" i="18"/>
  <c r="N81" i="18"/>
  <c r="N87" i="18"/>
  <c r="N88" i="18"/>
  <c r="N89" i="18"/>
  <c r="N96" i="18"/>
  <c r="N102" i="18"/>
  <c r="N110" i="18"/>
  <c r="N114" i="18"/>
  <c r="N122" i="18"/>
  <c r="N127" i="18"/>
  <c r="N131" i="18"/>
  <c r="N134" i="18"/>
  <c r="N139" i="18"/>
  <c r="N140" i="18"/>
  <c r="N141" i="18"/>
  <c r="N144" i="18"/>
  <c r="N145" i="18"/>
  <c r="N148" i="18"/>
  <c r="N151" i="18"/>
  <c r="N152" i="18"/>
  <c r="N153" i="18"/>
  <c r="N165" i="18"/>
  <c r="N174" i="18"/>
  <c r="N178" i="18"/>
  <c r="N181" i="18"/>
  <c r="N182" i="18"/>
  <c r="N185" i="18"/>
  <c r="N189" i="18"/>
  <c r="N192" i="18"/>
  <c r="N195" i="18"/>
  <c r="N198" i="18"/>
  <c r="N201" i="18"/>
  <c r="N203" i="18"/>
  <c r="N206" i="18"/>
  <c r="N208" i="18"/>
  <c r="N211" i="18"/>
  <c r="N215" i="18"/>
  <c r="N217" i="18"/>
  <c r="N220" i="18"/>
  <c r="N223" i="18"/>
  <c r="N225" i="18"/>
  <c r="N228" i="18"/>
  <c r="N231" i="18"/>
  <c r="N233" i="18"/>
  <c r="N236" i="18"/>
  <c r="N239" i="18"/>
  <c r="N241" i="18"/>
  <c r="N244" i="18"/>
  <c r="N251" i="18"/>
  <c r="N253" i="18"/>
  <c r="N256" i="18"/>
  <c r="N263" i="18"/>
  <c r="N264" i="18"/>
  <c r="N265" i="18"/>
  <c r="N270" i="18"/>
  <c r="N275" i="18"/>
  <c r="N288" i="18"/>
  <c r="N294" i="18"/>
  <c r="N304" i="18"/>
  <c r="N305" i="18"/>
  <c r="N307" i="18"/>
  <c r="N314" i="18"/>
  <c r="N322" i="18"/>
  <c r="N326" i="18"/>
  <c r="N336" i="18"/>
  <c r="N337" i="18"/>
  <c r="N339" i="18"/>
  <c r="N340" i="18"/>
  <c r="N341" i="18"/>
  <c r="N352" i="18"/>
  <c r="N353" i="18"/>
  <c r="N355" i="18"/>
  <c r="N356" i="18"/>
  <c r="N357" i="18"/>
  <c r="N372" i="18"/>
  <c r="N375" i="18"/>
  <c r="N376" i="18"/>
  <c r="N380" i="18"/>
  <c r="N381" i="18"/>
  <c r="N383" i="18"/>
  <c r="N384" i="18"/>
  <c r="N385" i="18"/>
  <c r="N401" i="18"/>
  <c r="N405" i="18"/>
  <c r="N407" i="18"/>
  <c r="N409" i="18"/>
  <c r="N414" i="18"/>
  <c r="N416" i="18"/>
  <c r="N417" i="18"/>
  <c r="N422" i="18"/>
  <c r="N432" i="18"/>
  <c r="N438" i="18"/>
  <c r="N439" i="18"/>
  <c r="N454" i="18"/>
  <c r="N457" i="18"/>
  <c r="N460" i="18"/>
  <c r="N461" i="18"/>
  <c r="N474" i="18"/>
  <c r="N475" i="18"/>
  <c r="N481" i="18"/>
  <c r="N483" i="18"/>
  <c r="N494" i="18"/>
  <c r="N501" i="18"/>
  <c r="N504" i="18"/>
  <c r="N506" i="18"/>
  <c r="N507" i="18"/>
  <c r="N509" i="18"/>
  <c r="N512" i="18"/>
  <c r="N514" i="18"/>
  <c r="N521" i="18"/>
  <c r="M523" i="18"/>
  <c r="N523" i="18" s="1"/>
  <c r="Z113" i="16" l="1"/>
  <c r="Z112" i="16"/>
  <c r="Z108" i="16"/>
  <c r="AA103" i="16"/>
  <c r="Z98" i="16"/>
  <c r="AA94" i="16"/>
  <c r="AA90" i="16"/>
  <c r="Z87" i="16"/>
  <c r="Z78" i="16"/>
  <c r="AA58" i="16"/>
  <c r="Z54" i="16"/>
  <c r="Z46" i="16"/>
  <c r="AA39" i="16"/>
  <c r="Z32" i="16"/>
  <c r="Z31" i="16"/>
  <c r="Z28" i="16"/>
  <c r="AA21" i="16"/>
  <c r="AA20" i="16"/>
  <c r="AA16" i="16"/>
  <c r="Z15" i="16"/>
  <c r="Z11" i="16"/>
  <c r="Z8" i="16"/>
  <c r="Z7" i="16"/>
  <c r="Z88" i="16"/>
  <c r="AA119" i="16"/>
  <c r="Z24" i="16"/>
  <c r="Z12" i="16"/>
  <c r="Z95" i="16" l="1"/>
  <c r="Z39" i="16"/>
  <c r="Z62" i="16"/>
  <c r="AA53" i="16"/>
  <c r="Z57" i="16"/>
  <c r="Z6" i="16"/>
  <c r="AA45" i="16"/>
  <c r="AA49" i="16"/>
  <c r="Z70" i="16"/>
  <c r="AA88" i="16"/>
  <c r="Z82" i="16"/>
  <c r="AA97" i="16"/>
  <c r="AA38" i="16"/>
  <c r="Z26" i="16"/>
  <c r="Z45" i="16"/>
  <c r="AA98" i="16"/>
  <c r="Z9" i="16"/>
  <c r="Z10" i="16"/>
  <c r="Z14" i="16"/>
  <c r="AA57" i="16"/>
  <c r="Z77" i="16"/>
  <c r="Z34" i="16"/>
  <c r="AA46" i="16"/>
  <c r="Z65" i="16"/>
  <c r="Z37" i="16"/>
  <c r="Z33" i="16"/>
  <c r="Z38" i="16"/>
  <c r="AA61" i="16"/>
  <c r="AA77" i="16"/>
  <c r="Z116" i="16"/>
  <c r="AA37" i="16"/>
  <c r="AA34" i="16"/>
  <c r="Z53" i="16"/>
  <c r="Z61" i="16"/>
  <c r="AA65" i="16"/>
  <c r="AA18" i="16"/>
  <c r="Z49" i="16"/>
  <c r="AA48" i="16"/>
  <c r="AA52" i="16"/>
  <c r="Z60" i="16"/>
  <c r="AA60" i="16"/>
  <c r="Z64" i="16"/>
  <c r="AA64" i="16"/>
  <c r="Z84" i="16"/>
  <c r="AA84" i="16"/>
  <c r="Z13" i="16"/>
  <c r="AA41" i="16"/>
  <c r="Z44" i="16"/>
  <c r="AA44" i="16"/>
  <c r="Z48" i="16"/>
  <c r="Z52" i="16"/>
  <c r="Z29" i="16"/>
  <c r="AA17" i="16"/>
  <c r="Z25" i="16"/>
  <c r="AA33" i="16"/>
  <c r="Z41" i="16"/>
  <c r="Z56" i="16"/>
  <c r="AA56" i="16"/>
  <c r="AA93" i="16"/>
  <c r="AA105" i="16"/>
  <c r="AA71" i="16"/>
  <c r="AA79" i="16"/>
  <c r="AA108" i="16"/>
  <c r="AA112" i="16"/>
  <c r="Z119" i="16"/>
  <c r="Z68" i="16"/>
  <c r="Z72" i="16"/>
  <c r="Z76" i="16"/>
  <c r="AA80" i="16"/>
  <c r="Z80" i="16"/>
  <c r="Z89" i="16"/>
  <c r="AA115" i="16"/>
  <c r="Z115" i="16"/>
  <c r="AA99" i="16"/>
  <c r="AA107" i="16"/>
  <c r="Z16" i="16"/>
  <c r="AA75" i="16"/>
  <c r="AA87" i="16"/>
  <c r="Z99" i="16"/>
  <c r="AA67" i="16"/>
  <c r="AA83" i="16"/>
  <c r="Z23" i="16"/>
  <c r="Z86" i="16"/>
  <c r="Z93" i="16"/>
  <c r="Z97" i="16"/>
  <c r="Z30" i="16"/>
  <c r="AA89" i="16"/>
  <c r="AA19" i="16"/>
  <c r="Z27" i="16"/>
  <c r="Z75" i="16"/>
  <c r="Z79" i="16"/>
  <c r="Z83" i="16"/>
  <c r="AA91" i="16"/>
  <c r="Z103" i="16"/>
  <c r="AA102" i="16"/>
  <c r="Z67" i="16"/>
  <c r="Z71" i="16"/>
  <c r="Z74" i="16"/>
  <c r="AA42" i="16"/>
  <c r="AA62" i="16"/>
  <c r="AA78" i="16"/>
  <c r="Z90" i="16"/>
  <c r="Z94" i="16"/>
  <c r="Z106" i="16"/>
  <c r="Z110" i="16"/>
  <c r="AA35" i="16"/>
  <c r="AA54" i="16"/>
  <c r="AA86" i="16"/>
  <c r="Z102" i="16"/>
  <c r="AA36" i="16"/>
  <c r="Z36" i="16"/>
  <c r="AA59" i="16"/>
  <c r="Z59" i="16"/>
  <c r="AA7" i="16"/>
  <c r="AA8" i="16"/>
  <c r="AA10" i="16"/>
  <c r="AA11" i="16"/>
  <c r="AA12" i="16"/>
  <c r="AA13" i="16"/>
  <c r="AA14" i="16"/>
  <c r="AA15" i="16"/>
  <c r="AA43" i="16"/>
  <c r="Z43" i="16"/>
  <c r="AA51" i="16"/>
  <c r="Z51" i="16"/>
  <c r="AA6" i="16"/>
  <c r="AA9" i="16"/>
  <c r="Z35" i="16"/>
  <c r="AA40" i="16"/>
  <c r="Z40" i="16"/>
  <c r="Z42" i="16"/>
  <c r="AA47" i="16"/>
  <c r="Z47" i="16"/>
  <c r="AA55" i="16"/>
  <c r="Z55" i="16"/>
  <c r="Z58" i="16"/>
  <c r="AA63" i="16"/>
  <c r="Z63" i="16"/>
  <c r="Z17" i="16"/>
  <c r="Z18" i="16"/>
  <c r="Z19" i="16"/>
  <c r="Z20" i="16"/>
  <c r="Z21" i="16"/>
  <c r="AA22" i="16"/>
  <c r="Z22" i="16"/>
  <c r="Z69" i="16"/>
  <c r="AA69" i="16"/>
  <c r="AA70" i="16"/>
  <c r="Z73" i="16"/>
  <c r="AA73" i="16"/>
  <c r="AA74" i="16"/>
  <c r="AA23" i="16"/>
  <c r="AA24" i="16"/>
  <c r="AA25" i="16"/>
  <c r="AA26" i="16"/>
  <c r="AA27" i="16"/>
  <c r="AA28" i="16"/>
  <c r="AA29" i="16"/>
  <c r="AA30" i="16"/>
  <c r="AA31" i="16"/>
  <c r="AA32" i="16"/>
  <c r="Z109" i="16"/>
  <c r="AA109" i="16"/>
  <c r="AA68" i="16"/>
  <c r="AA72" i="16"/>
  <c r="AA76" i="16"/>
  <c r="Z81" i="16"/>
  <c r="AA81" i="16"/>
  <c r="AA82" i="16"/>
  <c r="AA95" i="16"/>
  <c r="AA92" i="16"/>
  <c r="Z92" i="16"/>
  <c r="AA96" i="16"/>
  <c r="Z96" i="16"/>
  <c r="Z101" i="16"/>
  <c r="AA101" i="16"/>
  <c r="Z91" i="16"/>
  <c r="Z104" i="16"/>
  <c r="AA104" i="16"/>
  <c r="Z100" i="16"/>
  <c r="AA100" i="16"/>
  <c r="Z105" i="16"/>
  <c r="Z111" i="16"/>
  <c r="AA111" i="16"/>
  <c r="Z114" i="16"/>
  <c r="AA114" i="16"/>
  <c r="Z117" i="16"/>
  <c r="AA117" i="16"/>
  <c r="Z107" i="16"/>
  <c r="AA106" i="16"/>
  <c r="AA110" i="16"/>
  <c r="AA113" i="16"/>
  <c r="AA116" i="16"/>
  <c r="AA85" i="16" l="1"/>
  <c r="Z85" i="16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U37" i="16" l="1"/>
  <c r="V37" i="16" s="1"/>
  <c r="W37" i="16" s="1"/>
  <c r="U106" i="16"/>
  <c r="V106" i="16" s="1"/>
  <c r="W106" i="16" s="1"/>
  <c r="U113" i="16"/>
  <c r="V113" i="16" s="1"/>
  <c r="W113" i="16" s="1"/>
  <c r="U72" i="16"/>
  <c r="V72" i="16" s="1"/>
  <c r="W72" i="16" s="1"/>
  <c r="U76" i="16"/>
  <c r="V76" i="16" s="1"/>
  <c r="W76" i="16" s="1"/>
  <c r="U74" i="16"/>
  <c r="V74" i="16" s="1"/>
  <c r="W74" i="16" s="1"/>
  <c r="U84" i="16"/>
  <c r="V84" i="16" s="1"/>
  <c r="W84" i="16" s="1"/>
  <c r="U85" i="16"/>
  <c r="V85" i="16" s="1"/>
  <c r="W85" i="16" s="1"/>
  <c r="V7" i="16"/>
  <c r="W7" i="16" s="1"/>
  <c r="V9" i="16"/>
  <c r="W9" i="16" s="1"/>
  <c r="V11" i="16"/>
  <c r="W11" i="16" s="1"/>
  <c r="U16" i="16"/>
  <c r="V16" i="16" s="1"/>
  <c r="W16" i="16" s="1"/>
  <c r="U14" i="16"/>
  <c r="U28" i="16"/>
  <c r="V28" i="16" s="1"/>
  <c r="W28" i="16" s="1"/>
  <c r="U29" i="16"/>
  <c r="V29" i="16" s="1"/>
  <c r="W29" i="16" s="1"/>
  <c r="U30" i="16"/>
  <c r="V30" i="16" s="1"/>
  <c r="W30" i="16" s="1"/>
  <c r="U70" i="16"/>
  <c r="V70" i="16" s="1"/>
  <c r="W70" i="16" s="1"/>
  <c r="U71" i="16"/>
  <c r="V71" i="16" s="1"/>
  <c r="W71" i="16" s="1"/>
  <c r="U73" i="16"/>
  <c r="V73" i="16" s="1"/>
  <c r="W73" i="16" s="1"/>
  <c r="U75" i="16"/>
  <c r="V75" i="16" s="1"/>
  <c r="W75" i="16" s="1"/>
  <c r="U87" i="16"/>
  <c r="V87" i="16" s="1"/>
  <c r="W87" i="16" s="1"/>
  <c r="U86" i="16"/>
  <c r="V86" i="16" s="1"/>
  <c r="W86" i="16" s="1"/>
  <c r="V6" i="16"/>
  <c r="W6" i="16" s="1"/>
  <c r="V10" i="16"/>
  <c r="W10" i="16" s="1"/>
  <c r="V12" i="16"/>
  <c r="W12" i="16" s="1"/>
  <c r="V8" i="16"/>
  <c r="W8" i="16" s="1"/>
  <c r="U15" i="16"/>
  <c r="V15" i="16" s="1"/>
  <c r="W15" i="16" s="1"/>
  <c r="U13" i="16"/>
  <c r="V13" i="16" s="1"/>
  <c r="W13" i="16" s="1"/>
  <c r="U33" i="16"/>
  <c r="V33" i="16" s="1"/>
  <c r="W33" i="16" s="1"/>
  <c r="U31" i="16"/>
  <c r="V31" i="16" s="1"/>
  <c r="W31" i="16" s="1"/>
  <c r="U39" i="16"/>
  <c r="V39" i="16" s="1"/>
  <c r="W39" i="16" s="1"/>
  <c r="U40" i="16"/>
  <c r="V40" i="16" s="1"/>
  <c r="W40" i="16" s="1"/>
  <c r="U34" i="16"/>
  <c r="V34" i="16" s="1"/>
  <c r="W34" i="16" s="1"/>
  <c r="U44" i="16"/>
  <c r="V44" i="16" s="1"/>
  <c r="W44" i="16" s="1"/>
  <c r="U42" i="16"/>
  <c r="V42" i="16" s="1"/>
  <c r="W42" i="16" s="1"/>
  <c r="U93" i="16"/>
  <c r="V93" i="16" s="1"/>
  <c r="W93" i="16" s="1"/>
  <c r="U45" i="16"/>
  <c r="V45" i="16" s="1"/>
  <c r="W45" i="16" s="1"/>
  <c r="U50" i="16"/>
  <c r="V50" i="16" s="1"/>
  <c r="W50" i="16" s="1"/>
  <c r="U53" i="16"/>
  <c r="V53" i="16" s="1"/>
  <c r="W53" i="16" s="1"/>
  <c r="U55" i="16"/>
  <c r="V55" i="16" s="1"/>
  <c r="W55" i="16" s="1"/>
  <c r="U58" i="16"/>
  <c r="V58" i="16" s="1"/>
  <c r="W58" i="16" s="1"/>
  <c r="U59" i="16"/>
  <c r="V59" i="16" s="1"/>
  <c r="W59" i="16" s="1"/>
  <c r="U60" i="16"/>
  <c r="V60" i="16" s="1"/>
  <c r="W60" i="16" s="1"/>
  <c r="U63" i="16"/>
  <c r="V63" i="16" s="1"/>
  <c r="W63" i="16" s="1"/>
  <c r="U49" i="16"/>
  <c r="V49" i="16" s="1"/>
  <c r="W49" i="16" s="1"/>
  <c r="U81" i="16"/>
  <c r="V81" i="16" s="1"/>
  <c r="W81" i="16" s="1"/>
  <c r="U77" i="16"/>
  <c r="V77" i="16" s="1"/>
  <c r="W77" i="16" s="1"/>
  <c r="U79" i="16"/>
  <c r="V79" i="16" s="1"/>
  <c r="W79" i="16" s="1"/>
  <c r="U82" i="16"/>
  <c r="V82" i="16" s="1"/>
  <c r="W82" i="16" s="1"/>
  <c r="U96" i="16"/>
  <c r="V96" i="16" s="1"/>
  <c r="W96" i="16" s="1"/>
  <c r="U88" i="16"/>
  <c r="V88" i="16" s="1"/>
  <c r="W88" i="16" s="1"/>
  <c r="U90" i="16"/>
  <c r="V90" i="16" s="1"/>
  <c r="W90" i="16" s="1"/>
  <c r="U105" i="16"/>
  <c r="V105" i="16" s="1"/>
  <c r="W105" i="16" s="1"/>
  <c r="U98" i="16"/>
  <c r="V98" i="16" s="1"/>
  <c r="W98" i="16" s="1"/>
  <c r="U101" i="16"/>
  <c r="V101" i="16" s="1"/>
  <c r="W101" i="16" s="1"/>
  <c r="U102" i="16"/>
  <c r="V102" i="16" s="1"/>
  <c r="W102" i="16" s="1"/>
  <c r="U97" i="16"/>
  <c r="V97" i="16" s="1"/>
  <c r="W97" i="16" s="1"/>
  <c r="U108" i="16"/>
  <c r="V108" i="16" s="1"/>
  <c r="W108" i="16" s="1"/>
  <c r="U112" i="16"/>
  <c r="V112" i="16" s="1"/>
  <c r="W112" i="16" s="1"/>
  <c r="U116" i="16"/>
  <c r="V116" i="16" s="1"/>
  <c r="W116" i="16" s="1"/>
  <c r="U109" i="16"/>
  <c r="V109" i="16" s="1"/>
  <c r="W109" i="16" s="1"/>
  <c r="U115" i="16"/>
  <c r="V115" i="16" s="1"/>
  <c r="W115" i="16" s="1"/>
  <c r="U119" i="16"/>
  <c r="V119" i="16" s="1"/>
  <c r="U27" i="16"/>
  <c r="V27" i="16" s="1"/>
  <c r="W27" i="16" s="1"/>
  <c r="U22" i="16"/>
  <c r="V22" i="16" s="1"/>
  <c r="W22" i="16" s="1"/>
  <c r="U24" i="16"/>
  <c r="V24" i="16" s="1"/>
  <c r="W24" i="16" s="1"/>
  <c r="U23" i="16"/>
  <c r="V23" i="16" s="1"/>
  <c r="W23" i="16" s="1"/>
  <c r="U20" i="16"/>
  <c r="V20" i="16" s="1"/>
  <c r="W20" i="16" s="1"/>
  <c r="U17" i="16"/>
  <c r="V17" i="16" s="1"/>
  <c r="W17" i="16" s="1"/>
  <c r="U66" i="16"/>
  <c r="V66" i="16" s="1"/>
  <c r="W66" i="16" s="1"/>
  <c r="U69" i="16"/>
  <c r="V69" i="16" s="1"/>
  <c r="W69" i="16" s="1"/>
  <c r="U32" i="16"/>
  <c r="V32" i="16" s="1"/>
  <c r="W32" i="16" s="1"/>
  <c r="U38" i="16"/>
  <c r="V38" i="16" s="1"/>
  <c r="W38" i="16" s="1"/>
  <c r="U41" i="16"/>
  <c r="V41" i="16" s="1"/>
  <c r="W41" i="16" s="1"/>
  <c r="U36" i="16"/>
  <c r="V36" i="16" s="1"/>
  <c r="W36" i="16" s="1"/>
  <c r="U35" i="16"/>
  <c r="V35" i="16" s="1"/>
  <c r="W35" i="16" s="1"/>
  <c r="U43" i="16"/>
  <c r="V43" i="16" s="1"/>
  <c r="W43" i="16" s="1"/>
  <c r="U92" i="16"/>
  <c r="V92" i="16" s="1"/>
  <c r="W92" i="16" s="1"/>
  <c r="U46" i="16"/>
  <c r="V46" i="16" s="1"/>
  <c r="W46" i="16" s="1"/>
  <c r="U47" i="16"/>
  <c r="V47" i="16" s="1"/>
  <c r="W47" i="16" s="1"/>
  <c r="U51" i="16"/>
  <c r="V51" i="16" s="1"/>
  <c r="W51" i="16" s="1"/>
  <c r="U54" i="16"/>
  <c r="V54" i="16" s="1"/>
  <c r="W54" i="16" s="1"/>
  <c r="U56" i="16"/>
  <c r="V56" i="16" s="1"/>
  <c r="W56" i="16" s="1"/>
  <c r="U57" i="16"/>
  <c r="V57" i="16" s="1"/>
  <c r="W57" i="16" s="1"/>
  <c r="U61" i="16"/>
  <c r="V61" i="16" s="1"/>
  <c r="W61" i="16" s="1"/>
  <c r="U62" i="16"/>
  <c r="V62" i="16" s="1"/>
  <c r="W62" i="16" s="1"/>
  <c r="U52" i="16"/>
  <c r="V52" i="16" s="1"/>
  <c r="W52" i="16" s="1"/>
  <c r="U48" i="16"/>
  <c r="V48" i="16" s="1"/>
  <c r="W48" i="16" s="1"/>
  <c r="U83" i="16"/>
  <c r="V83" i="16" s="1"/>
  <c r="W83" i="16" s="1"/>
  <c r="U78" i="16"/>
  <c r="V78" i="16" s="1"/>
  <c r="W78" i="16" s="1"/>
  <c r="U80" i="16"/>
  <c r="V80" i="16" s="1"/>
  <c r="W80" i="16" s="1"/>
  <c r="U94" i="16"/>
  <c r="V94" i="16" s="1"/>
  <c r="W94" i="16" s="1"/>
  <c r="U95" i="16"/>
  <c r="V95" i="16" s="1"/>
  <c r="W95" i="16" s="1"/>
  <c r="U89" i="16"/>
  <c r="V89" i="16" s="1"/>
  <c r="W89" i="16" s="1"/>
  <c r="U91" i="16"/>
  <c r="V91" i="16" s="1"/>
  <c r="W91" i="16" s="1"/>
  <c r="U99" i="16"/>
  <c r="V99" i="16" s="1"/>
  <c r="W99" i="16" s="1"/>
  <c r="U103" i="16"/>
  <c r="V103" i="16" s="1"/>
  <c r="W103" i="16" s="1"/>
  <c r="U100" i="16"/>
  <c r="V100" i="16" s="1"/>
  <c r="W100" i="16" s="1"/>
  <c r="U104" i="16"/>
  <c r="V104" i="16" s="1"/>
  <c r="W104" i="16" s="1"/>
  <c r="U107" i="16"/>
  <c r="V107" i="16" s="1"/>
  <c r="W107" i="16" s="1"/>
  <c r="U111" i="16"/>
  <c r="V111" i="16" s="1"/>
  <c r="W111" i="16" s="1"/>
  <c r="U110" i="16"/>
  <c r="V110" i="16" s="1"/>
  <c r="W110" i="16" s="1"/>
  <c r="U114" i="16"/>
  <c r="V114" i="16" s="1"/>
  <c r="W114" i="16" s="1"/>
  <c r="U117" i="16"/>
  <c r="V117" i="16" s="1"/>
  <c r="W117" i="16" s="1"/>
  <c r="U65" i="16"/>
  <c r="V65" i="16" s="1"/>
  <c r="W65" i="16" s="1"/>
  <c r="U26" i="16"/>
  <c r="V26" i="16" s="1"/>
  <c r="W26" i="16" s="1"/>
  <c r="U21" i="16"/>
  <c r="V21" i="16" s="1"/>
  <c r="W21" i="16" s="1"/>
  <c r="U25" i="16"/>
  <c r="V25" i="16" s="1"/>
  <c r="W25" i="16" s="1"/>
  <c r="U19" i="16"/>
  <c r="V19" i="16" s="1"/>
  <c r="W19" i="16" s="1"/>
  <c r="U18" i="16"/>
  <c r="V18" i="16" s="1"/>
  <c r="W18" i="16" s="1"/>
  <c r="U64" i="16"/>
  <c r="V64" i="16" s="1"/>
  <c r="W64" i="16" s="1"/>
  <c r="U68" i="16"/>
  <c r="V68" i="16" s="1"/>
  <c r="W68" i="16" s="1"/>
  <c r="U67" i="16"/>
  <c r="V67" i="16" s="1"/>
  <c r="W67" i="16" s="1"/>
  <c r="V14" i="16" l="1"/>
  <c r="W14" i="16" s="1"/>
  <c r="W119" i="16"/>
  <c r="X119" i="16" s="1"/>
  <c r="U121" i="16"/>
  <c r="X110" i="16" l="1"/>
  <c r="X108" i="16"/>
  <c r="X105" i="16"/>
  <c r="X103" i="16"/>
  <c r="X100" i="16"/>
  <c r="X97" i="16"/>
  <c r="X95" i="16"/>
  <c r="X92" i="16"/>
  <c r="X89" i="16"/>
  <c r="X87" i="16"/>
  <c r="X82" i="16"/>
  <c r="X80" i="16"/>
  <c r="X73" i="16"/>
  <c r="X70" i="16"/>
  <c r="X65" i="16"/>
  <c r="X63" i="16"/>
  <c r="X59" i="16"/>
  <c r="X56" i="16"/>
  <c r="X53" i="16"/>
  <c r="X52" i="16"/>
  <c r="X51" i="16"/>
  <c r="X49" i="16"/>
  <c r="X47" i="16"/>
  <c r="X46" i="16"/>
  <c r="X42" i="16"/>
  <c r="X41" i="16"/>
  <c r="X38" i="16"/>
  <c r="X36" i="16"/>
  <c r="X34" i="16"/>
  <c r="X32" i="16"/>
  <c r="X31" i="16"/>
  <c r="X27" i="16"/>
  <c r="X25" i="16"/>
  <c r="X22" i="16"/>
  <c r="X20" i="16"/>
  <c r="X19" i="16"/>
  <c r="X17" i="16"/>
  <c r="X14" i="16"/>
  <c r="X12" i="16"/>
  <c r="X11" i="16"/>
  <c r="X9" i="16"/>
  <c r="X6" i="16"/>
  <c r="X113" i="16"/>
  <c r="X68" i="16"/>
  <c r="X61" i="16"/>
  <c r="X54" i="16"/>
  <c r="X43" i="16"/>
  <c r="X37" i="16"/>
  <c r="X30" i="16"/>
  <c r="X23" i="16"/>
  <c r="X10" i="16"/>
  <c r="X7" i="16"/>
  <c r="X16" i="16" l="1"/>
  <c r="X35" i="16"/>
  <c r="X55" i="16"/>
  <c r="X67" i="16"/>
  <c r="X72" i="16"/>
  <c r="X79" i="16"/>
  <c r="X93" i="16"/>
  <c r="X102" i="16"/>
  <c r="X104" i="16"/>
  <c r="X112" i="16"/>
  <c r="X116" i="16"/>
  <c r="X117" i="16"/>
  <c r="X76" i="16"/>
  <c r="X83" i="16"/>
  <c r="X90" i="16"/>
  <c r="X13" i="16"/>
  <c r="X21" i="16"/>
  <c r="X29" i="16"/>
  <c r="X33" i="16"/>
  <c r="X44" i="16"/>
  <c r="X48" i="16"/>
  <c r="X58" i="16"/>
  <c r="X26" i="16"/>
  <c r="X62" i="16"/>
  <c r="X64" i="16"/>
  <c r="X69" i="16"/>
  <c r="X77" i="16"/>
  <c r="X84" i="16"/>
  <c r="X86" i="16"/>
  <c r="X91" i="16"/>
  <c r="X94" i="16"/>
  <c r="X96" i="16"/>
  <c r="X99" i="16"/>
  <c r="X101" i="16"/>
  <c r="X109" i="16"/>
  <c r="X15" i="16"/>
  <c r="X18" i="16"/>
  <c r="X28" i="16"/>
  <c r="X39" i="16"/>
  <c r="X45" i="16"/>
  <c r="X60" i="16"/>
  <c r="X71" i="16"/>
  <c r="X78" i="16"/>
  <c r="X85" i="16"/>
  <c r="X98" i="16"/>
  <c r="X111" i="16"/>
  <c r="X115" i="16"/>
  <c r="X24" i="16"/>
  <c r="X40" i="16"/>
  <c r="X50" i="16"/>
  <c r="X57" i="16"/>
  <c r="X66" i="16"/>
  <c r="X74" i="16"/>
  <c r="X75" i="16"/>
  <c r="X81" i="16"/>
  <c r="X88" i="16"/>
  <c r="X107" i="16"/>
  <c r="X114" i="16"/>
  <c r="X106" i="16"/>
  <c r="X8" i="16" l="1"/>
  <c r="X5" i="16" l="1"/>
  <c r="J115" i="16" l="1"/>
  <c r="K115" i="16" s="1"/>
  <c r="J69" i="16"/>
  <c r="K69" i="16" s="1"/>
  <c r="J8" i="16"/>
  <c r="K8" i="16" s="1"/>
  <c r="J12" i="16"/>
  <c r="K12" i="16" s="1"/>
  <c r="J16" i="16"/>
  <c r="K16" i="16" s="1"/>
  <c r="J20" i="16"/>
  <c r="K20" i="16" s="1"/>
  <c r="J28" i="16"/>
  <c r="K28" i="16" s="1"/>
  <c r="J32" i="16"/>
  <c r="K32" i="16" s="1"/>
  <c r="J45" i="16"/>
  <c r="K45" i="16" s="1"/>
  <c r="J49" i="16"/>
  <c r="K49" i="16" s="1"/>
  <c r="J53" i="16"/>
  <c r="K53" i="16" s="1"/>
  <c r="J78" i="16"/>
  <c r="K78" i="16" s="1"/>
  <c r="J95" i="16"/>
  <c r="K95" i="16" s="1"/>
  <c r="J97" i="16"/>
  <c r="K97" i="16" s="1"/>
  <c r="J107" i="16"/>
  <c r="K107" i="16" s="1"/>
  <c r="J18" i="16"/>
  <c r="K18" i="16" s="1"/>
  <c r="J85" i="16"/>
  <c r="K85" i="16" s="1"/>
  <c r="J30" i="16"/>
  <c r="K30" i="16" s="1"/>
  <c r="J43" i="16"/>
  <c r="K43" i="16" s="1"/>
  <c r="J93" i="16"/>
  <c r="K93" i="16" s="1"/>
  <c r="J6" i="16"/>
  <c r="K6" i="16" s="1"/>
  <c r="J23" i="16"/>
  <c r="K23" i="16" s="1"/>
  <c r="J75" i="16"/>
  <c r="J101" i="16"/>
  <c r="K101" i="16" s="1"/>
  <c r="J10" i="16"/>
  <c r="K10" i="16" s="1"/>
  <c r="J15" i="16"/>
  <c r="K15" i="16" s="1"/>
  <c r="J24" i="16"/>
  <c r="K24" i="16" s="1"/>
  <c r="J26" i="16"/>
  <c r="K26" i="16" s="1"/>
  <c r="J34" i="16"/>
  <c r="K34" i="16" s="1"/>
  <c r="J47" i="16"/>
  <c r="K47" i="16" s="1"/>
  <c r="J55" i="16"/>
  <c r="K55" i="16" s="1"/>
  <c r="J64" i="16"/>
  <c r="K64" i="16" s="1"/>
  <c r="J65" i="16"/>
  <c r="K65" i="16" s="1"/>
  <c r="J82" i="16"/>
  <c r="K82" i="16" s="1"/>
  <c r="J108" i="16"/>
  <c r="K108" i="16" s="1"/>
  <c r="J116" i="16"/>
  <c r="J7" i="16"/>
  <c r="K7" i="16" s="1"/>
  <c r="J14" i="16"/>
  <c r="K14" i="16" s="1"/>
  <c r="J19" i="16"/>
  <c r="K19" i="16" s="1"/>
  <c r="J31" i="16"/>
  <c r="K31" i="16" s="1"/>
  <c r="J36" i="16"/>
  <c r="K36" i="16" s="1"/>
  <c r="J40" i="16"/>
  <c r="K40" i="16" s="1"/>
  <c r="J56" i="16"/>
  <c r="K56" i="16" s="1"/>
  <c r="J60" i="16"/>
  <c r="K60" i="16" s="1"/>
  <c r="J67" i="16"/>
  <c r="K67" i="16" s="1"/>
  <c r="J73" i="16"/>
  <c r="K73" i="16" s="1"/>
  <c r="J84" i="16"/>
  <c r="K84" i="16" s="1"/>
  <c r="J80" i="16"/>
  <c r="K80" i="16" s="1"/>
  <c r="J11" i="16"/>
  <c r="K11" i="16" s="1"/>
  <c r="J22" i="16"/>
  <c r="K22" i="16" s="1"/>
  <c r="J27" i="16"/>
  <c r="K27" i="16" s="1"/>
  <c r="J38" i="16"/>
  <c r="K38" i="16" s="1"/>
  <c r="J51" i="16"/>
  <c r="K51" i="16" s="1"/>
  <c r="J58" i="16"/>
  <c r="K58" i="16" s="1"/>
  <c r="J63" i="16"/>
  <c r="K63" i="16" s="1"/>
  <c r="J111" i="16"/>
  <c r="K111" i="16" s="1"/>
  <c r="J33" i="16"/>
  <c r="K33" i="16" s="1"/>
  <c r="J48" i="16"/>
  <c r="K48" i="16" s="1"/>
  <c r="J119" i="16"/>
  <c r="K119" i="16" s="1"/>
  <c r="J9" i="16"/>
  <c r="K9" i="16" s="1"/>
  <c r="J13" i="16"/>
  <c r="K13" i="16" s="1"/>
  <c r="J17" i="16"/>
  <c r="K17" i="16" s="1"/>
  <c r="J21" i="16"/>
  <c r="K21" i="16" s="1"/>
  <c r="J25" i="16"/>
  <c r="K25" i="16" s="1"/>
  <c r="J29" i="16"/>
  <c r="K29" i="16" s="1"/>
  <c r="J42" i="16"/>
  <c r="K42" i="16" s="1"/>
  <c r="J44" i="16"/>
  <c r="K44" i="16" s="1"/>
  <c r="J59" i="16"/>
  <c r="K59" i="16" s="1"/>
  <c r="J61" i="16"/>
  <c r="K61" i="16" s="1"/>
  <c r="J81" i="16"/>
  <c r="K81" i="16" s="1"/>
  <c r="J83" i="16"/>
  <c r="K83" i="16" s="1"/>
  <c r="J89" i="16"/>
  <c r="K89" i="16" s="1"/>
  <c r="J79" i="16"/>
  <c r="K79" i="16" s="1"/>
  <c r="J92" i="16"/>
  <c r="K92" i="16" s="1"/>
  <c r="J103" i="16"/>
  <c r="K103" i="16" s="1"/>
  <c r="J106" i="16"/>
  <c r="J109" i="16"/>
  <c r="K109" i="16" s="1"/>
  <c r="J114" i="16"/>
  <c r="J117" i="16"/>
  <c r="K117" i="16" s="1"/>
  <c r="J46" i="16"/>
  <c r="K46" i="16" s="1"/>
  <c r="J74" i="16"/>
  <c r="K74" i="16" s="1"/>
  <c r="J110" i="16"/>
  <c r="K110" i="16" s="1"/>
  <c r="J39" i="16"/>
  <c r="J41" i="16"/>
  <c r="K41" i="16" s="1"/>
  <c r="J54" i="16"/>
  <c r="K54" i="16" s="1"/>
  <c r="J57" i="16"/>
  <c r="K57" i="16" s="1"/>
  <c r="J70" i="16"/>
  <c r="K70" i="16" s="1"/>
  <c r="J71" i="16"/>
  <c r="K71" i="16" s="1"/>
  <c r="J72" i="16"/>
  <c r="K72" i="16" s="1"/>
  <c r="J86" i="16"/>
  <c r="K86" i="16" s="1"/>
  <c r="J88" i="16"/>
  <c r="K88" i="16" s="1"/>
  <c r="J90" i="16"/>
  <c r="K90" i="16" s="1"/>
  <c r="J91" i="16"/>
  <c r="K91" i="16" s="1"/>
  <c r="J99" i="16"/>
  <c r="K99" i="16" s="1"/>
  <c r="J102" i="16"/>
  <c r="K102" i="16" s="1"/>
  <c r="J104" i="16"/>
  <c r="K104" i="16" s="1"/>
  <c r="J105" i="16"/>
  <c r="K105" i="16" s="1"/>
  <c r="J112" i="16"/>
  <c r="K112" i="16" s="1"/>
  <c r="J113" i="16"/>
  <c r="K113" i="16" s="1"/>
  <c r="J62" i="16"/>
  <c r="K62" i="16" s="1"/>
  <c r="J76" i="16"/>
  <c r="K76" i="16" s="1"/>
  <c r="J94" i="16"/>
  <c r="K94" i="16" s="1"/>
  <c r="J96" i="16"/>
  <c r="K96" i="16" s="1"/>
  <c r="J35" i="16"/>
  <c r="K35" i="16" s="1"/>
  <c r="J37" i="16"/>
  <c r="K37" i="16" s="1"/>
  <c r="J50" i="16"/>
  <c r="K50" i="16" s="1"/>
  <c r="J52" i="16"/>
  <c r="K52" i="16" s="1"/>
  <c r="J66" i="16"/>
  <c r="J68" i="16"/>
  <c r="K68" i="16" s="1"/>
  <c r="J77" i="16"/>
  <c r="K77" i="16" s="1"/>
  <c r="J87" i="16"/>
  <c r="K87" i="16" s="1"/>
  <c r="J98" i="16"/>
  <c r="J100" i="16"/>
  <c r="K100" i="16" s="1"/>
  <c r="J118" i="16"/>
  <c r="K118" i="16" s="1"/>
  <c r="K98" i="16" l="1"/>
  <c r="Y98" i="16" s="1"/>
  <c r="K66" i="16"/>
  <c r="Y66" i="16" s="1"/>
  <c r="K116" i="16"/>
  <c r="Y116" i="16" s="1"/>
  <c r="K106" i="16"/>
  <c r="Y106" i="16" s="1"/>
  <c r="K39" i="16"/>
  <c r="Y39" i="16" s="1"/>
  <c r="K75" i="16"/>
  <c r="Y75" i="16" s="1"/>
  <c r="K114" i="16"/>
  <c r="Y114" i="16" s="1"/>
  <c r="Y100" i="16"/>
  <c r="AC100" i="16" s="1"/>
  <c r="Y76" i="16"/>
  <c r="AD76" i="16" s="1"/>
  <c r="Y91" i="16"/>
  <c r="AD91" i="16" s="1"/>
  <c r="Y54" i="16"/>
  <c r="AE54" i="16" s="1"/>
  <c r="Y79" i="16"/>
  <c r="AE79" i="16" s="1"/>
  <c r="Y29" i="16"/>
  <c r="AC29" i="16" s="1"/>
  <c r="Y33" i="16"/>
  <c r="AC33" i="16" s="1"/>
  <c r="Y22" i="16"/>
  <c r="AD22" i="16" s="1"/>
  <c r="Y40" i="16"/>
  <c r="AC40" i="16" s="1"/>
  <c r="Y82" i="16"/>
  <c r="AE82" i="16" s="1"/>
  <c r="Y93" i="16"/>
  <c r="AE93" i="16" s="1"/>
  <c r="Y35" i="16"/>
  <c r="AE35" i="16" s="1"/>
  <c r="Y62" i="16"/>
  <c r="AC62" i="16" s="1"/>
  <c r="Y104" i="16"/>
  <c r="AE104" i="16" s="1"/>
  <c r="Y90" i="16"/>
  <c r="AC90" i="16" s="1"/>
  <c r="Y71" i="16"/>
  <c r="AD71" i="16" s="1"/>
  <c r="Y41" i="16"/>
  <c r="AE41" i="16" s="1"/>
  <c r="Y46" i="16"/>
  <c r="AC46" i="16" s="1"/>
  <c r="Y89" i="16"/>
  <c r="AC89" i="16" s="1"/>
  <c r="Y59" i="16"/>
  <c r="AE59" i="16" s="1"/>
  <c r="Y25" i="16"/>
  <c r="AC25" i="16" s="1"/>
  <c r="Y9" i="16"/>
  <c r="AD9" i="16" s="1"/>
  <c r="Y111" i="16"/>
  <c r="AD111" i="16" s="1"/>
  <c r="Y11" i="16"/>
  <c r="AD11" i="16" s="1"/>
  <c r="Y67" i="16"/>
  <c r="AD67" i="16" s="1"/>
  <c r="Y36" i="16"/>
  <c r="AE36" i="16" s="1"/>
  <c r="Y7" i="16"/>
  <c r="AC7" i="16" s="1"/>
  <c r="Y65" i="16"/>
  <c r="AD65" i="16" s="1"/>
  <c r="Y34" i="16"/>
  <c r="AD34" i="16" s="1"/>
  <c r="Y10" i="16"/>
  <c r="AC10" i="16" s="1"/>
  <c r="Y43" i="16"/>
  <c r="AD43" i="16" s="1"/>
  <c r="Y107" i="16"/>
  <c r="AC107" i="16" s="1"/>
  <c r="Y53" i="16"/>
  <c r="AE53" i="16" s="1"/>
  <c r="Y28" i="16"/>
  <c r="AE28" i="16" s="1"/>
  <c r="Y8" i="16"/>
  <c r="AE8" i="16" s="1"/>
  <c r="Y37" i="16"/>
  <c r="AE37" i="16" s="1"/>
  <c r="Y105" i="16"/>
  <c r="AC105" i="16" s="1"/>
  <c r="Y72" i="16"/>
  <c r="AC72" i="16" s="1"/>
  <c r="Y109" i="16"/>
  <c r="AC109" i="16" s="1"/>
  <c r="Y61" i="16"/>
  <c r="AC61" i="16" s="1"/>
  <c r="Y13" i="16"/>
  <c r="AE13" i="16" s="1"/>
  <c r="Y51" i="16"/>
  <c r="AE51" i="16" s="1"/>
  <c r="Y73" i="16"/>
  <c r="AE73" i="16" s="1"/>
  <c r="Y14" i="16"/>
  <c r="AE14" i="16" s="1"/>
  <c r="Y47" i="16"/>
  <c r="AC47" i="16" s="1"/>
  <c r="Y101" i="16"/>
  <c r="AE101" i="16" s="1"/>
  <c r="Y18" i="16"/>
  <c r="AC18" i="16" s="1"/>
  <c r="Y78" i="16"/>
  <c r="AD78" i="16" s="1"/>
  <c r="Y32" i="16"/>
  <c r="AC32" i="16" s="1"/>
  <c r="Y12" i="16"/>
  <c r="AE12" i="16" s="1"/>
  <c r="Y87" i="16"/>
  <c r="AC87" i="16" s="1"/>
  <c r="Y96" i="16"/>
  <c r="AC96" i="16" s="1"/>
  <c r="Y113" i="16"/>
  <c r="AE113" i="16" s="1"/>
  <c r="Y102" i="16"/>
  <c r="AC102" i="16" s="1"/>
  <c r="Y88" i="16"/>
  <c r="AD88" i="16" s="1"/>
  <c r="Y70" i="16"/>
  <c r="AD70" i="16" s="1"/>
  <c r="Y117" i="16"/>
  <c r="AD117" i="16" s="1"/>
  <c r="Y103" i="16"/>
  <c r="AC103" i="16" s="1"/>
  <c r="Y83" i="16"/>
  <c r="AC83" i="16" s="1"/>
  <c r="Y44" i="16"/>
  <c r="AE44" i="16" s="1"/>
  <c r="Y21" i="16"/>
  <c r="AE21" i="16" s="1"/>
  <c r="Y119" i="16"/>
  <c r="AD119" i="16" s="1"/>
  <c r="Y63" i="16"/>
  <c r="AD63" i="16" s="1"/>
  <c r="Y38" i="16"/>
  <c r="AE38" i="16" s="1"/>
  <c r="Y80" i="16"/>
  <c r="AE80" i="16" s="1"/>
  <c r="Y60" i="16"/>
  <c r="AC60" i="16" s="1"/>
  <c r="Y31" i="16"/>
  <c r="AC31" i="16" s="1"/>
  <c r="Y64" i="16"/>
  <c r="AC64" i="16" s="1"/>
  <c r="Y26" i="16"/>
  <c r="AC26" i="16" s="1"/>
  <c r="Y23" i="16"/>
  <c r="AD23" i="16" s="1"/>
  <c r="Y30" i="16"/>
  <c r="AD30" i="16" s="1"/>
  <c r="Y97" i="16"/>
  <c r="AE97" i="16" s="1"/>
  <c r="Y49" i="16"/>
  <c r="AE49" i="16" s="1"/>
  <c r="Y20" i="16"/>
  <c r="AC20" i="16" s="1"/>
  <c r="Y69" i="16"/>
  <c r="AD69" i="16" s="1"/>
  <c r="Y68" i="16"/>
  <c r="AE68" i="16" s="1"/>
  <c r="Y74" i="16"/>
  <c r="AE74" i="16" s="1"/>
  <c r="Y15" i="16"/>
  <c r="AD15" i="16" s="1"/>
  <c r="Y52" i="16"/>
  <c r="AD52" i="16" s="1"/>
  <c r="Y118" i="16"/>
  <c r="AC118" i="16" s="1"/>
  <c r="Y77" i="16"/>
  <c r="AD77" i="16" s="1"/>
  <c r="Y50" i="16"/>
  <c r="AD50" i="16" s="1"/>
  <c r="Y94" i="16"/>
  <c r="AD94" i="16" s="1"/>
  <c r="Y112" i="16"/>
  <c r="AC112" i="16" s="1"/>
  <c r="Y99" i="16"/>
  <c r="AD99" i="16" s="1"/>
  <c r="Y86" i="16"/>
  <c r="AC86" i="16" s="1"/>
  <c r="Y57" i="16"/>
  <c r="AC57" i="16" s="1"/>
  <c r="Y110" i="16"/>
  <c r="AC110" i="16" s="1"/>
  <c r="Y92" i="16"/>
  <c r="AC92" i="16" s="1"/>
  <c r="Y81" i="16"/>
  <c r="AC81" i="16" s="1"/>
  <c r="Y42" i="16"/>
  <c r="AC42" i="16" s="1"/>
  <c r="Y17" i="16"/>
  <c r="AE17" i="16" s="1"/>
  <c r="Y48" i="16"/>
  <c r="AD48" i="16" s="1"/>
  <c r="Y58" i="16"/>
  <c r="AD58" i="16" s="1"/>
  <c r="Y27" i="16"/>
  <c r="AE27" i="16" s="1"/>
  <c r="Y84" i="16"/>
  <c r="AC84" i="16" s="1"/>
  <c r="Y56" i="16"/>
  <c r="AE56" i="16" s="1"/>
  <c r="Y19" i="16"/>
  <c r="AD19" i="16" s="1"/>
  <c r="Y108" i="16"/>
  <c r="AC108" i="16" s="1"/>
  <c r="Y55" i="16"/>
  <c r="AC55" i="16" s="1"/>
  <c r="Y24" i="16"/>
  <c r="AD24" i="16" s="1"/>
  <c r="Y6" i="16"/>
  <c r="Y85" i="16"/>
  <c r="AE85" i="16" s="1"/>
  <c r="Y95" i="16"/>
  <c r="AD95" i="16" s="1"/>
  <c r="Y45" i="16"/>
  <c r="AC45" i="16" s="1"/>
  <c r="Y16" i="16"/>
  <c r="AD16" i="16" s="1"/>
  <c r="Y115" i="16"/>
  <c r="AD115" i="16" s="1"/>
  <c r="AD41" i="16" l="1"/>
  <c r="AD79" i="16"/>
  <c r="AE100" i="16"/>
  <c r="AD62" i="16"/>
  <c r="AC13" i="16"/>
  <c r="AC53" i="16"/>
  <c r="AE67" i="16"/>
  <c r="AC34" i="16"/>
  <c r="AC106" i="16"/>
  <c r="AD106" i="16"/>
  <c r="AE106" i="16"/>
  <c r="AC114" i="16"/>
  <c r="AE114" i="16"/>
  <c r="AD114" i="16"/>
  <c r="AD116" i="16"/>
  <c r="AE116" i="16"/>
  <c r="AC116" i="16"/>
  <c r="AE75" i="16"/>
  <c r="AC75" i="16"/>
  <c r="AC66" i="16"/>
  <c r="AF66" i="16" s="1"/>
  <c r="AE66" i="16"/>
  <c r="AD66" i="16"/>
  <c r="AE39" i="16"/>
  <c r="AC39" i="16"/>
  <c r="AF39" i="16" s="1"/>
  <c r="AD39" i="16"/>
  <c r="AD98" i="16"/>
  <c r="AE98" i="16"/>
  <c r="AC98" i="16"/>
  <c r="AE46" i="16"/>
  <c r="AD75" i="16"/>
  <c r="AD21" i="16"/>
  <c r="AC67" i="16"/>
  <c r="AF67" i="16" s="1"/>
  <c r="AE76" i="16"/>
  <c r="AE32" i="16"/>
  <c r="AD100" i="16"/>
  <c r="AC82" i="16"/>
  <c r="AF82" i="16" s="1"/>
  <c r="AD46" i="16"/>
  <c r="AF46" i="16" s="1"/>
  <c r="AD29" i="16"/>
  <c r="AD25" i="16"/>
  <c r="AD53" i="16"/>
  <c r="AD82" i="16"/>
  <c r="AD104" i="16"/>
  <c r="AD110" i="16"/>
  <c r="AD47" i="16"/>
  <c r="AD113" i="16"/>
  <c r="AD105" i="16"/>
  <c r="AC11" i="16"/>
  <c r="AC38" i="16"/>
  <c r="AD107" i="16"/>
  <c r="AD17" i="16"/>
  <c r="AE112" i="16"/>
  <c r="AC65" i="16"/>
  <c r="AC21" i="16"/>
  <c r="AF21" i="16" s="1"/>
  <c r="AC78" i="16"/>
  <c r="AC80" i="16"/>
  <c r="AC68" i="16"/>
  <c r="AD96" i="16"/>
  <c r="AE65" i="16"/>
  <c r="AE110" i="16"/>
  <c r="AE107" i="16"/>
  <c r="AE11" i="16"/>
  <c r="AD27" i="16"/>
  <c r="AD68" i="16"/>
  <c r="AD55" i="16"/>
  <c r="AD84" i="16"/>
  <c r="AE115" i="16"/>
  <c r="AC17" i="16"/>
  <c r="AE84" i="16"/>
  <c r="AD112" i="16"/>
  <c r="AF112" i="16" s="1"/>
  <c r="AE55" i="16"/>
  <c r="AD6" i="16"/>
  <c r="AC6" i="16"/>
  <c r="AE61" i="16"/>
  <c r="AD44" i="16"/>
  <c r="AE96" i="16"/>
  <c r="AD14" i="16"/>
  <c r="AC44" i="16"/>
  <c r="AD108" i="16"/>
  <c r="AC70" i="16"/>
  <c r="AE30" i="16"/>
  <c r="AC14" i="16"/>
  <c r="AE78" i="16"/>
  <c r="AF78" i="16" s="1"/>
  <c r="AD61" i="16"/>
  <c r="AE94" i="16"/>
  <c r="AC69" i="16"/>
  <c r="AD118" i="16"/>
  <c r="AE57" i="16"/>
  <c r="AD28" i="16"/>
  <c r="AD85" i="16"/>
  <c r="AD13" i="16"/>
  <c r="AE29" i="16"/>
  <c r="AE117" i="16"/>
  <c r="AC104" i="16"/>
  <c r="AC113" i="16"/>
  <c r="AD26" i="16"/>
  <c r="AC76" i="16"/>
  <c r="AD32" i="16"/>
  <c r="AC9" i="16"/>
  <c r="AE105" i="16"/>
  <c r="AC97" i="16"/>
  <c r="AE34" i="16"/>
  <c r="AC85" i="16"/>
  <c r="AE47" i="16"/>
  <c r="AD38" i="16"/>
  <c r="AF38" i="16" s="1"/>
  <c r="AC117" i="16"/>
  <c r="AE26" i="16"/>
  <c r="AE108" i="16"/>
  <c r="AD37" i="16"/>
  <c r="AC115" i="16"/>
  <c r="AD80" i="16"/>
  <c r="AE9" i="16"/>
  <c r="AC41" i="16"/>
  <c r="AF41" i="16" s="1"/>
  <c r="AD97" i="16"/>
  <c r="AD64" i="16"/>
  <c r="AE40" i="16"/>
  <c r="AE102" i="16"/>
  <c r="AC52" i="16"/>
  <c r="AE118" i="16"/>
  <c r="AF118" i="16" s="1"/>
  <c r="AC93" i="16"/>
  <c r="AD36" i="16"/>
  <c r="AE111" i="16"/>
  <c r="AE10" i="16"/>
  <c r="AD92" i="16"/>
  <c r="AD89" i="16"/>
  <c r="AC36" i="16"/>
  <c r="AE33" i="16"/>
  <c r="AC77" i="16"/>
  <c r="AD60" i="16"/>
  <c r="AE119" i="16"/>
  <c r="AD10" i="16"/>
  <c r="AF10" i="16" s="1"/>
  <c r="AE90" i="16"/>
  <c r="AD72" i="16"/>
  <c r="AD12" i="16"/>
  <c r="AD93" i="16"/>
  <c r="AD90" i="16"/>
  <c r="AC12" i="16"/>
  <c r="AD101" i="16"/>
  <c r="AE103" i="16"/>
  <c r="AD74" i="16"/>
  <c r="AD42" i="16"/>
  <c r="AE42" i="16"/>
  <c r="AE16" i="16"/>
  <c r="AC28" i="16"/>
  <c r="AE48" i="16"/>
  <c r="AE72" i="16"/>
  <c r="AE89" i="16"/>
  <c r="AC49" i="16"/>
  <c r="AD33" i="16"/>
  <c r="AC91" i="16"/>
  <c r="AE24" i="16"/>
  <c r="AC101" i="16"/>
  <c r="AC99" i="16"/>
  <c r="AE95" i="16"/>
  <c r="AD51" i="16"/>
  <c r="AE91" i="16"/>
  <c r="AC24" i="16"/>
  <c r="AC48" i="16"/>
  <c r="AE70" i="16"/>
  <c r="AD49" i="16"/>
  <c r="AF49" i="16" s="1"/>
  <c r="AE6" i="16"/>
  <c r="AC56" i="16"/>
  <c r="AC27" i="16"/>
  <c r="AF27" i="16" s="1"/>
  <c r="AE25" i="16"/>
  <c r="AF25" i="16" s="1"/>
  <c r="AC74" i="16"/>
  <c r="AD57" i="16"/>
  <c r="AF57" i="16" s="1"/>
  <c r="AC30" i="16"/>
  <c r="AE64" i="16"/>
  <c r="AD40" i="16"/>
  <c r="AE60" i="16"/>
  <c r="AC51" i="16"/>
  <c r="AF51" i="16" s="1"/>
  <c r="AC119" i="16"/>
  <c r="AC79" i="16"/>
  <c r="AF79" i="16" s="1"/>
  <c r="AD103" i="16"/>
  <c r="AD102" i="16"/>
  <c r="AE62" i="16"/>
  <c r="AE52" i="16"/>
  <c r="AC94" i="16"/>
  <c r="AE69" i="16"/>
  <c r="AE99" i="16"/>
  <c r="AC37" i="16"/>
  <c r="AC95" i="16"/>
  <c r="AF95" i="16" s="1"/>
  <c r="AE77" i="16"/>
  <c r="AC111" i="16"/>
  <c r="AE45" i="16"/>
  <c r="AE58" i="16"/>
  <c r="AC35" i="16"/>
  <c r="AE15" i="16"/>
  <c r="AE22" i="16"/>
  <c r="AD73" i="16"/>
  <c r="AC59" i="16"/>
  <c r="AC8" i="16"/>
  <c r="AE19" i="16"/>
  <c r="AE20" i="16"/>
  <c r="AE43" i="16"/>
  <c r="AD56" i="16"/>
  <c r="AC23" i="16"/>
  <c r="AD31" i="16"/>
  <c r="AE92" i="16"/>
  <c r="AE87" i="16"/>
  <c r="AE109" i="16"/>
  <c r="AE86" i="16"/>
  <c r="AE50" i="16"/>
  <c r="AD45" i="16"/>
  <c r="AC58" i="16"/>
  <c r="AC54" i="16"/>
  <c r="AE7" i="16"/>
  <c r="AE63" i="16"/>
  <c r="AD109" i="16"/>
  <c r="AE71" i="16"/>
  <c r="AC50" i="16"/>
  <c r="AD20" i="16"/>
  <c r="AC22" i="16"/>
  <c r="AE83" i="16"/>
  <c r="AD8" i="16"/>
  <c r="AE31" i="16"/>
  <c r="AE88" i="16"/>
  <c r="AD54" i="16"/>
  <c r="AD35" i="16"/>
  <c r="AD87" i="16"/>
  <c r="AC15" i="16"/>
  <c r="AD7" i="16"/>
  <c r="AC63" i="16"/>
  <c r="AE81" i="16"/>
  <c r="AC71" i="16"/>
  <c r="AD18" i="16"/>
  <c r="AD83" i="16"/>
  <c r="AE23" i="16"/>
  <c r="AC88" i="16"/>
  <c r="AC43" i="16"/>
  <c r="AC19" i="16"/>
  <c r="AC73" i="16"/>
  <c r="AD81" i="16"/>
  <c r="AD86" i="16"/>
  <c r="AE18" i="16"/>
  <c r="AD59" i="16"/>
  <c r="AC16" i="16"/>
  <c r="K121" i="16"/>
  <c r="K124" i="16" s="1"/>
  <c r="AF100" i="16"/>
  <c r="AF110" i="16"/>
  <c r="J121" i="16"/>
  <c r="AF114" i="16" l="1"/>
  <c r="AF34" i="16"/>
  <c r="AF62" i="16"/>
  <c r="AF13" i="16"/>
  <c r="AF75" i="16"/>
  <c r="AF53" i="16"/>
  <c r="AF106" i="16"/>
  <c r="AF104" i="16"/>
  <c r="AF98" i="16"/>
  <c r="AF116" i="16"/>
  <c r="AF32" i="16"/>
  <c r="AF29" i="16"/>
  <c r="AF76" i="16"/>
  <c r="AF84" i="16"/>
  <c r="AF96" i="16"/>
  <c r="AF15" i="16"/>
  <c r="AF68" i="16"/>
  <c r="AF28" i="16"/>
  <c r="AF47" i="16"/>
  <c r="AF102" i="16"/>
  <c r="AF30" i="16"/>
  <c r="AF89" i="16"/>
  <c r="AF113" i="16"/>
  <c r="AF55" i="16"/>
  <c r="AF65" i="16"/>
  <c r="AF105" i="16"/>
  <c r="AF63" i="16"/>
  <c r="AF107" i="16"/>
  <c r="AF45" i="16"/>
  <c r="AF115" i="16"/>
  <c r="AF7" i="16"/>
  <c r="AF103" i="16"/>
  <c r="AF71" i="16"/>
  <c r="AF33" i="16"/>
  <c r="AF12" i="16"/>
  <c r="AF20" i="16"/>
  <c r="AF111" i="16"/>
  <c r="AF17" i="16"/>
  <c r="AF11" i="16"/>
  <c r="AF80" i="16"/>
  <c r="AF70" i="16"/>
  <c r="AF44" i="16"/>
  <c r="AF61" i="16"/>
  <c r="AF9" i="16"/>
  <c r="AF108" i="16"/>
  <c r="AF119" i="16"/>
  <c r="AF36" i="16"/>
  <c r="AF117" i="16"/>
  <c r="AF14" i="16"/>
  <c r="AF69" i="16"/>
  <c r="AF97" i="16"/>
  <c r="AF52" i="16"/>
  <c r="AF42" i="16"/>
  <c r="AF101" i="16"/>
  <c r="AF85" i="16"/>
  <c r="AF94" i="16"/>
  <c r="AF37" i="16"/>
  <c r="AF74" i="16"/>
  <c r="AF26" i="16"/>
  <c r="AF40" i="16"/>
  <c r="AF93" i="16"/>
  <c r="AF64" i="16"/>
  <c r="AF90" i="16"/>
  <c r="AF6" i="16"/>
  <c r="AF60" i="16"/>
  <c r="AF91" i="16"/>
  <c r="AF72" i="16"/>
  <c r="AF92" i="16"/>
  <c r="AF77" i="16"/>
  <c r="AF16" i="16"/>
  <c r="AF24" i="16"/>
  <c r="Y5" i="16"/>
  <c r="AE5" i="16" s="1"/>
  <c r="AE121" i="16" s="1"/>
  <c r="AF86" i="16"/>
  <c r="AF22" i="16"/>
  <c r="AF73" i="16"/>
  <c r="AF58" i="16"/>
  <c r="AF56" i="16"/>
  <c r="AF48" i="16"/>
  <c r="AF50" i="16"/>
  <c r="AF43" i="16"/>
  <c r="AF99" i="16"/>
  <c r="AF87" i="16"/>
  <c r="AF59" i="16"/>
  <c r="AF81" i="16"/>
  <c r="AF88" i="16"/>
  <c r="AF18" i="16"/>
  <c r="AF19" i="16"/>
  <c r="AF35" i="16"/>
  <c r="AF31" i="16"/>
  <c r="AF54" i="16"/>
  <c r="AF8" i="16"/>
  <c r="AF109" i="16"/>
  <c r="AF23" i="16"/>
  <c r="AF83" i="16"/>
  <c r="Y121" i="16" l="1"/>
  <c r="AC5" i="16"/>
  <c r="AC121" i="16" s="1"/>
  <c r="AD5" i="16"/>
  <c r="AD121" i="16" s="1"/>
  <c r="Y124" i="16" l="1"/>
  <c r="AF5" i="16"/>
  <c r="AF121" i="16" s="1"/>
  <c r="Q523" i="18" l="1"/>
  <c r="P523" i="18"/>
</calcChain>
</file>

<file path=xl/sharedStrings.xml><?xml version="1.0" encoding="utf-8"?>
<sst xmlns="http://schemas.openxmlformats.org/spreadsheetml/2006/main" count="7127" uniqueCount="1679">
  <si>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</si>
  <si>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</si>
  <si>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</si>
  <si>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</si>
  <si>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</si>
  <si>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</si>
  <si>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</si>
  <si>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</si>
  <si>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</si>
  <si>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</si>
  <si>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</si>
  <si>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</si>
  <si>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</si>
  <si>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</si>
  <si>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</si>
  <si>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</si>
  <si>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</si>
  <si>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</si>
  <si>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</si>
  <si>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</si>
  <si>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</si>
  <si>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</si>
  <si>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</si>
  <si>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</si>
  <si>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</si>
  <si>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</si>
  <si>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</si>
  <si>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</si>
  <si>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</si>
  <si>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</si>
  <si>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</si>
  <si>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</si>
  <si>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</si>
  <si>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</si>
  <si>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</si>
  <si>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</si>
  <si>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</si>
  <si>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</si>
  <si>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</si>
  <si>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</si>
  <si>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</si>
  <si>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</si>
  <si>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</si>
  <si>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</si>
  <si>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</si>
  <si>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</si>
  <si>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</si>
  <si>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</si>
  <si>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</si>
  <si>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</si>
  <si>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</si>
  <si>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</si>
  <si>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</si>
  <si>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</si>
  <si>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</si>
  <si>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</si>
  <si>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</si>
  <si>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</si>
  <si>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</si>
  <si>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</si>
  <si>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</si>
  <si>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</si>
  <si>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</si>
  <si>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</si>
  <si>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</si>
  <si>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</si>
  <si>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</si>
  <si>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</si>
  <si>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</si>
  <si>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</si>
  <si>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</si>
  <si>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</si>
  <si>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</si>
  <si>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</si>
  <si>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</si>
  <si>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</si>
  <si>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</si>
  <si>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</si>
  <si>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</si>
  <si>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</si>
  <si>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</si>
  <si>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</si>
  <si>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</si>
  <si>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</si>
  <si>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</si>
  <si>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</si>
  <si>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</si>
  <si>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</si>
  <si>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</si>
  <si>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</si>
  <si>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</si>
  <si>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</si>
  <si>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</si>
  <si>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</si>
  <si>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</si>
  <si>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</si>
  <si>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</si>
  <si>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</si>
  <si>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</si>
  <si>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</si>
  <si>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</si>
  <si>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</si>
  <si>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</si>
  <si>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</si>
  <si>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</si>
  <si>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</si>
  <si>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</si>
  <si>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</si>
  <si>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</si>
  <si>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</si>
  <si>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</si>
  <si>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</si>
  <si>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</si>
  <si>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</si>
  <si>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</si>
  <si>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</si>
  <si>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</si>
  <si>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</si>
  <si>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</si>
  <si>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</si>
  <si>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</si>
  <si>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</si>
  <si>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</si>
  <si>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</si>
  <si>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</si>
  <si>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</si>
  <si>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</si>
  <si>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</si>
  <si>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</si>
  <si>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</si>
  <si>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</si>
  <si>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</si>
  <si>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</si>
  <si>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</si>
  <si>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</si>
  <si>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</si>
  <si>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</si>
  <si>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</si>
  <si>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</si>
  <si>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</si>
  <si>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</si>
  <si>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</si>
  <si>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</si>
  <si>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</si>
  <si>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</si>
  <si>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</si>
  <si>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</si>
  <si>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</si>
  <si>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</si>
  <si>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</si>
  <si>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</si>
  <si>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</si>
  <si>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</si>
  <si>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</si>
  <si>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</si>
  <si>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</si>
  <si>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</si>
  <si>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</si>
  <si>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</si>
  <si>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</si>
  <si>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</si>
  <si>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</si>
  <si>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</si>
  <si>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</si>
  <si>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</si>
  <si>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</si>
  <si>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</si>
  <si>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</si>
  <si>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</si>
  <si>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</si>
  <si>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</si>
  <si>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</si>
  <si>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</si>
  <si>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</si>
  <si>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</si>
  <si>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</si>
  <si>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</si>
  <si>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</si>
  <si>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</si>
  <si>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</si>
  <si>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</si>
  <si>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</si>
  <si>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</si>
  <si>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</si>
  <si>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</si>
  <si>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</si>
  <si>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</si>
  <si>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</si>
  <si>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</si>
  <si>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</si>
  <si>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</si>
  <si>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</si>
  <si>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</si>
  <si>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</si>
  <si>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</si>
  <si>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</si>
  <si>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</si>
  <si>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</si>
  <si>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</si>
  <si>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</si>
  <si>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</si>
  <si>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</si>
  <si>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</si>
  <si>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</si>
  <si>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</si>
  <si>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</si>
  <si>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</si>
  <si>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</si>
  <si>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</si>
  <si>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</si>
  <si>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</si>
  <si>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</si>
  <si>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</si>
  <si>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</si>
  <si>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</si>
  <si>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</si>
  <si>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</si>
  <si>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</si>
  <si>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</si>
  <si>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</si>
  <si>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</si>
  <si>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</si>
  <si>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</si>
  <si>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</si>
  <si>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</si>
  <si>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</si>
  <si>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</si>
  <si>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</si>
  <si>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</si>
  <si>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</si>
  <si>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</si>
  <si>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</si>
  <si>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</si>
  <si>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</si>
  <si>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</si>
  <si>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</si>
  <si>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</si>
  <si>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</si>
  <si>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</si>
  <si>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</si>
  <si>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</si>
  <si>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</si>
  <si>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</si>
  <si>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</si>
  <si>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</si>
  <si>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</si>
  <si>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</si>
  <si>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</si>
  <si>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</si>
  <si>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</si>
  <si>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</si>
  <si>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</si>
  <si>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</si>
  <si>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</si>
  <si>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</si>
  <si>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</si>
  <si>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</si>
  <si>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</si>
  <si>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</si>
  <si>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</si>
  <si>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</si>
  <si>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</si>
  <si>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</si>
  <si>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</si>
  <si>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</si>
  <si>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</si>
  <si>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</si>
  <si>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</si>
  <si>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</si>
  <si>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</si>
  <si>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</si>
  <si>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</si>
  <si>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</si>
  <si>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</si>
  <si>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</si>
  <si>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</si>
  <si>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</si>
  <si>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</si>
  <si>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</si>
  <si>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</si>
  <si>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</si>
  <si>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</si>
  <si>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</si>
  <si>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</si>
  <si>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</si>
  <si>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</si>
  <si>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</si>
  <si>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</si>
  <si>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</si>
  <si>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</si>
  <si>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</si>
  <si>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</si>
  <si>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</si>
  <si>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</si>
  <si>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</si>
  <si>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</si>
  <si>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</si>
  <si>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</si>
  <si>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</si>
  <si>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</si>
  <si>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</si>
  <si>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</si>
  <si>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</si>
  <si>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</si>
  <si>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</si>
  <si>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</si>
  <si>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</si>
  <si>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</si>
  <si>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</si>
  <si>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</si>
  <si>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</si>
  <si>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</si>
  <si>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</si>
  <si>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</si>
  <si>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</si>
  <si>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</si>
  <si>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</si>
  <si>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</si>
  <si>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</si>
  <si>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</si>
  <si>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</si>
  <si>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</si>
  <si>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</si>
  <si>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</si>
  <si>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</si>
  <si>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</si>
  <si>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</si>
  <si>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</si>
  <si>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</si>
  <si>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</si>
  <si>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</si>
  <si>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</si>
  <si>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</si>
  <si>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</si>
  <si>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</si>
  <si>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</si>
  <si>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</si>
  <si>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</si>
  <si>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</si>
  <si>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</si>
  <si>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</si>
  <si>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</si>
  <si>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</si>
  <si>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</si>
  <si>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</si>
  <si>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</si>
  <si>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</si>
  <si>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</si>
  <si>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</si>
  <si>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</si>
  <si>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</si>
  <si>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</si>
  <si>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</si>
  <si>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</si>
  <si>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</si>
  <si>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</si>
  <si>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</si>
  <si>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</si>
  <si>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</si>
  <si>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</si>
  <si>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</si>
  <si>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</si>
  <si>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</si>
  <si>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</si>
  <si>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</si>
  <si>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</si>
  <si>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</si>
  <si>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</si>
  <si>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</si>
  <si>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</si>
  <si>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</si>
  <si>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</si>
  <si>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</si>
  <si>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</si>
  <si>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</si>
  <si>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</si>
  <si>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</si>
  <si>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</si>
  <si>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</si>
  <si>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</si>
  <si>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</si>
  <si>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</si>
  <si>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</si>
  <si>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</si>
  <si>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</si>
  <si>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</si>
  <si>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</si>
  <si>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</si>
  <si>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</si>
  <si>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</si>
  <si>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</si>
  <si>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</si>
  <si>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</si>
  <si>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</si>
  <si>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</si>
  <si>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</si>
  <si>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</si>
  <si>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</si>
  <si>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</si>
  <si>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</si>
  <si>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</si>
  <si>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</si>
  <si>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</si>
  <si>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</si>
  <si>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</si>
  <si>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</si>
  <si>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</si>
  <si>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</si>
  <si>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</si>
  <si>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</si>
  <si>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</si>
  <si>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</si>
  <si>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</si>
  <si>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</si>
  <si>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</si>
  <si>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</si>
  <si>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</si>
  <si>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</si>
  <si>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</si>
  <si>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</si>
  <si>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</si>
  <si>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</si>
  <si>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</si>
  <si>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</si>
  <si>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</si>
  <si>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</si>
  <si>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</si>
  <si>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</si>
  <si>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</si>
  <si>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</si>
  <si>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</si>
  <si>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</si>
  <si>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</si>
  <si>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</si>
  <si>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</si>
  <si>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</si>
  <si>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</si>
  <si>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</si>
  <si>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</si>
  <si>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</si>
  <si>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</si>
  <si>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</si>
  <si>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</si>
  <si>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</si>
  <si>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</si>
  <si>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</si>
  <si>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</si>
  <si>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</si>
  <si>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</si>
  <si>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</si>
  <si>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</si>
  <si>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</si>
  <si>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</si>
  <si>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</si>
  <si>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</si>
  <si>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</si>
  <si>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</si>
  <si>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</si>
  <si>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</si>
  <si>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</si>
  <si>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</si>
  <si>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</si>
  <si>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</si>
  <si>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</si>
  <si>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</si>
  <si>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</si>
  <si>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</si>
  <si>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</si>
  <si>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</si>
  <si>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</si>
  <si>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</si>
  <si>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</si>
  <si>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</si>
  <si>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</si>
  <si>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</si>
  <si>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</si>
  <si>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</si>
  <si>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</si>
  <si>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</si>
  <si>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</si>
  <si>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</si>
  <si>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</si>
  <si>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</si>
  <si>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</si>
  <si>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</si>
  <si>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</si>
  <si>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</si>
  <si>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</si>
  <si>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</si>
  <si>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</si>
  <si>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</si>
  <si>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</si>
  <si>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</si>
  <si>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</si>
  <si>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</si>
  <si>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</si>
  <si>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</si>
  <si>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</si>
  <si>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</si>
  <si>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</si>
  <si>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</si>
  <si>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</si>
  <si>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</si>
  <si>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</si>
  <si>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</si>
  <si>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</si>
  <si>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</si>
  <si>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</si>
  <si>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</si>
  <si>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</si>
  <si>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</si>
  <si>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</si>
  <si>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</si>
  <si>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</si>
  <si>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</si>
  <si>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</si>
  <si>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</si>
  <si>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</si>
  <si>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</si>
  <si>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</si>
  <si>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</si>
  <si>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</si>
  <si>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</si>
  <si>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</si>
  <si>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</si>
  <si>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</si>
  <si>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</si>
  <si>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</si>
  <si>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</si>
  <si>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</si>
  <si>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</si>
  <si>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</si>
  <si>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</si>
  <si>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</si>
  <si>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</si>
  <si>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</si>
  <si>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</si>
  <si>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</si>
  <si>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</si>
  <si>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</si>
  <si>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</si>
  <si>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</si>
  <si>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</si>
  <si>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</si>
  <si>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</si>
  <si>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</si>
  <si>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</si>
  <si>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</si>
  <si>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</si>
  <si>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</si>
  <si>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</si>
  <si>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</si>
  <si>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</si>
  <si>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</si>
  <si>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</si>
  <si>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</si>
  <si>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</si>
  <si>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</si>
  <si>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</si>
  <si>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</si>
  <si>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</si>
  <si>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</si>
  <si>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</si>
  <si>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</si>
  <si>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</si>
  <si>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</si>
  <si>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</si>
  <si>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</si>
  <si>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</si>
  <si>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</si>
  <si>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</si>
  <si>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</si>
  <si>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</si>
  <si>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</si>
  <si>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</si>
  <si>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</si>
  <si>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</si>
  <si>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</si>
  <si>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</si>
  <si>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</si>
  <si>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</si>
  <si>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</si>
  <si>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</si>
  <si>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</si>
  <si>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</si>
  <si>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</si>
  <si>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</si>
  <si>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</si>
  <si>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</si>
  <si>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</si>
  <si>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</si>
  <si>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</si>
  <si>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</si>
  <si>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</si>
  <si>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</si>
  <si>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</si>
  <si>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</si>
  <si>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</si>
  <si>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</si>
  <si>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</si>
  <si>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</si>
  <si>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</si>
  <si>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</si>
  <si>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</si>
  <si>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</si>
  <si>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</si>
  <si>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</si>
  <si>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</si>
  <si>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</si>
  <si>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</si>
  <si>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</si>
  <si>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</si>
  <si>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</si>
  <si>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</si>
  <si>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</si>
  <si>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</si>
  <si>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</si>
  <si>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</si>
  <si>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</si>
  <si>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</si>
  <si>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</si>
  <si>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</si>
  <si>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</si>
  <si>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</si>
  <si>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</si>
  <si>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</si>
  <si>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</si>
  <si>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</si>
  <si>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</si>
  <si>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</si>
  <si>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</si>
  <si>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</si>
  <si>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</si>
  <si>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</si>
  <si>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</si>
  <si>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</si>
  <si>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</si>
  <si>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</si>
  <si>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</si>
  <si>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</si>
  <si>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</si>
  <si>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</si>
  <si>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</si>
  <si>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</si>
  <si>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</si>
  <si>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</si>
  <si>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</si>
  <si>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</si>
  <si>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</si>
  <si>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</si>
  <si>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</si>
  <si>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</si>
  <si>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</si>
  <si>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</si>
  <si>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</si>
  <si>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</si>
  <si>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</si>
  <si>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</si>
  <si>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</si>
  <si>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</si>
  <si>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</si>
  <si>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</si>
  <si>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</si>
  <si>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</si>
  <si>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</si>
  <si>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</si>
  <si>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</si>
  <si>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</si>
  <si>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</si>
  <si>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</si>
  <si>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</si>
  <si>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</si>
  <si>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</si>
  <si>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</si>
  <si>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</si>
  <si>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</si>
  <si>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</si>
  <si>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</si>
  <si>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</si>
  <si>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</si>
  <si>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</si>
  <si>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</si>
  <si>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</si>
  <si>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</si>
  <si>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</si>
  <si>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</si>
  <si>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</si>
  <si>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</si>
  <si>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</si>
  <si>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</si>
  <si>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</si>
  <si>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</si>
  <si>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</si>
  <si>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</si>
  <si>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</si>
  <si>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</si>
  <si>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</si>
  <si>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</si>
  <si>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</si>
  <si>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</si>
  <si>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</si>
  <si>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</si>
  <si>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</si>
  <si>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</si>
  <si>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</si>
  <si>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</si>
  <si>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</si>
  <si>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</si>
  <si>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</si>
  <si>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</si>
  <si>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</si>
  <si>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</si>
  <si>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</si>
  <si>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</si>
  <si>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</si>
  <si>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</si>
  <si>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</si>
  <si>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</si>
  <si>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</si>
  <si>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</si>
  <si>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</si>
  <si>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</si>
  <si>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</si>
  <si>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</si>
  <si>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</si>
  <si>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</si>
  <si>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</si>
  <si>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</si>
  <si>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</si>
  <si>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</si>
  <si>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</si>
  <si>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</si>
  <si>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</si>
  <si>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</si>
  <si>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</si>
  <si>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</si>
  <si>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</si>
  <si>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</si>
  <si>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</si>
  <si>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</si>
  <si>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</si>
  <si>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</si>
  <si>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</si>
  <si>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</si>
  <si>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</si>
  <si>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</si>
  <si>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</si>
  <si>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</si>
  <si>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</si>
  <si>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</si>
  <si>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</si>
  <si>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</si>
  <si>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</si>
  <si>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</si>
  <si>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</si>
  <si>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</si>
  <si>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</si>
  <si>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</si>
  <si>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</si>
  <si>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</si>
  <si>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</si>
  <si>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</si>
  <si>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</si>
  <si>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</si>
  <si>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</si>
  <si>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</si>
  <si>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</si>
  <si>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</si>
  <si>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</si>
  <si>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</si>
  <si>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</si>
  <si>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</si>
  <si>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</si>
  <si>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</si>
  <si>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</si>
  <si>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</si>
  <si>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</si>
  <si>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</si>
  <si>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</si>
  <si>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</si>
  <si>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</si>
  <si>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</si>
  <si>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</si>
  <si>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</si>
  <si>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</si>
  <si>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</si>
  <si>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</si>
  <si>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</si>
  <si>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</si>
  <si>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</si>
  <si>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</si>
  <si>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</si>
  <si>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</si>
  <si>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</si>
  <si>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</si>
  <si>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</si>
  <si>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</si>
  <si>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</si>
  <si>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</si>
  <si>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</si>
  <si>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</si>
  <si>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</si>
  <si>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</si>
  <si>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</si>
  <si>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</si>
  <si>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</si>
  <si>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</si>
  <si>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</si>
  <si>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</si>
  <si>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</si>
  <si>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</si>
  <si>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</si>
  <si>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</si>
  <si>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</si>
  <si>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</si>
  <si>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</si>
  <si>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</si>
  <si>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</si>
  <si>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</si>
  <si>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</si>
  <si>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</si>
  <si>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</si>
  <si>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</si>
  <si>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</si>
  <si>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</si>
  <si>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</si>
  <si>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</si>
  <si>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</si>
  <si>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</si>
  <si>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</si>
  <si>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</si>
  <si>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</si>
  <si>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</si>
  <si>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</si>
  <si>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</si>
  <si>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</si>
  <si>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</si>
  <si>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</si>
  <si>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</si>
  <si>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</si>
  <si>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</si>
  <si>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</si>
  <si>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</si>
  <si>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</si>
  <si>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</si>
  <si>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</si>
  <si>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</si>
  <si>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</si>
  <si>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</si>
  <si>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</si>
  <si>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</si>
  <si>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</si>
  <si>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</si>
  <si>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</si>
  <si>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</si>
  <si>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</si>
  <si>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</si>
  <si>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</si>
  <si>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</si>
  <si>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</si>
  <si>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</si>
  <si>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</si>
  <si>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</si>
  <si>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</si>
  <si>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</si>
  <si>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</si>
  <si>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</si>
  <si>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</si>
  <si>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</si>
  <si>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</si>
  <si>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</si>
  <si>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</si>
  <si>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</si>
  <si>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</si>
  <si>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</si>
  <si>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</si>
  <si>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</si>
  <si>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</si>
  <si>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</si>
  <si>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</si>
  <si>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</si>
  <si>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</si>
  <si>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</si>
  <si>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</si>
  <si>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</si>
  <si>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</si>
  <si>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</si>
  <si>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</si>
  <si>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</si>
  <si>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</si>
  <si>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</si>
  <si>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</si>
  <si>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</si>
  <si>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</si>
  <si>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</si>
  <si>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</si>
  <si>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</si>
  <si>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</si>
  <si>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</si>
  <si>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</si>
  <si>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</si>
  <si>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</si>
  <si>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</si>
  <si>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</si>
  <si>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</si>
  <si>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</si>
  <si>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</si>
  <si>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</si>
  <si>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</si>
  <si>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</si>
  <si>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</si>
  <si>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</si>
  <si>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</si>
  <si>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</si>
  <si>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</si>
  <si>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</si>
  <si>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</si>
  <si>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</si>
  <si>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</si>
  <si>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</si>
  <si>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</si>
  <si>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</si>
  <si>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</si>
  <si>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</si>
  <si>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</si>
  <si>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</si>
  <si>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</si>
  <si>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</si>
  <si>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</si>
  <si>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</si>
  <si>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</si>
  <si>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</si>
  <si>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</si>
  <si>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</si>
  <si>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</si>
  <si>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</si>
  <si>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</si>
  <si>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</si>
  <si>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</si>
  <si>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</si>
  <si>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</si>
  <si>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</si>
  <si>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</si>
  <si>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</si>
  <si>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</si>
  <si>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</si>
  <si>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</si>
  <si>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</si>
  <si>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</si>
  <si>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</si>
  <si>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</si>
  <si>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</si>
  <si>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</si>
  <si>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</si>
  <si>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</si>
  <si>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</si>
  <si>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</si>
  <si>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</si>
  <si>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</si>
  <si>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</si>
  <si>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</si>
  <si>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</si>
  <si>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</si>
  <si>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</si>
  <si>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</si>
  <si>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</si>
  <si>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</si>
  <si>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</si>
  <si>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</si>
  <si>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</si>
  <si>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</si>
  <si>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</si>
  <si>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</si>
  <si>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</si>
  <si>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</si>
  <si>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</si>
  <si>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</si>
  <si>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</si>
  <si>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</si>
  <si>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</si>
  <si>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</si>
  <si>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</si>
  <si>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</si>
  <si>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</si>
  <si>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</si>
  <si>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</si>
  <si>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</si>
  <si>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</si>
  <si>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</si>
  <si>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</si>
  <si>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</si>
  <si>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</si>
  <si>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</si>
  <si>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</si>
  <si>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</si>
  <si>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</si>
  <si>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</si>
  <si>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</si>
  <si>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</si>
  <si>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</si>
  <si>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</si>
  <si>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</si>
  <si>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</si>
  <si>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</si>
  <si>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</si>
  <si>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</si>
  <si>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</si>
  <si>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</si>
  <si>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</si>
  <si>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</si>
  <si>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</si>
  <si>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</si>
  <si>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</si>
  <si>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</si>
  <si>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</si>
  <si>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</si>
  <si>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</si>
  <si>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</si>
  <si>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</si>
  <si>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</si>
  <si>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</si>
  <si>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</si>
  <si>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</si>
  <si>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</si>
  <si>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</si>
  <si>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</si>
  <si>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</si>
  <si>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</si>
  <si>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</si>
  <si>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</si>
  <si>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</si>
  <si>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</si>
  <si>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</si>
  <si>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</si>
  <si>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</si>
  <si>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</si>
  <si>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</si>
  <si>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</si>
  <si>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</si>
  <si>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</si>
  <si>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</si>
  <si>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</si>
  <si>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</si>
  <si>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</si>
  <si>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</si>
  <si>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</si>
  <si>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</si>
  <si>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</si>
  <si>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</si>
  <si>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</si>
  <si>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</si>
  <si>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</si>
  <si>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</si>
  <si>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</si>
  <si>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</si>
  <si>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</si>
  <si>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</si>
  <si>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</si>
  <si>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</si>
  <si>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</si>
  <si>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</si>
  <si>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</si>
  <si>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</si>
  <si>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</si>
  <si>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</si>
  <si>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</si>
  <si>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</si>
  <si>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</si>
  <si>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</si>
  <si>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</si>
  <si>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</si>
  <si>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</si>
  <si>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</si>
  <si>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</si>
  <si>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</si>
  <si>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</si>
  <si>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</si>
  <si>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</si>
  <si>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</si>
  <si>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</si>
  <si>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</si>
  <si>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</si>
  <si>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</si>
  <si>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</si>
  <si>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</si>
  <si>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</si>
  <si>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</si>
  <si>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</si>
  <si>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</si>
  <si>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</si>
  <si>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</si>
  <si>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</si>
  <si>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</si>
  <si>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</si>
  <si>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</si>
  <si>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</si>
  <si>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</si>
  <si>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</si>
  <si>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</si>
  <si>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</si>
  <si>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</si>
  <si>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</si>
  <si>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</si>
  <si>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</si>
  <si>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</si>
  <si>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</si>
  <si>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</si>
  <si>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</si>
  <si>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</si>
  <si>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</si>
  <si>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</si>
  <si>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</si>
  <si>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</si>
  <si>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</si>
  <si>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</si>
  <si>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</si>
  <si>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</si>
  <si>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</si>
  <si>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</si>
  <si>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</si>
  <si>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</si>
  <si>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</si>
  <si>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</si>
  <si>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</si>
  <si>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</si>
  <si>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</si>
  <si>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</si>
  <si>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</si>
  <si>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</si>
  <si>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</si>
  <si>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</si>
  <si>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</si>
  <si>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</si>
  <si>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</si>
  <si>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</si>
  <si>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</si>
  <si>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</si>
  <si>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</si>
  <si>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</si>
  <si>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</si>
  <si>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</si>
  <si>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</si>
  <si>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</si>
  <si>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</si>
  <si>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</si>
  <si>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</si>
  <si>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</si>
  <si>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</si>
  <si>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</si>
  <si>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</si>
  <si>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</si>
  <si>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</si>
  <si>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</si>
  <si>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</si>
  <si>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</si>
  <si>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</si>
  <si>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</si>
  <si>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</si>
  <si>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</si>
  <si>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</si>
  <si>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</si>
  <si>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</si>
  <si>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</si>
  <si>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</si>
  <si>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</si>
  <si>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</si>
  <si>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</si>
  <si>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</si>
  <si>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</si>
  <si>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</si>
  <si>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</si>
  <si>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</si>
  <si>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</si>
  <si>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</si>
  <si>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</si>
  <si>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</si>
  <si>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</si>
  <si>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</si>
  <si>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</si>
  <si>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</si>
  <si>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</si>
  <si>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</si>
  <si>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</si>
  <si>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</si>
  <si>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</si>
  <si>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</si>
  <si>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</si>
  <si>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</si>
  <si>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</si>
  <si>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</si>
  <si>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</si>
  <si>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</si>
  <si>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</si>
  <si>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</si>
  <si>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</si>
  <si>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</si>
  <si>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</si>
  <si>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</si>
  <si>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</si>
  <si>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</si>
  <si>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</si>
  <si>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</si>
  <si>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</si>
  <si>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</si>
  <si>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</si>
  <si>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</si>
  <si>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</si>
  <si>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</si>
  <si>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</si>
  <si>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</si>
  <si>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</si>
  <si>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</si>
  <si>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</si>
  <si>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</si>
  <si>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</si>
  <si>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</si>
  <si>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</si>
  <si>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</si>
  <si>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</si>
  <si>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</si>
  <si>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</si>
  <si>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</si>
  <si>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</si>
  <si>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</si>
  <si>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</si>
  <si>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</si>
  <si>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</si>
  <si>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</si>
  <si>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</si>
  <si>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</si>
  <si>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</si>
  <si>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</si>
  <si>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</si>
  <si>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</si>
  <si>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</si>
  <si>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</si>
  <si>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</si>
  <si>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</si>
  <si>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</si>
  <si>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</si>
  <si>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</si>
  <si>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</si>
  <si>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</si>
  <si>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</si>
  <si>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</si>
  <si>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</si>
  <si>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</si>
  <si>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</si>
  <si>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</si>
  <si>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</si>
  <si>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</si>
  <si>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</si>
  <si>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</si>
  <si>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</si>
  <si>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</si>
  <si>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</si>
  <si>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</si>
  <si>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</si>
  <si>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</si>
  <si>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</si>
  <si>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</si>
  <si>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</si>
  <si>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</si>
  <si>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</si>
  <si>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</si>
  <si>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</si>
  <si>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</si>
  <si>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</si>
  <si>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</si>
  <si>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</si>
  <si>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</si>
  <si>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</si>
  <si>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</si>
  <si>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</si>
  <si>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</si>
  <si>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</si>
  <si>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</si>
  <si>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</si>
  <si>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</si>
  <si>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</si>
  <si>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</si>
  <si>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</si>
  <si>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</si>
  <si>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</si>
  <si>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</si>
  <si>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</si>
  <si>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Sku Target</t>
  </si>
  <si>
    <t>Sku Achievement</t>
  </si>
  <si>
    <t>% of Achievement</t>
  </si>
  <si>
    <t>Deduction</t>
  </si>
  <si>
    <t>% of SB Tel</t>
  </si>
  <si>
    <t>% of EIL</t>
  </si>
  <si>
    <t>Amount of SB Tel</t>
  </si>
  <si>
    <t>Amount of EIL</t>
  </si>
  <si>
    <t>Difference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</si>
  <si>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</si>
  <si>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</si>
  <si>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</si>
  <si>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</si>
  <si>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</si>
  <si>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</si>
  <si>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</si>
  <si>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</si>
  <si>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</si>
  <si>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</si>
  <si>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</si>
  <si>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</si>
  <si>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</si>
  <si>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</si>
  <si>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</si>
  <si>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</si>
  <si>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</si>
  <si>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</si>
  <si>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</si>
  <si>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</si>
  <si>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</si>
  <si>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</si>
  <si>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</si>
  <si>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</si>
  <si>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</si>
  <si>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</si>
  <si>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</si>
  <si>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</si>
  <si>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</si>
  <si>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</si>
  <si>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actual</t>
  </si>
  <si>
    <t>Hold</t>
  </si>
  <si>
    <t>MM Telecom</t>
  </si>
  <si>
    <t>One Telecom*Jatrabari</t>
  </si>
  <si>
    <t>Z30Pro_SKD</t>
  </si>
  <si>
    <t>Rhyme Enterprise</t>
  </si>
  <si>
    <t>Barisal Mobile Sales Center</t>
  </si>
  <si>
    <t>Expectra PTE Ltd.</t>
  </si>
  <si>
    <t>Z30_SKD</t>
  </si>
  <si>
    <t>Out of Marks 10 Achiv.</t>
  </si>
  <si>
    <t>Total Achivement</t>
  </si>
  <si>
    <t>Achivement for Z30_SKD (Min 80%)</t>
  </si>
  <si>
    <t>Back Amount</t>
  </si>
  <si>
    <t>Sarkar Telecom* Sirajgonj</t>
  </si>
  <si>
    <t>Shijdah Enterprise</t>
  </si>
  <si>
    <t>Achivement for Z32_SKD (Min 80%)</t>
  </si>
  <si>
    <t>bkash Feedback</t>
  </si>
  <si>
    <t>June'2021 Back Junegin
Dealer Wise Value Achievement Status</t>
  </si>
  <si>
    <t>Focus Model Target June'21</t>
  </si>
  <si>
    <t>Focus Model Achiv June'21</t>
  </si>
  <si>
    <t>Target June'2021</t>
  </si>
  <si>
    <t>SB Tel Sales Achievement 
June'2021</t>
  </si>
  <si>
    <t>EIL Sales Achievement 
June'2021</t>
  </si>
  <si>
    <t>Total Sales Achievement 
June'2021</t>
  </si>
  <si>
    <t>Achievement %
June'2021</t>
  </si>
  <si>
    <t>Final Back Junegin Amount</t>
  </si>
  <si>
    <t>Bismillah Electronics</t>
  </si>
  <si>
    <t>Kishoreganj</t>
  </si>
  <si>
    <t>Narayanganj</t>
  </si>
  <si>
    <t>Jhenaidah</t>
  </si>
  <si>
    <t>June'21 Achi. Will be added in July'21 Achi.</t>
  </si>
  <si>
    <t>DSR Back Aug'21 Amount</t>
  </si>
  <si>
    <t>Aug'21 Target</t>
  </si>
  <si>
    <t>Aug'21 Achievement</t>
  </si>
  <si>
    <t>Target Aug'2021</t>
  </si>
  <si>
    <t>SB Tel Sales Achievement 
Aug'2021</t>
  </si>
  <si>
    <t>EIL Sales Achievement 
Aug'2021</t>
  </si>
  <si>
    <t>Total Sales Achievement 
Aug'2021</t>
  </si>
  <si>
    <t>Achievement %
Aug'2021</t>
  </si>
  <si>
    <t xml:space="preserve">DSR wise Back Julygin Aug'2021 </t>
  </si>
  <si>
    <t>Mobile Zone*patia</t>
  </si>
  <si>
    <t>Md. Riyad Hossain</t>
  </si>
  <si>
    <t>Sohan Ahmed Babul</t>
  </si>
  <si>
    <t>Md Monir Hossain</t>
  </si>
  <si>
    <t>Mahabub Hossain</t>
  </si>
  <si>
    <t>Md.Riyad Hossain</t>
  </si>
  <si>
    <t>Md. Hadi Miaje</t>
  </si>
  <si>
    <t>Nur Alam Gazi</t>
  </si>
  <si>
    <t>DSR-0198</t>
  </si>
  <si>
    <t>Morshed Alam</t>
  </si>
  <si>
    <t>DSR-0199</t>
  </si>
  <si>
    <t>Kopil Uddin Saykot</t>
  </si>
  <si>
    <t>DSR-0200</t>
  </si>
  <si>
    <t>Md.Sumon Hossain</t>
  </si>
  <si>
    <t>Md. Juwel</t>
  </si>
  <si>
    <t>Md. Nipon</t>
  </si>
  <si>
    <t>Md. Imam</t>
  </si>
  <si>
    <t>Md. Hridoy</t>
  </si>
  <si>
    <t>Md. Ridwan</t>
  </si>
  <si>
    <t>Md. Tarik</t>
  </si>
  <si>
    <t>Md. Shahel</t>
  </si>
  <si>
    <t>Sikandar Hossain Bablu</t>
  </si>
  <si>
    <t>MD. Tofajjal</t>
  </si>
  <si>
    <t>Kafai</t>
  </si>
  <si>
    <t>MD. Alom</t>
  </si>
  <si>
    <t>MD. Tarek</t>
  </si>
  <si>
    <t>Joynal Abedin Nobab</t>
  </si>
  <si>
    <t>MD. Ferdous</t>
  </si>
  <si>
    <t>MD. Mijanur Rahman</t>
  </si>
  <si>
    <t>Roni Borua</t>
  </si>
  <si>
    <t>MD Faisal</t>
  </si>
  <si>
    <t>MD. Pervazur Rahman</t>
  </si>
  <si>
    <t>DSR-0564</t>
  </si>
  <si>
    <t>Mohammad Alamgir Khokon</t>
  </si>
  <si>
    <t>Shazidur Rahman sabuj</t>
  </si>
  <si>
    <t>Md. Shakil</t>
  </si>
  <si>
    <t>Moin Uddin</t>
  </si>
  <si>
    <t>Nizam Haider Chowdhury</t>
  </si>
  <si>
    <t>DSR-0632</t>
  </si>
  <si>
    <t>Md. Imran Hussain</t>
  </si>
  <si>
    <t>Md. Refat</t>
  </si>
  <si>
    <t>Md. Jummon Hasan</t>
  </si>
  <si>
    <t>Md. Hanif</t>
  </si>
  <si>
    <t>Ridoy Chandra</t>
  </si>
  <si>
    <t>Md. Sajib</t>
  </si>
  <si>
    <t>Md. Khokon</t>
  </si>
  <si>
    <t>Md. Sufian</t>
  </si>
  <si>
    <t>Md. Faysal Abdin</t>
  </si>
  <si>
    <t>Samresh Das</t>
  </si>
  <si>
    <t>Sukhdeb Das</t>
  </si>
  <si>
    <t>Anamul Haque Sumon</t>
  </si>
  <si>
    <t>Sanatan Das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</si>
  <si>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</si>
  <si>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</si>
  <si>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</si>
  <si>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</si>
  <si>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</si>
  <si>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</si>
  <si>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</si>
  <si>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Tausib Bhuiyan</t>
  </si>
  <si>
    <t>Mohammad Tareq Rahman</t>
  </si>
  <si>
    <t>MD. Riad</t>
  </si>
  <si>
    <t>Golam Dostogir Robin</t>
  </si>
  <si>
    <t>DSR-0522</t>
  </si>
  <si>
    <t>DSR-0521</t>
  </si>
  <si>
    <t>DSR-0194</t>
  </si>
  <si>
    <t>Nur Mohammad (Rubel)</t>
  </si>
  <si>
    <t>DSR-0523</t>
  </si>
  <si>
    <t>Asim Dey</t>
  </si>
  <si>
    <t>Bidhan Das</t>
  </si>
  <si>
    <t>Sumit Dev Bappi</t>
  </si>
  <si>
    <t>Md. Jahangir Hossain</t>
  </si>
  <si>
    <t>Jamil Ahmed</t>
  </si>
  <si>
    <t>DSR-0373</t>
  </si>
  <si>
    <t>Mahmudur Rahman Limon</t>
  </si>
  <si>
    <t>Sohel Ahmed</t>
  </si>
  <si>
    <t>Md. Dilwar Hussain</t>
  </si>
  <si>
    <t>Md. Miraj</t>
  </si>
  <si>
    <t>Md. Nahid Hossen</t>
  </si>
  <si>
    <t>Riaz Mahmud</t>
  </si>
  <si>
    <t>Rejaul Karim</t>
  </si>
  <si>
    <t>Saidul Islam</t>
  </si>
  <si>
    <t>DSR-0089</t>
  </si>
  <si>
    <t>Md Al Amin</t>
  </si>
  <si>
    <t>Md Shohel Rana</t>
  </si>
  <si>
    <t>Md. Juwel Rana</t>
  </si>
  <si>
    <t>Md. Sumir Hossain</t>
  </si>
  <si>
    <t>Md. Foysal Ahmed</t>
  </si>
  <si>
    <t>Md. Chan Miah</t>
  </si>
  <si>
    <t>DSR-0514</t>
  </si>
  <si>
    <t>Arman Hossain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</si>
  <si>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</si>
  <si>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</si>
  <si>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</si>
  <si>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</si>
  <si>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</si>
  <si>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</si>
  <si>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</si>
  <si>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</si>
  <si>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</si>
  <si>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Liton Sharma</t>
  </si>
  <si>
    <t>Md.Bokul mia</t>
  </si>
  <si>
    <t>Md. Amdadul</t>
  </si>
  <si>
    <t>Md. Rony</t>
  </si>
  <si>
    <t>Md. Tuhin Ahmed</t>
  </si>
  <si>
    <t>Md. Romjan Ali</t>
  </si>
  <si>
    <t>Md. Srabon</t>
  </si>
  <si>
    <t>Md. Mosarrof</t>
  </si>
  <si>
    <t>DSR-0654</t>
  </si>
  <si>
    <t>Md. Mehedi Hasan</t>
  </si>
  <si>
    <t>Md. Israfil Hossain</t>
  </si>
  <si>
    <t>MD. Sujon</t>
  </si>
  <si>
    <t>Anik Chiran</t>
  </si>
  <si>
    <t>Md  Tara</t>
  </si>
  <si>
    <t>Md. Mushfiqur rahman</t>
  </si>
  <si>
    <t>Md. Jahangir</t>
  </si>
  <si>
    <t>Md. Anamul Haque</t>
  </si>
  <si>
    <t>Mobile house</t>
  </si>
  <si>
    <t xml:space="preserve">Mizanur Rahman Rasel </t>
  </si>
  <si>
    <t>Md. Mahbubur Rahman</t>
  </si>
  <si>
    <t>DSR-0294</t>
  </si>
  <si>
    <t>Sohel Rana</t>
  </si>
  <si>
    <t>Md. Parvez Ahmed</t>
  </si>
  <si>
    <t>Md. Kazi Shawon</t>
  </si>
  <si>
    <t>DSR-0099</t>
  </si>
  <si>
    <t>Forhad Hossain</t>
  </si>
  <si>
    <t>Tanjil</t>
  </si>
  <si>
    <t>Md Jihad Ul Islam</t>
  </si>
  <si>
    <t>Md. Zakir Hossain</t>
  </si>
  <si>
    <t>Arifur Rahman</t>
  </si>
  <si>
    <t>Noman Miah</t>
  </si>
  <si>
    <t>Md. Halim</t>
  </si>
  <si>
    <t>Md. Washim</t>
  </si>
  <si>
    <t>Ratul Sekh</t>
  </si>
  <si>
    <t>Md. Fokrul Islam</t>
  </si>
  <si>
    <t>Md. Robiul Islam</t>
  </si>
  <si>
    <t>Md. Habubur Rahman</t>
  </si>
  <si>
    <t>Khushi Mohon Ray</t>
  </si>
  <si>
    <t>DSR-0077</t>
  </si>
  <si>
    <t>Md.Limon Khan</t>
  </si>
  <si>
    <t>Shadhin</t>
  </si>
  <si>
    <t>Md. Babu</t>
  </si>
  <si>
    <t>Shohel</t>
  </si>
  <si>
    <t>Mizan</t>
  </si>
  <si>
    <t>Md. Sumon</t>
  </si>
  <si>
    <t>Md. Sanaulla</t>
  </si>
  <si>
    <t>Md Salah Uddin</t>
  </si>
  <si>
    <t>Md. Rakib Pondit</t>
  </si>
  <si>
    <t>Md. Nahidul Islam</t>
  </si>
  <si>
    <t>Md. Jalal Uddin</t>
  </si>
  <si>
    <t xml:space="preserve">Mizanur Rahman </t>
  </si>
  <si>
    <t>Md. Babul Hossain</t>
  </si>
  <si>
    <t>DSR-0154</t>
  </si>
  <si>
    <t>Md. Kamal Hossain</t>
  </si>
  <si>
    <t>Arif Mahmud Shayen</t>
  </si>
  <si>
    <t>Johirul Islam Mojumder</t>
  </si>
  <si>
    <t>Md. Saiful</t>
  </si>
  <si>
    <t>Md. Mamun</t>
  </si>
  <si>
    <t>Md. Kawsar</t>
  </si>
  <si>
    <t>Md. Rana</t>
  </si>
  <si>
    <t>Md. Aminul</t>
  </si>
  <si>
    <t>Md. Midul Shikdar</t>
  </si>
  <si>
    <t xml:space="preserve">Md. Sujon Mollah </t>
  </si>
  <si>
    <t>Mr. Shimul</t>
  </si>
  <si>
    <t>Md. Samim Ialam</t>
  </si>
  <si>
    <t>Md. Ruposh Rahman</t>
  </si>
  <si>
    <t>Md. Bappi Kazi</t>
  </si>
  <si>
    <t>Md. Jewel Molla</t>
  </si>
  <si>
    <t>Shuvo jit</t>
  </si>
  <si>
    <t>Md.Ripon khan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</si>
  <si>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</si>
  <si>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</si>
  <si>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</si>
  <si>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</si>
  <si>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</si>
  <si>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</si>
  <si>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</si>
  <si>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Md. Saiful Azom Asique</t>
  </si>
  <si>
    <t>Nandan world Link</t>
  </si>
  <si>
    <t>Md. Junayet Hossain</t>
  </si>
  <si>
    <t>jobayer Ahmed Joy</t>
  </si>
  <si>
    <t>Md. Uzzal Hossain</t>
  </si>
  <si>
    <t>Md. Abdul Mannan Shapon</t>
  </si>
  <si>
    <t>Mahi Milton</t>
  </si>
  <si>
    <t>Md. Ramjan Prodhan</t>
  </si>
  <si>
    <t>Md. Mahim Ahmed</t>
  </si>
  <si>
    <t>Md. Masud Rana</t>
  </si>
  <si>
    <t>Md. Habibur Rahman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</si>
  <si>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</si>
  <si>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</si>
  <si>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</si>
  <si>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</si>
  <si>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</si>
  <si>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</si>
  <si>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</si>
  <si>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DSR-0469</t>
  </si>
  <si>
    <t>Md. Sakuat Hossain</t>
  </si>
  <si>
    <t>Md.Kabir Hossain</t>
  </si>
  <si>
    <t>Mohammad Sajib</t>
  </si>
  <si>
    <t>Rabbi</t>
  </si>
  <si>
    <t>Md. Jashim</t>
  </si>
  <si>
    <t>Kajol</t>
  </si>
  <si>
    <t>Harun</t>
  </si>
  <si>
    <t>Babor</t>
  </si>
  <si>
    <t>Shahidul</t>
  </si>
  <si>
    <t>Firoz</t>
  </si>
  <si>
    <t>Shahin</t>
  </si>
  <si>
    <t>Masum</t>
  </si>
  <si>
    <t>Mamun Sheikh</t>
  </si>
  <si>
    <t>Porimal Kumar</t>
  </si>
  <si>
    <t>Md. Asif Hossen</t>
  </si>
  <si>
    <t>Md. Noyon</t>
  </si>
  <si>
    <t>Md. Emu</t>
  </si>
  <si>
    <t xml:space="preserve">Md. Emon </t>
  </si>
  <si>
    <t>Md. Hamedur Sheik</t>
  </si>
  <si>
    <t xml:space="preserve">Md. Alauddin Sheikh </t>
  </si>
  <si>
    <t>Md.Sahrear Akhon</t>
  </si>
  <si>
    <t>Md. Monir</t>
  </si>
  <si>
    <t>Hasan Shikder</t>
  </si>
  <si>
    <t>Sujon Haldar</t>
  </si>
  <si>
    <t>Sheuly</t>
  </si>
  <si>
    <t>Biplob Hossain</t>
  </si>
  <si>
    <t>Md. Aktarul Islam</t>
  </si>
  <si>
    <t>Md. Abdul Barek</t>
  </si>
  <si>
    <t>Shakib Al Hasan</t>
  </si>
  <si>
    <t>Subodh Biswas</t>
  </si>
  <si>
    <t>Biddut Hossain</t>
  </si>
  <si>
    <t>Md. Selim Hossain</t>
  </si>
  <si>
    <t>Md. Zahid Hasan</t>
  </si>
  <si>
    <t>Delowar</t>
  </si>
  <si>
    <t>Benoy Chandro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</si>
  <si>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</si>
  <si>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</si>
  <si>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</si>
  <si>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</si>
  <si>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</si>
  <si>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</si>
  <si>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</si>
  <si>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</si>
  <si>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</si>
  <si>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</si>
  <si>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SK Momtazul Islam Milon</t>
  </si>
  <si>
    <t xml:space="preserve">Shawpon Kumar Mondol(Shawpon) </t>
  </si>
  <si>
    <t>Md.Azizul Islam</t>
  </si>
  <si>
    <t>Md Ruhul Amin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</si>
  <si>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</si>
  <si>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</si>
  <si>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</si>
  <si>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</si>
  <si>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</si>
  <si>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</si>
  <si>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</si>
  <si>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Tamim Ahmed</t>
  </si>
  <si>
    <t>Md Sujon Khan</t>
  </si>
  <si>
    <t>Nayeem Sikder</t>
  </si>
  <si>
    <t xml:space="preserve">Md. Hasan </t>
  </si>
  <si>
    <t>Md. Likhon</t>
  </si>
  <si>
    <t>Shuvo Basu</t>
  </si>
  <si>
    <t>Md.Belel Hossain</t>
  </si>
  <si>
    <t>Md.Mamunur Rashid</t>
  </si>
  <si>
    <t>Md.Jahangir Alam</t>
  </si>
  <si>
    <t>Md. Mizanur Rahman</t>
  </si>
  <si>
    <t>Md. Harunur Rashid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</si>
  <si>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</si>
  <si>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</si>
  <si>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</si>
  <si>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</si>
  <si>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</si>
  <si>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</si>
  <si>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DSR-0749</t>
  </si>
  <si>
    <t>Md.Azaharul Islam</t>
  </si>
  <si>
    <t>Md. Anisur Rahman Akash</t>
  </si>
  <si>
    <t>Md. Shimul Khan</t>
  </si>
  <si>
    <t>Md. Najmul Huda</t>
  </si>
  <si>
    <t>Md. Insan Ali</t>
  </si>
  <si>
    <t>Md. Suqqur Ali Chanchal</t>
  </si>
  <si>
    <t>Md. Raju Mia</t>
  </si>
  <si>
    <t>Md. Mobarak Hossain</t>
  </si>
  <si>
    <t>Md. Labib Shahariar</t>
  </si>
  <si>
    <t>Asik Ahmed</t>
  </si>
  <si>
    <t>Md. Sumon Ahmed</t>
  </si>
  <si>
    <t>Md. Shibly Ahmed</t>
  </si>
  <si>
    <t>Md. Roman Hossain Rafi</t>
  </si>
  <si>
    <t>Md. Sohid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</si>
  <si>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</si>
  <si>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</si>
  <si>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</si>
  <si>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</si>
  <si>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</si>
  <si>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</si>
  <si>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</si>
  <si>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</si>
  <si>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Shafiur</t>
  </si>
  <si>
    <t>Rasel Hossain</t>
  </si>
  <si>
    <t>Aminul Islam Tutul</t>
  </si>
  <si>
    <t>Md. Estiak Ahmed</t>
  </si>
  <si>
    <t>Md. Samsuzzaman Talha</t>
  </si>
  <si>
    <t>Anitish Ghosh Tonmoy</t>
  </si>
  <si>
    <t>Pappu Kumer Roy Biddut</t>
  </si>
  <si>
    <t>Md. Nasim Sahana (Pappu)</t>
  </si>
  <si>
    <t>Md. Rajiul Islam</t>
  </si>
  <si>
    <t>Md. Rasheduzzaman Milon</t>
  </si>
  <si>
    <t>Md. Atikur Rahman Opu</t>
  </si>
  <si>
    <t>Md. Ashikur Rahman</t>
  </si>
  <si>
    <t xml:space="preserve"> Md. Roni Ali</t>
  </si>
  <si>
    <t xml:space="preserve">Md. Fozle Rabbi </t>
  </si>
  <si>
    <t>Md. Sumon Sarker</t>
  </si>
  <si>
    <t>bkash</t>
  </si>
  <si>
    <t>N/A</t>
  </si>
  <si>
    <t>DPAY</t>
  </si>
  <si>
    <t>Active</t>
  </si>
  <si>
    <t>Frozen</t>
  </si>
  <si>
    <t>bkash ok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</si>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</sst>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20" fillId="7" borderId="1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20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164" fontId="19" fillId="12" borderId="1" xfId="1" applyNumberFormat="1" applyFont="1" applyFill="1" applyBorder="1"/>
    <xf numFmtId="10" fontId="2" fillId="12" borderId="1" xfId="2" applyNumberFormat="1" applyFont="1" applyFill="1" applyBorder="1"/>
    <xf numFmtId="43" fontId="0" fillId="0" borderId="1" xfId="1" applyFont="1" applyFill="1" applyBorder="1"/>
    <xf numFmtId="165" fontId="0" fillId="0" borderId="0" xfId="2" applyNumberFormat="1" applyFont="1"/>
    <xf numFmtId="0" fontId="20" fillId="11" borderId="1" xfId="0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Border="1"/>
    <xf numFmtId="0" fontId="21" fillId="0" borderId="1" xfId="0" applyFont="1" applyBorder="1"/>
    <xf numFmtId="0" fontId="21" fillId="0" borderId="0" xfId="0" applyFont="1"/>
    <xf numFmtId="10" fontId="0" fillId="0" borderId="3" xfId="0" applyNumberForma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1" fillId="0" borderId="1" xfId="11" applyNumberFormat="1" applyFont="1" applyFill="1" applyBorder="1" applyAlignment="1">
      <alignment horizontal="left" vertical="center"/>
    </xf>
    <xf numFmtId="0" fontId="21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1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43" fontId="2" fillId="10" borderId="1" xfId="1" applyFont="1" applyFill="1" applyBorder="1"/>
    <xf numFmtId="10" fontId="0" fillId="0" borderId="1" xfId="0" applyNumberFormat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21" fillId="0" borderId="1" xfId="6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2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2" fillId="13" borderId="1" xfId="1" applyNumberFormat="1" applyFont="1" applyFill="1" applyBorder="1"/>
    <xf numFmtId="10" fontId="2" fillId="13" borderId="1" xfId="2" applyNumberFormat="1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1" fillId="5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5" fontId="0" fillId="5" borderId="1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0" fontId="0" fillId="5" borderId="0" xfId="0" applyFill="1"/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showGridLines="0" tabSelected="1" zoomScale="90" zoomScaleNormal="90" workbookViewId="0">
      <pane xSplit="2" ySplit="1" topLeftCell="C102" activePane="bottomRight" state="frozen"/>
      <selection pane="topRight" activeCell="C1" sqref="C1"/>
      <selection pane="bottomLeft" activeCell="A4" sqref="A4"/>
      <selection pane="bottomRight" activeCell="I123" sqref="I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5" bestFit="1" customWidth="1"/>
    <col min="9" max="9" width="16.42578125" style="27" bestFit="1" customWidth="1"/>
    <col min="10" max="10" width="12.42578125" bestFit="1" customWidth="1"/>
    <col min="11" max="11" width="16.28515625" bestFit="1" customWidth="1"/>
    <col min="12" max="12" width="13.42578125" bestFit="1" customWidth="1"/>
  </cols>
  <sheetData>
    <row r="1" spans="1:12" s="4" customFormat="1" ht="45" customHeight="1" x14ac:dyDescent="0.25">
      <c r="A1" s="126" t="s">
        <v>1281</v>
      </c>
      <c r="B1" s="126" t="s">
        <v>137</v>
      </c>
      <c r="C1" s="126" t="s">
        <v>0</v>
      </c>
      <c r="D1" s="126" t="s">
        <v>1</v>
      </c>
      <c r="E1" s="126" t="s">
        <v>1359</v>
      </c>
      <c r="F1" s="126" t="s">
        <v>1360</v>
      </c>
      <c r="G1" s="126" t="s">
        <v>1361</v>
      </c>
      <c r="H1" s="126" t="s">
        <v>1362</v>
      </c>
      <c r="I1" s="126" t="s">
        <v>1363</v>
      </c>
      <c r="J1" s="126" t="s">
        <v>1337</v>
      </c>
      <c r="K1" s="126" t="s">
        <v>1292</v>
      </c>
      <c r="L1" s="126" t="s">
        <v>1293</v>
      </c>
    </row>
    <row r="2" spans="1:12" s="122" customFormat="1" x14ac:dyDescent="0.25">
      <c r="A2" s="116">
        <v>1</v>
      </c>
      <c r="B2" s="181" t="s">
        <v>156</v>
      </c>
      <c r="C2" s="117" t="s">
        <v>1309</v>
      </c>
      <c r="D2" s="117" t="s">
        <v>1310</v>
      </c>
      <c r="E2" s="112">
        <v>7997817.9802809525</v>
      </c>
      <c r="F2" s="112">
        <v>906412.38000000024</v>
      </c>
      <c r="G2" s="112">
        <v>9096114.9620999992</v>
      </c>
      <c r="H2" s="154">
        <v>10002527.3421</v>
      </c>
      <c r="I2" s="205">
        <v>1.250657037552213</v>
      </c>
      <c r="J2" s="145">
        <f>SUM(K2:L2)</f>
        <v>54771.414870226363</v>
      </c>
      <c r="K2" s="145">
        <v>4963.2944565454563</v>
      </c>
      <c r="L2" s="145">
        <v>49808.12041368091</v>
      </c>
    </row>
    <row r="3" spans="1:12" s="122" customFormat="1" x14ac:dyDescent="0.25">
      <c r="A3" s="116">
        <v>2</v>
      </c>
      <c r="B3" s="117" t="s">
        <v>1146</v>
      </c>
      <c r="C3" s="117" t="s">
        <v>1309</v>
      </c>
      <c r="D3" s="117" t="s">
        <v>1310</v>
      </c>
      <c r="E3" s="112">
        <v>5578104.1739095226</v>
      </c>
      <c r="F3" s="112">
        <v>280327.07</v>
      </c>
      <c r="G3" s="112">
        <v>5450810.2863000017</v>
      </c>
      <c r="H3" s="154">
        <v>5731137.356300002</v>
      </c>
      <c r="I3" s="205">
        <v>1.0274346225203648</v>
      </c>
      <c r="J3" s="145">
        <f t="shared" ref="J3:J66" si="0">SUM(K3:L3)</f>
        <v>33902.502671070433</v>
      </c>
      <c r="K3" s="145">
        <v>1658.2728084507041</v>
      </c>
      <c r="L3" s="145">
        <v>32244.22986261973</v>
      </c>
    </row>
    <row r="4" spans="1:12" s="122" customFormat="1" x14ac:dyDescent="0.25">
      <c r="A4" s="116">
        <v>3</v>
      </c>
      <c r="B4" s="117" t="s">
        <v>151</v>
      </c>
      <c r="C4" s="117" t="s">
        <v>1309</v>
      </c>
      <c r="D4" s="117" t="s">
        <v>1310</v>
      </c>
      <c r="E4" s="112">
        <v>8504040.9335523788</v>
      </c>
      <c r="F4" s="112">
        <v>1192373.5000000002</v>
      </c>
      <c r="G4" s="112">
        <v>8326356.5693000015</v>
      </c>
      <c r="H4" s="154">
        <v>9518730.0693000015</v>
      </c>
      <c r="I4" s="205">
        <v>1.1193184679702333</v>
      </c>
      <c r="J4" s="145">
        <f t="shared" si="0"/>
        <v>57112.380415800013</v>
      </c>
      <c r="K4" s="145">
        <v>7154.2410000000027</v>
      </c>
      <c r="L4" s="145">
        <v>49958.139415800011</v>
      </c>
    </row>
    <row r="5" spans="1:12" s="122" customFormat="1" x14ac:dyDescent="0.25">
      <c r="A5" s="116">
        <v>4</v>
      </c>
      <c r="B5" s="117" t="s">
        <v>158</v>
      </c>
      <c r="C5" s="117" t="s">
        <v>1309</v>
      </c>
      <c r="D5" s="117" t="s">
        <v>1309</v>
      </c>
      <c r="E5" s="112">
        <v>10021936.137261907</v>
      </c>
      <c r="F5" s="112">
        <v>1359576.4650000001</v>
      </c>
      <c r="G5" s="112">
        <v>9558544.3450999986</v>
      </c>
      <c r="H5" s="154">
        <v>10918120.810099998</v>
      </c>
      <c r="I5" s="205">
        <v>1.0894223092787476</v>
      </c>
      <c r="J5" s="145">
        <f t="shared" si="0"/>
        <v>65508.724860599992</v>
      </c>
      <c r="K5" s="145">
        <v>8157.4587900000006</v>
      </c>
      <c r="L5" s="145">
        <v>57351.266070599988</v>
      </c>
    </row>
    <row r="6" spans="1:12" s="122" customFormat="1" x14ac:dyDescent="0.25">
      <c r="A6" s="116">
        <v>5</v>
      </c>
      <c r="B6" s="117" t="s">
        <v>1365</v>
      </c>
      <c r="C6" s="117" t="s">
        <v>1309</v>
      </c>
      <c r="D6" s="117" t="s">
        <v>1309</v>
      </c>
      <c r="E6" s="112">
        <v>2993126.0711523802</v>
      </c>
      <c r="F6" s="112">
        <v>557398.02</v>
      </c>
      <c r="G6" s="112">
        <v>2189137.8448999994</v>
      </c>
      <c r="H6" s="154">
        <v>2746535.8648999995</v>
      </c>
      <c r="I6" s="205">
        <v>0.91761449388015881</v>
      </c>
      <c r="J6" s="145">
        <f t="shared" si="0"/>
        <v>11901.655414566663</v>
      </c>
      <c r="K6" s="145">
        <v>2415.3914199999999</v>
      </c>
      <c r="L6" s="145">
        <v>9486.2639945666633</v>
      </c>
    </row>
    <row r="7" spans="1:12" s="122" customFormat="1" x14ac:dyDescent="0.25">
      <c r="A7" s="116">
        <v>6</v>
      </c>
      <c r="B7" s="117" t="s">
        <v>152</v>
      </c>
      <c r="C7" s="117" t="s">
        <v>1309</v>
      </c>
      <c r="D7" s="117" t="s">
        <v>1309</v>
      </c>
      <c r="E7" s="112">
        <v>3005120.4273238103</v>
      </c>
      <c r="F7" s="112">
        <v>445841.82500000007</v>
      </c>
      <c r="G7" s="112">
        <v>3289149.7055000006</v>
      </c>
      <c r="H7" s="154">
        <v>3734991.5305000008</v>
      </c>
      <c r="I7" s="205">
        <v>1.2428758250550951</v>
      </c>
      <c r="J7" s="145">
        <f t="shared" si="0"/>
        <v>21289.451723850005</v>
      </c>
      <c r="K7" s="145">
        <v>2541.2984025000005</v>
      </c>
      <c r="L7" s="145">
        <v>18748.153321350004</v>
      </c>
    </row>
    <row r="8" spans="1:12" s="122" customFormat="1" x14ac:dyDescent="0.25">
      <c r="A8" s="116">
        <v>7</v>
      </c>
      <c r="B8" s="117" t="s">
        <v>153</v>
      </c>
      <c r="C8" s="117" t="s">
        <v>1309</v>
      </c>
      <c r="D8" s="117" t="s">
        <v>1309</v>
      </c>
      <c r="E8" s="112">
        <v>8228549.8605809528</v>
      </c>
      <c r="F8" s="112">
        <v>1408973.6499999997</v>
      </c>
      <c r="G8" s="112">
        <v>7229038.1315000011</v>
      </c>
      <c r="H8" s="154">
        <v>8638011.7815000005</v>
      </c>
      <c r="I8" s="205">
        <v>1.0497611277632992</v>
      </c>
      <c r="J8" s="145">
        <f t="shared" si="0"/>
        <v>47237.584427974289</v>
      </c>
      <c r="K8" s="145">
        <v>7705.0730459999986</v>
      </c>
      <c r="L8" s="145">
        <v>39532.511381974291</v>
      </c>
    </row>
    <row r="9" spans="1:12" s="122" customFormat="1" x14ac:dyDescent="0.25">
      <c r="A9" s="116">
        <v>8</v>
      </c>
      <c r="B9" s="117" t="s">
        <v>159</v>
      </c>
      <c r="C9" s="117" t="s">
        <v>1309</v>
      </c>
      <c r="D9" s="117" t="s">
        <v>1309</v>
      </c>
      <c r="E9" s="112">
        <v>14011817.593228567</v>
      </c>
      <c r="F9" s="112">
        <v>2563278.2149999994</v>
      </c>
      <c r="G9" s="112">
        <v>13528546.332200004</v>
      </c>
      <c r="H9" s="154">
        <v>16091824.547200004</v>
      </c>
      <c r="I9" s="205">
        <v>1.1484466194433356</v>
      </c>
      <c r="J9" s="145">
        <f t="shared" si="0"/>
        <v>87892.950874100876</v>
      </c>
      <c r="K9" s="145">
        <v>14000.530863782587</v>
      </c>
      <c r="L9" s="145">
        <v>73892.420010318281</v>
      </c>
    </row>
    <row r="10" spans="1:12" s="122" customFormat="1" x14ac:dyDescent="0.25">
      <c r="A10" s="116">
        <v>9</v>
      </c>
      <c r="B10" s="117" t="s">
        <v>154</v>
      </c>
      <c r="C10" s="117" t="s">
        <v>1309</v>
      </c>
      <c r="D10" s="117" t="s">
        <v>1309</v>
      </c>
      <c r="E10" s="112">
        <v>4496806.1255523814</v>
      </c>
      <c r="F10" s="112">
        <v>993828.37500000023</v>
      </c>
      <c r="G10" s="112">
        <v>3691337.0171999992</v>
      </c>
      <c r="H10" s="154">
        <v>4685165.3921999997</v>
      </c>
      <c r="I10" s="205">
        <v>1.0418873443480912</v>
      </c>
      <c r="J10" s="145">
        <f t="shared" si="0"/>
        <v>26705.442735539997</v>
      </c>
      <c r="K10" s="145">
        <v>5664.8217375000022</v>
      </c>
      <c r="L10" s="145">
        <v>21040.620998039994</v>
      </c>
    </row>
    <row r="11" spans="1:12" s="122" customFormat="1" x14ac:dyDescent="0.25">
      <c r="A11" s="116">
        <v>10</v>
      </c>
      <c r="B11" s="117" t="s">
        <v>142</v>
      </c>
      <c r="C11" s="117" t="s">
        <v>1309</v>
      </c>
      <c r="D11" s="117" t="s">
        <v>1311</v>
      </c>
      <c r="E11" s="112">
        <v>4021380.5752523807</v>
      </c>
      <c r="F11" s="112">
        <v>1025477.3000000004</v>
      </c>
      <c r="G11" s="112">
        <v>3092600.8446000014</v>
      </c>
      <c r="H11" s="154">
        <v>4118078.1446000016</v>
      </c>
      <c r="I11" s="205">
        <v>1.0240458637371201</v>
      </c>
      <c r="J11" s="145">
        <f t="shared" si="0"/>
        <v>23473.045424220014</v>
      </c>
      <c r="K11" s="145">
        <v>5845.220610000003</v>
      </c>
      <c r="L11" s="145">
        <v>17627.82481422001</v>
      </c>
    </row>
    <row r="12" spans="1:12" s="122" customFormat="1" x14ac:dyDescent="0.25">
      <c r="A12" s="116">
        <v>11</v>
      </c>
      <c r="B12" s="117" t="s">
        <v>155</v>
      </c>
      <c r="C12" s="117" t="s">
        <v>1309</v>
      </c>
      <c r="D12" s="117" t="s">
        <v>1311</v>
      </c>
      <c r="E12" s="112">
        <v>2094219.9019333336</v>
      </c>
      <c r="F12" s="112">
        <v>700226.2000000003</v>
      </c>
      <c r="G12" s="112">
        <v>2083383.6495999994</v>
      </c>
      <c r="H12" s="154">
        <v>2783609.8495999998</v>
      </c>
      <c r="I12" s="205">
        <v>1.3291869908361762</v>
      </c>
      <c r="J12" s="145">
        <f t="shared" si="0"/>
        <v>16701.659097600001</v>
      </c>
      <c r="K12" s="145">
        <v>4201.3572000000022</v>
      </c>
      <c r="L12" s="145">
        <v>12500.301897599998</v>
      </c>
    </row>
    <row r="13" spans="1:12" s="122" customFormat="1" x14ac:dyDescent="0.25">
      <c r="A13" s="116">
        <v>12</v>
      </c>
      <c r="B13" s="117" t="s">
        <v>146</v>
      </c>
      <c r="C13" s="117" t="s">
        <v>1309</v>
      </c>
      <c r="D13" s="117" t="s">
        <v>1311</v>
      </c>
      <c r="E13" s="112">
        <v>1825528.1303095231</v>
      </c>
      <c r="F13" s="112">
        <v>197813.30000000005</v>
      </c>
      <c r="G13" s="112">
        <v>1835809.5887000002</v>
      </c>
      <c r="H13" s="154">
        <v>2033622.8887000002</v>
      </c>
      <c r="I13" s="205">
        <v>1.1139915375366987</v>
      </c>
      <c r="J13" s="145">
        <f t="shared" si="0"/>
        <v>10398.002248309565</v>
      </c>
      <c r="K13" s="145">
        <v>1011.4280034782612</v>
      </c>
      <c r="L13" s="145">
        <v>9386.5742448313049</v>
      </c>
    </row>
    <row r="14" spans="1:12" s="122" customFormat="1" x14ac:dyDescent="0.25">
      <c r="A14" s="116">
        <v>13</v>
      </c>
      <c r="B14" s="117" t="s">
        <v>148</v>
      </c>
      <c r="C14" s="117" t="s">
        <v>1309</v>
      </c>
      <c r="D14" s="117" t="s">
        <v>1311</v>
      </c>
      <c r="E14" s="112">
        <v>3503443.9306238103</v>
      </c>
      <c r="F14" s="112">
        <v>532989.15</v>
      </c>
      <c r="G14" s="112">
        <v>2622455.1034999988</v>
      </c>
      <c r="H14" s="154">
        <v>3155444.2534999987</v>
      </c>
      <c r="I14" s="24">
        <v>0.90066926030072125</v>
      </c>
      <c r="J14" s="145">
        <f t="shared" si="0"/>
        <v>11927.579278229996</v>
      </c>
      <c r="K14" s="145">
        <v>2014.6989870000002</v>
      </c>
      <c r="L14" s="145">
        <v>9912.8802912299961</v>
      </c>
    </row>
    <row r="15" spans="1:12" s="122" customFormat="1" x14ac:dyDescent="0.25">
      <c r="A15" s="116">
        <v>14</v>
      </c>
      <c r="B15" s="117" t="s">
        <v>1280</v>
      </c>
      <c r="C15" s="117" t="s">
        <v>1309</v>
      </c>
      <c r="D15" s="117" t="s">
        <v>1311</v>
      </c>
      <c r="E15" s="112">
        <v>7481416.8502000012</v>
      </c>
      <c r="F15" s="112">
        <v>1956098.05</v>
      </c>
      <c r="G15" s="112">
        <v>6602308.4164000023</v>
      </c>
      <c r="H15" s="154">
        <v>8558406.4664000031</v>
      </c>
      <c r="I15" s="205">
        <v>1.1439553012169361</v>
      </c>
      <c r="J15" s="145">
        <f t="shared" si="0"/>
        <v>50569.019077554804</v>
      </c>
      <c r="K15" s="145">
        <v>11557.98804326087</v>
      </c>
      <c r="L15" s="145">
        <v>39011.031034293934</v>
      </c>
    </row>
    <row r="16" spans="1:12" s="122" customFormat="1" x14ac:dyDescent="0.25">
      <c r="A16" s="116">
        <v>15</v>
      </c>
      <c r="B16" s="117" t="s">
        <v>141</v>
      </c>
      <c r="C16" s="117" t="s">
        <v>1309</v>
      </c>
      <c r="D16" s="117" t="s">
        <v>1313</v>
      </c>
      <c r="E16" s="112">
        <v>5185137.1104380945</v>
      </c>
      <c r="F16" s="112">
        <v>540066.80000000005</v>
      </c>
      <c r="G16" s="112">
        <v>5435816.669999999</v>
      </c>
      <c r="H16" s="154">
        <v>5975883.4699999988</v>
      </c>
      <c r="I16" s="205">
        <v>1.1525024975656033</v>
      </c>
      <c r="J16" s="145">
        <f t="shared" si="0"/>
        <v>32236.571385388881</v>
      </c>
      <c r="K16" s="145">
        <v>2913.3603488888893</v>
      </c>
      <c r="L16" s="145">
        <v>29323.211036499993</v>
      </c>
    </row>
    <row r="17" spans="1:12" s="122" customFormat="1" x14ac:dyDescent="0.25">
      <c r="A17" s="116">
        <v>16</v>
      </c>
      <c r="B17" s="207" t="s">
        <v>126</v>
      </c>
      <c r="C17" s="117" t="s">
        <v>1309</v>
      </c>
      <c r="D17" s="117" t="s">
        <v>1313</v>
      </c>
      <c r="E17" s="112">
        <v>3468979.8871047618</v>
      </c>
      <c r="F17" s="112">
        <v>303808.62750000006</v>
      </c>
      <c r="G17" s="112">
        <v>3247643.1063999999</v>
      </c>
      <c r="H17" s="154">
        <v>3551451.7338999999</v>
      </c>
      <c r="I17" s="205">
        <v>1.0237740919461109</v>
      </c>
      <c r="J17" s="145">
        <f t="shared" si="0"/>
        <v>20128.092664833242</v>
      </c>
      <c r="K17" s="145">
        <v>1721.8559239662166</v>
      </c>
      <c r="L17" s="145">
        <v>18406.236740867025</v>
      </c>
    </row>
    <row r="18" spans="1:12" s="122" customFormat="1" x14ac:dyDescent="0.25">
      <c r="A18" s="116">
        <v>17</v>
      </c>
      <c r="B18" s="117" t="s">
        <v>127</v>
      </c>
      <c r="C18" s="117" t="s">
        <v>1309</v>
      </c>
      <c r="D18" s="117" t="s">
        <v>1313</v>
      </c>
      <c r="E18" s="112">
        <v>9484381.1219047625</v>
      </c>
      <c r="F18" s="112">
        <v>1329415.2499999995</v>
      </c>
      <c r="G18" s="112">
        <v>9965057.9728000034</v>
      </c>
      <c r="H18" s="154">
        <v>11294473.222800003</v>
      </c>
      <c r="I18" s="205">
        <v>1.1908497853080495</v>
      </c>
      <c r="J18" s="145">
        <f t="shared" si="0"/>
        <v>67013.874455280005</v>
      </c>
      <c r="K18" s="145">
        <v>7887.8638166666633</v>
      </c>
      <c r="L18" s="145">
        <v>59126.010638613348</v>
      </c>
    </row>
    <row r="19" spans="1:12" s="122" customFormat="1" x14ac:dyDescent="0.25">
      <c r="A19" s="116">
        <v>18</v>
      </c>
      <c r="B19" s="117" t="s">
        <v>123</v>
      </c>
      <c r="C19" s="117" t="s">
        <v>1309</v>
      </c>
      <c r="D19" s="117" t="s">
        <v>1313</v>
      </c>
      <c r="E19" s="112">
        <v>3496097.6422380945</v>
      </c>
      <c r="F19" s="112">
        <v>458776.08</v>
      </c>
      <c r="G19" s="112">
        <v>4371665.9910999993</v>
      </c>
      <c r="H19" s="154">
        <v>4830442.0710999994</v>
      </c>
      <c r="I19" s="205">
        <v>1.3816668083697166</v>
      </c>
      <c r="J19" s="145">
        <f t="shared" si="0"/>
        <v>27883.310438004824</v>
      </c>
      <c r="K19" s="145">
        <v>2648.2453721379311</v>
      </c>
      <c r="L19" s="145">
        <v>25235.065065866893</v>
      </c>
    </row>
    <row r="20" spans="1:12" s="122" customFormat="1" x14ac:dyDescent="0.25">
      <c r="A20" s="116">
        <v>19</v>
      </c>
      <c r="B20" s="117" t="s">
        <v>130</v>
      </c>
      <c r="C20" s="117" t="s">
        <v>41</v>
      </c>
      <c r="D20" s="117" t="s">
        <v>133</v>
      </c>
      <c r="E20" s="112">
        <v>4964037.3283809535</v>
      </c>
      <c r="F20" s="112">
        <v>369581.65000000008</v>
      </c>
      <c r="G20" s="112">
        <v>4150449.5330999992</v>
      </c>
      <c r="H20" s="154">
        <v>4520031.1830999991</v>
      </c>
      <c r="I20" s="205">
        <v>0.91055543786054294</v>
      </c>
      <c r="J20" s="145">
        <f t="shared" si="0"/>
        <v>21975.677923098021</v>
      </c>
      <c r="K20" s="145">
        <v>1796.8476273026317</v>
      </c>
      <c r="L20" s="145">
        <v>20178.830295795389</v>
      </c>
    </row>
    <row r="21" spans="1:12" s="122" customFormat="1" x14ac:dyDescent="0.25">
      <c r="A21" s="116">
        <v>20</v>
      </c>
      <c r="B21" s="117" t="s">
        <v>132</v>
      </c>
      <c r="C21" s="117" t="s">
        <v>41</v>
      </c>
      <c r="D21" s="117" t="s">
        <v>133</v>
      </c>
      <c r="E21" s="112">
        <v>4618861.9145142883</v>
      </c>
      <c r="F21" s="112">
        <v>451245.3</v>
      </c>
      <c r="G21" s="112">
        <v>4805579.6678000009</v>
      </c>
      <c r="H21" s="154">
        <v>5256824.9678000007</v>
      </c>
      <c r="I21" s="205">
        <v>1.1381212656046245</v>
      </c>
      <c r="J21" s="145">
        <f t="shared" si="0"/>
        <v>30398.949900002077</v>
      </c>
      <c r="K21" s="145">
        <v>2609.4426486206899</v>
      </c>
      <c r="L21" s="145">
        <v>27789.507251381387</v>
      </c>
    </row>
    <row r="22" spans="1:12" s="122" customFormat="1" x14ac:dyDescent="0.25">
      <c r="A22" s="116">
        <v>21</v>
      </c>
      <c r="B22" s="117" t="s">
        <v>149</v>
      </c>
      <c r="C22" s="117" t="s">
        <v>1309</v>
      </c>
      <c r="D22" s="117" t="s">
        <v>1312</v>
      </c>
      <c r="E22" s="112">
        <v>5004129.662580953</v>
      </c>
      <c r="F22" s="112">
        <v>477671.2</v>
      </c>
      <c r="G22" s="112">
        <v>4963582.9840999991</v>
      </c>
      <c r="H22" s="154">
        <v>5441254.1840999993</v>
      </c>
      <c r="I22" s="205">
        <v>1.0873527568215715</v>
      </c>
      <c r="J22" s="145">
        <f t="shared" si="0"/>
        <v>29495.146321855107</v>
      </c>
      <c r="K22" s="145">
        <v>2589.2894286956525</v>
      </c>
      <c r="L22" s="145">
        <v>26905.856893159453</v>
      </c>
    </row>
    <row r="23" spans="1:12" s="122" customFormat="1" x14ac:dyDescent="0.25">
      <c r="A23" s="116">
        <v>22</v>
      </c>
      <c r="B23" s="117" t="s">
        <v>144</v>
      </c>
      <c r="C23" s="117" t="s">
        <v>1309</v>
      </c>
      <c r="D23" s="117" t="s">
        <v>1312</v>
      </c>
      <c r="E23" s="112">
        <v>2785546.3907857141</v>
      </c>
      <c r="F23" s="112">
        <v>472939.40000000008</v>
      </c>
      <c r="G23" s="112">
        <v>2427068.0027999999</v>
      </c>
      <c r="H23" s="154">
        <v>2900007.4027999998</v>
      </c>
      <c r="I23" s="205">
        <v>1.0410910449716113</v>
      </c>
      <c r="J23" s="145">
        <f t="shared" si="0"/>
        <v>14790.037754280002</v>
      </c>
      <c r="K23" s="145">
        <v>2411.9909400000006</v>
      </c>
      <c r="L23" s="145">
        <v>12378.04681428</v>
      </c>
    </row>
    <row r="24" spans="1:12" s="122" customFormat="1" x14ac:dyDescent="0.25">
      <c r="A24" s="116">
        <v>23</v>
      </c>
      <c r="B24" s="117" t="s">
        <v>1075</v>
      </c>
      <c r="C24" s="117" t="s">
        <v>1309</v>
      </c>
      <c r="D24" s="117" t="s">
        <v>1312</v>
      </c>
      <c r="E24" s="112">
        <v>1793513.3033476188</v>
      </c>
      <c r="F24" s="112">
        <v>182048.98749999999</v>
      </c>
      <c r="G24" s="112">
        <v>1712363.3749000002</v>
      </c>
      <c r="H24" s="154">
        <v>1894412.3624000002</v>
      </c>
      <c r="I24" s="205">
        <v>1.0562577700784554</v>
      </c>
      <c r="J24" s="145">
        <f t="shared" si="0"/>
        <v>11366.474174400002</v>
      </c>
      <c r="K24" s="145">
        <v>1092.2939249999999</v>
      </c>
      <c r="L24" s="145">
        <v>10274.180249400002</v>
      </c>
    </row>
    <row r="25" spans="1:12" s="122" customFormat="1" x14ac:dyDescent="0.25">
      <c r="A25" s="116">
        <v>24</v>
      </c>
      <c r="B25" s="117" t="s">
        <v>145</v>
      </c>
      <c r="C25" s="117" t="s">
        <v>1309</v>
      </c>
      <c r="D25" s="117" t="s">
        <v>1312</v>
      </c>
      <c r="E25" s="112">
        <v>7978285.1367857149</v>
      </c>
      <c r="F25" s="112">
        <v>262358.26</v>
      </c>
      <c r="G25" s="112">
        <v>8063379.918800002</v>
      </c>
      <c r="H25" s="154">
        <v>8325738.1788000017</v>
      </c>
      <c r="I25" s="205">
        <v>1.0435498401043948</v>
      </c>
      <c r="J25" s="145">
        <f t="shared" si="0"/>
        <v>45708.30260161202</v>
      </c>
      <c r="K25" s="145">
        <v>1440.3468474000003</v>
      </c>
      <c r="L25" s="145">
        <v>44267.955754212016</v>
      </c>
    </row>
    <row r="26" spans="1:12" s="122" customFormat="1" x14ac:dyDescent="0.25">
      <c r="A26" s="116">
        <v>25</v>
      </c>
      <c r="B26" s="117" t="s">
        <v>1304</v>
      </c>
      <c r="C26" s="117" t="s">
        <v>1309</v>
      </c>
      <c r="D26" s="117" t="s">
        <v>1312</v>
      </c>
      <c r="E26" s="112">
        <v>8206532.248433332</v>
      </c>
      <c r="F26" s="112">
        <v>844846.85000000021</v>
      </c>
      <c r="G26" s="112">
        <v>10784174.624099998</v>
      </c>
      <c r="H26" s="154">
        <v>11629021.474099997</v>
      </c>
      <c r="I26" s="205">
        <v>1.4170445106482139</v>
      </c>
      <c r="J26" s="145">
        <f t="shared" si="0"/>
        <v>69626.458730643164</v>
      </c>
      <c r="K26" s="145">
        <v>5058.3528860317465</v>
      </c>
      <c r="L26" s="145">
        <v>64568.105844611411</v>
      </c>
    </row>
    <row r="27" spans="1:12" s="122" customFormat="1" x14ac:dyDescent="0.25">
      <c r="A27" s="116">
        <v>26</v>
      </c>
      <c r="B27" s="117" t="s">
        <v>1332</v>
      </c>
      <c r="C27" s="117" t="s">
        <v>41</v>
      </c>
      <c r="D27" s="117" t="s">
        <v>124</v>
      </c>
      <c r="E27" s="112">
        <v>3494382.9581952379</v>
      </c>
      <c r="F27" s="112">
        <v>313862.69999999995</v>
      </c>
      <c r="G27" s="112">
        <v>3753608.9433000009</v>
      </c>
      <c r="H27" s="154">
        <v>4067471.6433000006</v>
      </c>
      <c r="I27" s="205">
        <v>1.1640028273835072</v>
      </c>
      <c r="J27" s="145">
        <f t="shared" si="0"/>
        <v>22388.778697468701</v>
      </c>
      <c r="K27" s="145">
        <v>1727.6094704347827</v>
      </c>
      <c r="L27" s="145">
        <v>20661.169227033919</v>
      </c>
    </row>
    <row r="28" spans="1:12" s="122" customFormat="1" x14ac:dyDescent="0.25">
      <c r="A28" s="116">
        <v>27</v>
      </c>
      <c r="B28" s="117" t="s">
        <v>135</v>
      </c>
      <c r="C28" s="117" t="s">
        <v>41</v>
      </c>
      <c r="D28" s="117" t="s">
        <v>124</v>
      </c>
      <c r="E28" s="112">
        <v>7004237.6654285705</v>
      </c>
      <c r="F28" s="112">
        <v>932866.35000000009</v>
      </c>
      <c r="G28" s="112">
        <v>8510112.0237000044</v>
      </c>
      <c r="H28" s="154">
        <v>9442978.3737000041</v>
      </c>
      <c r="I28" s="205">
        <v>1.3481807478219279</v>
      </c>
      <c r="J28" s="145">
        <f t="shared" si="0"/>
        <v>51905.476762490645</v>
      </c>
      <c r="K28" s="145">
        <v>5127.7119078545466</v>
      </c>
      <c r="L28" s="145">
        <v>46777.764854636102</v>
      </c>
    </row>
    <row r="29" spans="1:12" s="122" customFormat="1" x14ac:dyDescent="0.25">
      <c r="A29" s="116">
        <v>28</v>
      </c>
      <c r="B29" s="117" t="s">
        <v>136</v>
      </c>
      <c r="C29" s="117" t="s">
        <v>41</v>
      </c>
      <c r="D29" s="117" t="s">
        <v>124</v>
      </c>
      <c r="E29" s="112">
        <v>12464682.468414288</v>
      </c>
      <c r="F29" s="112">
        <v>428308.10000000003</v>
      </c>
      <c r="G29" s="112">
        <v>11767190.560799997</v>
      </c>
      <c r="H29" s="154">
        <v>12195498.660799997</v>
      </c>
      <c r="I29" s="205">
        <v>0.97840427878556813</v>
      </c>
      <c r="J29" s="145">
        <f t="shared" si="0"/>
        <v>60125.450630762753</v>
      </c>
      <c r="K29" s="145">
        <v>2111.6166085181226</v>
      </c>
      <c r="L29" s="145">
        <v>58013.834022244628</v>
      </c>
    </row>
    <row r="30" spans="1:12" s="122" customFormat="1" x14ac:dyDescent="0.25">
      <c r="A30" s="116">
        <v>29</v>
      </c>
      <c r="B30" s="117" t="s">
        <v>140</v>
      </c>
      <c r="C30" s="117" t="s">
        <v>41</v>
      </c>
      <c r="D30" s="117" t="s">
        <v>124</v>
      </c>
      <c r="E30" s="112">
        <v>3792224.5236190478</v>
      </c>
      <c r="F30" s="112">
        <v>393882.25000000012</v>
      </c>
      <c r="G30" s="112">
        <v>3616555.3831999996</v>
      </c>
      <c r="H30" s="154">
        <v>4010437.6331999996</v>
      </c>
      <c r="I30" s="205">
        <v>1.0575422441951574</v>
      </c>
      <c r="J30" s="145">
        <f t="shared" si="0"/>
        <v>20915.974733150768</v>
      </c>
      <c r="K30" s="145">
        <v>2054.2474269230775</v>
      </c>
      <c r="L30" s="145">
        <v>18861.727306227691</v>
      </c>
    </row>
    <row r="31" spans="1:12" s="122" customFormat="1" x14ac:dyDescent="0.25">
      <c r="A31" s="116">
        <v>30</v>
      </c>
      <c r="B31" s="120" t="s">
        <v>79</v>
      </c>
      <c r="C31" s="117" t="s">
        <v>26</v>
      </c>
      <c r="D31" s="117" t="s">
        <v>75</v>
      </c>
      <c r="E31" s="112">
        <v>6010131.0347857131</v>
      </c>
      <c r="F31" s="112">
        <v>779977.08</v>
      </c>
      <c r="G31" s="112">
        <v>6215593.8710000003</v>
      </c>
      <c r="H31" s="154">
        <v>6995570.9510000004</v>
      </c>
      <c r="I31" s="205">
        <v>1.1639631333344835</v>
      </c>
      <c r="J31" s="145">
        <f t="shared" si="0"/>
        <v>35714.230644578951</v>
      </c>
      <c r="K31" s="145">
        <v>3981.9882505263158</v>
      </c>
      <c r="L31" s="145">
        <v>31732.242394052635</v>
      </c>
    </row>
    <row r="32" spans="1:12" s="122" customFormat="1" x14ac:dyDescent="0.25">
      <c r="A32" s="116">
        <v>31</v>
      </c>
      <c r="B32" s="117" t="s">
        <v>85</v>
      </c>
      <c r="C32" s="117" t="s">
        <v>26</v>
      </c>
      <c r="D32" s="117" t="s">
        <v>66</v>
      </c>
      <c r="E32" s="112">
        <v>8995999.7629523817</v>
      </c>
      <c r="F32" s="112">
        <v>1027843.2</v>
      </c>
      <c r="G32" s="112">
        <v>9216431.7666000016</v>
      </c>
      <c r="H32" s="154">
        <v>10244274.966600001</v>
      </c>
      <c r="I32" s="205">
        <v>1.1387589191351812</v>
      </c>
      <c r="J32" s="145">
        <f t="shared" si="0"/>
        <v>58025.829030998546</v>
      </c>
      <c r="K32" s="145">
        <v>5821.9301988990819</v>
      </c>
      <c r="L32" s="145">
        <v>52203.898832099461</v>
      </c>
    </row>
    <row r="33" spans="1:12" s="122" customFormat="1" x14ac:dyDescent="0.25">
      <c r="A33" s="116">
        <v>32</v>
      </c>
      <c r="B33" s="117" t="s">
        <v>74</v>
      </c>
      <c r="C33" s="117" t="s">
        <v>26</v>
      </c>
      <c r="D33" s="117" t="s">
        <v>75</v>
      </c>
      <c r="E33" s="112">
        <v>18030119.417523813</v>
      </c>
      <c r="F33" s="112">
        <v>3117500.3149999985</v>
      </c>
      <c r="G33" s="112">
        <v>17857481.814799998</v>
      </c>
      <c r="H33" s="154">
        <v>20974982.129799996</v>
      </c>
      <c r="I33" s="205">
        <v>1.16333018346035</v>
      </c>
      <c r="J33" s="145">
        <f t="shared" si="0"/>
        <v>124739.4525483988</v>
      </c>
      <c r="K33" s="145">
        <v>18539.95775567646</v>
      </c>
      <c r="L33" s="145">
        <v>106199.49479272234</v>
      </c>
    </row>
    <row r="34" spans="1:12" s="122" customFormat="1" x14ac:dyDescent="0.25">
      <c r="A34" s="116">
        <v>33</v>
      </c>
      <c r="B34" s="117" t="s">
        <v>84</v>
      </c>
      <c r="C34" s="117" t="s">
        <v>26</v>
      </c>
      <c r="D34" s="117" t="s">
        <v>66</v>
      </c>
      <c r="E34" s="112">
        <v>12031971.783619044</v>
      </c>
      <c r="F34" s="112">
        <v>439917.05000000005</v>
      </c>
      <c r="G34" s="112">
        <v>12676712.957900004</v>
      </c>
      <c r="H34" s="154">
        <v>13116630.007900005</v>
      </c>
      <c r="I34" s="205">
        <v>1.0901480026538686</v>
      </c>
      <c r="J34" s="145">
        <f t="shared" si="0"/>
        <v>74354.896357283171</v>
      </c>
      <c r="K34" s="145">
        <v>2493.7797771875012</v>
      </c>
      <c r="L34" s="145">
        <v>71861.116580095666</v>
      </c>
    </row>
    <row r="35" spans="1:12" s="122" customFormat="1" x14ac:dyDescent="0.25">
      <c r="A35" s="116">
        <v>34</v>
      </c>
      <c r="B35" s="117" t="s">
        <v>76</v>
      </c>
      <c r="C35" s="117" t="s">
        <v>26</v>
      </c>
      <c r="D35" s="117" t="s">
        <v>75</v>
      </c>
      <c r="E35" s="112">
        <v>6041299.723852382</v>
      </c>
      <c r="F35" s="112">
        <v>947282.3</v>
      </c>
      <c r="G35" s="112">
        <v>6055994.7824000008</v>
      </c>
      <c r="H35" s="154">
        <v>7003277.0824000007</v>
      </c>
      <c r="I35" s="205">
        <v>1.1592335097610735</v>
      </c>
      <c r="J35" s="145">
        <f t="shared" si="0"/>
        <v>42019.662494400007</v>
      </c>
      <c r="K35" s="145">
        <v>5683.6938000000009</v>
      </c>
      <c r="L35" s="145">
        <v>36335.968694400006</v>
      </c>
    </row>
    <row r="36" spans="1:12" s="122" customFormat="1" x14ac:dyDescent="0.25">
      <c r="A36" s="116">
        <v>35</v>
      </c>
      <c r="B36" s="117" t="s">
        <v>25</v>
      </c>
      <c r="C36" s="117" t="s">
        <v>26</v>
      </c>
      <c r="D36" s="117" t="s">
        <v>37</v>
      </c>
      <c r="E36" s="112">
        <v>9302441.3273238093</v>
      </c>
      <c r="F36" s="112">
        <v>1011141.55</v>
      </c>
      <c r="G36" s="112">
        <v>8603545.9703000039</v>
      </c>
      <c r="H36" s="154">
        <v>9614687.5203000046</v>
      </c>
      <c r="I36" s="205">
        <v>1.0335660480931004</v>
      </c>
      <c r="J36" s="145">
        <f t="shared" si="0"/>
        <v>55856.137364553673</v>
      </c>
      <c r="K36" s="145">
        <v>5874.1858425000009</v>
      </c>
      <c r="L36" s="145">
        <v>49981.95152205367</v>
      </c>
    </row>
    <row r="37" spans="1:12" s="122" customFormat="1" x14ac:dyDescent="0.25">
      <c r="A37" s="116">
        <v>36</v>
      </c>
      <c r="B37" s="117" t="s">
        <v>32</v>
      </c>
      <c r="C37" s="117" t="s">
        <v>41</v>
      </c>
      <c r="D37" s="117" t="s">
        <v>33</v>
      </c>
      <c r="E37" s="112">
        <v>13981109.888285711</v>
      </c>
      <c r="F37" s="112">
        <v>2378702.9275000002</v>
      </c>
      <c r="G37" s="112">
        <v>13504888.106600005</v>
      </c>
      <c r="H37" s="154">
        <v>15883591.034100005</v>
      </c>
      <c r="I37" s="205">
        <v>1.1360751157108291</v>
      </c>
      <c r="J37" s="145">
        <f t="shared" si="0"/>
        <v>92796.219505320711</v>
      </c>
      <c r="K37" s="145">
        <v>13897.023571329079</v>
      </c>
      <c r="L37" s="145">
        <v>78899.195933991636</v>
      </c>
    </row>
    <row r="38" spans="1:12" s="122" customFormat="1" x14ac:dyDescent="0.25">
      <c r="A38" s="116">
        <v>37</v>
      </c>
      <c r="B38" s="117" t="s">
        <v>626</v>
      </c>
      <c r="C38" s="117" t="s">
        <v>26</v>
      </c>
      <c r="D38" s="117" t="s">
        <v>37</v>
      </c>
      <c r="E38" s="112">
        <v>4204173.9250285709</v>
      </c>
      <c r="F38" s="112">
        <v>828345.70000000007</v>
      </c>
      <c r="G38" s="112">
        <v>3948784.5327000008</v>
      </c>
      <c r="H38" s="154">
        <v>4777130.2327000005</v>
      </c>
      <c r="I38" s="205">
        <v>1.1362827318490483</v>
      </c>
      <c r="J38" s="145">
        <f t="shared" si="0"/>
        <v>24841.077210040006</v>
      </c>
      <c r="K38" s="145">
        <v>4307.397640000001</v>
      </c>
      <c r="L38" s="145">
        <v>20533.679570040003</v>
      </c>
    </row>
    <row r="39" spans="1:12" s="122" customFormat="1" x14ac:dyDescent="0.25">
      <c r="A39" s="116">
        <v>38</v>
      </c>
      <c r="B39" s="117" t="s">
        <v>72</v>
      </c>
      <c r="C39" s="117" t="s">
        <v>26</v>
      </c>
      <c r="D39" s="117" t="s">
        <v>71</v>
      </c>
      <c r="E39" s="112">
        <v>24980728.630109522</v>
      </c>
      <c r="F39" s="112">
        <v>5882529.6500000013</v>
      </c>
      <c r="G39" s="112">
        <v>21617269.388900004</v>
      </c>
      <c r="H39" s="154">
        <v>27499799.038900007</v>
      </c>
      <c r="I39" s="205">
        <v>1.1008405497730047</v>
      </c>
      <c r="J39" s="145">
        <f t="shared" si="0"/>
        <v>158435.81698378021</v>
      </c>
      <c r="K39" s="145">
        <v>33891.280067563035</v>
      </c>
      <c r="L39" s="145">
        <v>124544.53691621718</v>
      </c>
    </row>
    <row r="40" spans="1:12" s="122" customFormat="1" x14ac:dyDescent="0.25">
      <c r="A40" s="116">
        <v>39</v>
      </c>
      <c r="B40" s="117" t="s">
        <v>73</v>
      </c>
      <c r="C40" s="117" t="s">
        <v>26</v>
      </c>
      <c r="D40" s="117" t="s">
        <v>71</v>
      </c>
      <c r="E40" s="112">
        <v>9011528.6852333341</v>
      </c>
      <c r="F40" s="112">
        <v>1690676.1500000004</v>
      </c>
      <c r="G40" s="112">
        <v>8487760.946800001</v>
      </c>
      <c r="H40" s="154">
        <v>10178437.096800001</v>
      </c>
      <c r="I40" s="205">
        <v>1.129490617222227</v>
      </c>
      <c r="J40" s="145">
        <f t="shared" si="0"/>
        <v>60151.861002150807</v>
      </c>
      <c r="K40" s="145">
        <v>9991.4471944247816</v>
      </c>
      <c r="L40" s="145">
        <v>50160.413807726021</v>
      </c>
    </row>
    <row r="41" spans="1:12" s="122" customFormat="1" x14ac:dyDescent="0.25">
      <c r="A41" s="116">
        <v>40</v>
      </c>
      <c r="B41" s="117" t="s">
        <v>39</v>
      </c>
      <c r="C41" s="117" t="s">
        <v>26</v>
      </c>
      <c r="D41" s="117" t="s">
        <v>37</v>
      </c>
      <c r="E41" s="112">
        <v>6504654.7665333319</v>
      </c>
      <c r="F41" s="112">
        <v>1044484.7</v>
      </c>
      <c r="G41" s="112">
        <v>5470408.8139000013</v>
      </c>
      <c r="H41" s="154">
        <v>6514893.5139000015</v>
      </c>
      <c r="I41" s="205">
        <v>1.0015740646866222</v>
      </c>
      <c r="J41" s="145">
        <f t="shared" si="0"/>
        <v>37478.088312551525</v>
      </c>
      <c r="K41" s="145">
        <v>6008.5847518749988</v>
      </c>
      <c r="L41" s="145">
        <v>31469.503560676527</v>
      </c>
    </row>
    <row r="42" spans="1:12" s="122" customFormat="1" x14ac:dyDescent="0.25">
      <c r="A42" s="116">
        <v>41</v>
      </c>
      <c r="B42" s="117" t="s">
        <v>38</v>
      </c>
      <c r="C42" s="117" t="s">
        <v>26</v>
      </c>
      <c r="D42" s="117" t="s">
        <v>35</v>
      </c>
      <c r="E42" s="112">
        <v>5987609.8894904749</v>
      </c>
      <c r="F42" s="112">
        <v>467866.75000000006</v>
      </c>
      <c r="G42" s="112">
        <v>6264154.201100002</v>
      </c>
      <c r="H42" s="154">
        <v>6732020.951100002</v>
      </c>
      <c r="I42" s="205">
        <v>1.1243252441873552</v>
      </c>
      <c r="J42" s="145">
        <f t="shared" si="0"/>
        <v>39573.143382518283</v>
      </c>
      <c r="K42" s="145">
        <v>2750.2822876149135</v>
      </c>
      <c r="L42" s="145">
        <v>36822.861094903368</v>
      </c>
    </row>
    <row r="43" spans="1:12" s="122" customFormat="1" x14ac:dyDescent="0.25">
      <c r="A43" s="116">
        <v>42</v>
      </c>
      <c r="B43" s="117" t="s">
        <v>1089</v>
      </c>
      <c r="C43" s="117" t="s">
        <v>41</v>
      </c>
      <c r="D43" s="117" t="s">
        <v>33</v>
      </c>
      <c r="E43" s="112">
        <v>4991131.7044714289</v>
      </c>
      <c r="F43" s="112">
        <v>1073794.7924999997</v>
      </c>
      <c r="G43" s="112">
        <v>5473329.7758000037</v>
      </c>
      <c r="H43" s="154">
        <v>6547124.5683000032</v>
      </c>
      <c r="I43" s="205">
        <v>1.3117515136766678</v>
      </c>
      <c r="J43" s="145">
        <f t="shared" si="0"/>
        <v>37023.989433736519</v>
      </c>
      <c r="K43" s="145">
        <v>6072.3095515874984</v>
      </c>
      <c r="L43" s="145">
        <v>30951.679882149023</v>
      </c>
    </row>
    <row r="44" spans="1:12" s="122" customFormat="1" x14ac:dyDescent="0.25">
      <c r="A44" s="116">
        <v>43</v>
      </c>
      <c r="B44" s="117" t="s">
        <v>34</v>
      </c>
      <c r="C44" s="117" t="s">
        <v>26</v>
      </c>
      <c r="D44" s="117" t="s">
        <v>35</v>
      </c>
      <c r="E44" s="112">
        <v>11988709.791600002</v>
      </c>
      <c r="F44" s="112">
        <v>2828728.1849999991</v>
      </c>
      <c r="G44" s="112">
        <v>9166805.888600003</v>
      </c>
      <c r="H44" s="154">
        <v>11995534.073600002</v>
      </c>
      <c r="I44" s="205">
        <v>1.0005692257230867</v>
      </c>
      <c r="J44" s="145">
        <f t="shared" si="0"/>
        <v>69034.298593568019</v>
      </c>
      <c r="K44" s="145">
        <v>16279.330704674996</v>
      </c>
      <c r="L44" s="145">
        <v>52754.967888893028</v>
      </c>
    </row>
    <row r="45" spans="1:12" s="122" customFormat="1" x14ac:dyDescent="0.25">
      <c r="A45" s="116">
        <v>44</v>
      </c>
      <c r="B45" s="117" t="s">
        <v>27</v>
      </c>
      <c r="C45" s="117" t="s">
        <v>41</v>
      </c>
      <c r="D45" s="117" t="s">
        <v>33</v>
      </c>
      <c r="E45" s="112">
        <v>7990997.1321476176</v>
      </c>
      <c r="F45" s="112">
        <v>1367941.3249999997</v>
      </c>
      <c r="G45" s="112">
        <v>6773980.1959000016</v>
      </c>
      <c r="H45" s="154">
        <v>8141921.5209000017</v>
      </c>
      <c r="I45" s="205">
        <v>1.0188868030180136</v>
      </c>
      <c r="J45" s="145">
        <f t="shared" si="0"/>
        <v>42162.627445152932</v>
      </c>
      <c r="K45" s="145">
        <v>7083.8315383846148</v>
      </c>
      <c r="L45" s="145">
        <v>35078.795906768319</v>
      </c>
    </row>
    <row r="46" spans="1:12" s="122" customFormat="1" x14ac:dyDescent="0.25">
      <c r="A46" s="116">
        <v>45</v>
      </c>
      <c r="B46" s="117" t="s">
        <v>86</v>
      </c>
      <c r="C46" s="117" t="s">
        <v>26</v>
      </c>
      <c r="D46" s="117" t="s">
        <v>87</v>
      </c>
      <c r="E46" s="112">
        <v>3007085.7351428568</v>
      </c>
      <c r="F46" s="112">
        <v>384160.00500000006</v>
      </c>
      <c r="G46" s="112">
        <v>3564714.2490000003</v>
      </c>
      <c r="H46" s="154">
        <v>3948874.2540000002</v>
      </c>
      <c r="I46" s="205">
        <v>1.3131897796763026</v>
      </c>
      <c r="J46" s="145">
        <f t="shared" si="0"/>
        <v>22840.288685136002</v>
      </c>
      <c r="K46" s="145">
        <v>2221.9814689200002</v>
      </c>
      <c r="L46" s="145">
        <v>20618.307216216002</v>
      </c>
    </row>
    <row r="47" spans="1:12" s="189" customFormat="1" x14ac:dyDescent="0.25">
      <c r="A47" s="116">
        <v>46</v>
      </c>
      <c r="B47" s="181" t="s">
        <v>88</v>
      </c>
      <c r="C47" s="117" t="s">
        <v>26</v>
      </c>
      <c r="D47" s="117" t="s">
        <v>87</v>
      </c>
      <c r="E47" s="112">
        <v>12995642.060247621</v>
      </c>
      <c r="F47" s="112">
        <v>1606706.75</v>
      </c>
      <c r="G47" s="112">
        <v>12738198.997899998</v>
      </c>
      <c r="H47" s="154">
        <v>14344905.747899998</v>
      </c>
      <c r="I47" s="205">
        <v>1.1038243190599748</v>
      </c>
      <c r="J47" s="145">
        <f t="shared" si="0"/>
        <v>80703.377152074434</v>
      </c>
      <c r="K47" s="145">
        <v>9039.2131601851852</v>
      </c>
      <c r="L47" s="145">
        <v>71664.163991889247</v>
      </c>
    </row>
    <row r="48" spans="1:12" s="122" customFormat="1" x14ac:dyDescent="0.25">
      <c r="A48" s="116">
        <v>47</v>
      </c>
      <c r="B48" s="117" t="s">
        <v>30</v>
      </c>
      <c r="C48" s="117" t="s">
        <v>41</v>
      </c>
      <c r="D48" s="117" t="s">
        <v>31</v>
      </c>
      <c r="E48" s="112">
        <v>12989930.128514286</v>
      </c>
      <c r="F48" s="112">
        <v>0</v>
      </c>
      <c r="G48" s="112">
        <v>6805324.6528999982</v>
      </c>
      <c r="H48" s="154">
        <v>6805324.6528999982</v>
      </c>
      <c r="I48" s="205">
        <v>0.52389232163470867</v>
      </c>
      <c r="J48" s="145">
        <f t="shared" si="0"/>
        <v>0</v>
      </c>
      <c r="K48" s="145">
        <v>0</v>
      </c>
      <c r="L48" s="145">
        <v>0</v>
      </c>
    </row>
    <row r="49" spans="1:12" s="122" customFormat="1" x14ac:dyDescent="0.25">
      <c r="A49" s="116">
        <v>48</v>
      </c>
      <c r="B49" s="117" t="s">
        <v>36</v>
      </c>
      <c r="C49" s="117" t="s">
        <v>41</v>
      </c>
      <c r="D49" s="117" t="s">
        <v>31</v>
      </c>
      <c r="E49" s="112">
        <v>9987708.2047714293</v>
      </c>
      <c r="F49" s="112">
        <v>987683.0500000004</v>
      </c>
      <c r="G49" s="112">
        <v>9042426.432500001</v>
      </c>
      <c r="H49" s="154">
        <v>10030109.482500002</v>
      </c>
      <c r="I49" s="205">
        <v>1.0042453460653082</v>
      </c>
      <c r="J49" s="145">
        <f t="shared" si="0"/>
        <v>58697.633564373231</v>
      </c>
      <c r="K49" s="145">
        <v>5780.0623061785745</v>
      </c>
      <c r="L49" s="145">
        <v>52917.571258194657</v>
      </c>
    </row>
    <row r="50" spans="1:12" s="122" customFormat="1" x14ac:dyDescent="0.25">
      <c r="A50" s="116">
        <v>49</v>
      </c>
      <c r="B50" s="117" t="s">
        <v>57</v>
      </c>
      <c r="C50" s="117" t="s">
        <v>41</v>
      </c>
      <c r="D50" s="117" t="s">
        <v>44</v>
      </c>
      <c r="E50" s="112">
        <v>2987589.5505142855</v>
      </c>
      <c r="F50" s="112">
        <v>67247.7</v>
      </c>
      <c r="G50" s="112">
        <v>2921754.0101000001</v>
      </c>
      <c r="H50" s="154">
        <v>2989001.7101000003</v>
      </c>
      <c r="I50" s="205">
        <v>1.0004726752326041</v>
      </c>
      <c r="J50" s="145">
        <f t="shared" si="0"/>
        <v>16728.102674111382</v>
      </c>
      <c r="K50" s="145">
        <v>376.35523137931034</v>
      </c>
      <c r="L50" s="145">
        <v>16351.74744273207</v>
      </c>
    </row>
    <row r="51" spans="1:12" s="122" customFormat="1" x14ac:dyDescent="0.25">
      <c r="A51" s="116">
        <v>50</v>
      </c>
      <c r="B51" s="117" t="s">
        <v>1327</v>
      </c>
      <c r="C51" s="117" t="s">
        <v>41</v>
      </c>
      <c r="D51" s="117" t="s">
        <v>44</v>
      </c>
      <c r="E51" s="112">
        <v>2998231.9768666672</v>
      </c>
      <c r="F51" s="112">
        <v>773776.61750000017</v>
      </c>
      <c r="G51" s="112">
        <v>4013846.070400001</v>
      </c>
      <c r="H51" s="154">
        <v>4787622.6879000012</v>
      </c>
      <c r="I51" s="205">
        <v>1.5968152980955646</v>
      </c>
      <c r="J51" s="145">
        <f t="shared" si="0"/>
        <v>24622.059537771434</v>
      </c>
      <c r="K51" s="145">
        <v>3979.4226042857154</v>
      </c>
      <c r="L51" s="145">
        <v>20642.636933485719</v>
      </c>
    </row>
    <row r="52" spans="1:12" s="122" customFormat="1" x14ac:dyDescent="0.25">
      <c r="A52" s="116">
        <v>51</v>
      </c>
      <c r="B52" s="117" t="s">
        <v>58</v>
      </c>
      <c r="C52" s="117" t="s">
        <v>41</v>
      </c>
      <c r="D52" s="117" t="s">
        <v>44</v>
      </c>
      <c r="E52" s="112">
        <v>5004778.8955761893</v>
      </c>
      <c r="F52" s="112">
        <v>0</v>
      </c>
      <c r="G52" s="112">
        <v>256160.45670000001</v>
      </c>
      <c r="H52" s="154">
        <v>256160.45670000001</v>
      </c>
      <c r="I52" s="205">
        <v>5.1183171533596555E-2</v>
      </c>
      <c r="J52" s="145">
        <f t="shared" si="0"/>
        <v>0</v>
      </c>
      <c r="K52" s="145">
        <v>0</v>
      </c>
      <c r="L52" s="145">
        <v>0</v>
      </c>
    </row>
    <row r="53" spans="1:12" s="122" customFormat="1" x14ac:dyDescent="0.25">
      <c r="A53" s="116">
        <v>52</v>
      </c>
      <c r="B53" s="208" t="s">
        <v>4</v>
      </c>
      <c r="C53" s="117" t="s">
        <v>172</v>
      </c>
      <c r="D53" s="117" t="s">
        <v>5</v>
      </c>
      <c r="E53" s="112">
        <v>7004231.1552333329</v>
      </c>
      <c r="F53" s="112">
        <v>2018191.8975000002</v>
      </c>
      <c r="G53" s="112">
        <v>8857303.7189000025</v>
      </c>
      <c r="H53" s="154">
        <v>10875495.616400003</v>
      </c>
      <c r="I53" s="205">
        <v>1.5527036980031974</v>
      </c>
      <c r="J53" s="145">
        <f t="shared" si="0"/>
        <v>61301.54362444135</v>
      </c>
      <c r="K53" s="145">
        <v>11375.874995575001</v>
      </c>
      <c r="L53" s="145">
        <v>49925.668628866348</v>
      </c>
    </row>
    <row r="54" spans="1:12" s="122" customFormat="1" x14ac:dyDescent="0.25">
      <c r="A54" s="116">
        <v>53</v>
      </c>
      <c r="B54" s="117" t="s">
        <v>7</v>
      </c>
      <c r="C54" s="117" t="s">
        <v>172</v>
      </c>
      <c r="D54" s="117" t="s">
        <v>5</v>
      </c>
      <c r="E54" s="112">
        <v>6000316.2563904766</v>
      </c>
      <c r="F54" s="112">
        <v>407031.03999999998</v>
      </c>
      <c r="G54" s="112">
        <v>6532417.4139000038</v>
      </c>
      <c r="H54" s="154">
        <v>6939448.4539000038</v>
      </c>
      <c r="I54" s="205">
        <v>1.1565137831709003</v>
      </c>
      <c r="J54" s="145">
        <f t="shared" si="0"/>
        <v>39566.362419657875</v>
      </c>
      <c r="K54" s="145">
        <v>2320.7518222344197</v>
      </c>
      <c r="L54" s="145">
        <v>37245.610597423452</v>
      </c>
    </row>
    <row r="55" spans="1:12" s="122" customFormat="1" x14ac:dyDescent="0.25">
      <c r="A55" s="116">
        <v>54</v>
      </c>
      <c r="B55" s="117" t="s">
        <v>15</v>
      </c>
      <c r="C55" s="117" t="s">
        <v>172</v>
      </c>
      <c r="D55" s="117" t="s">
        <v>5</v>
      </c>
      <c r="E55" s="112">
        <v>5014806.2976809517</v>
      </c>
      <c r="F55" s="112">
        <v>1088785.175</v>
      </c>
      <c r="G55" s="112">
        <v>4943603.5175999971</v>
      </c>
      <c r="H55" s="154">
        <v>6032388.6925999969</v>
      </c>
      <c r="I55" s="205">
        <v>1.2029155932482609</v>
      </c>
      <c r="J55" s="145">
        <f t="shared" si="0"/>
        <v>32825.4750857326</v>
      </c>
      <c r="K55" s="145">
        <v>5924.6664061153851</v>
      </c>
      <c r="L55" s="145">
        <v>26900.808679617214</v>
      </c>
    </row>
    <row r="56" spans="1:12" s="122" customFormat="1" x14ac:dyDescent="0.25">
      <c r="A56" s="116">
        <v>55</v>
      </c>
      <c r="B56" s="117" t="s">
        <v>6</v>
      </c>
      <c r="C56" s="117" t="s">
        <v>172</v>
      </c>
      <c r="D56" s="117" t="s">
        <v>5</v>
      </c>
      <c r="E56" s="112">
        <v>2521333.7729476192</v>
      </c>
      <c r="F56" s="112">
        <v>443501.99000000011</v>
      </c>
      <c r="G56" s="112">
        <v>2619015.9464999987</v>
      </c>
      <c r="H56" s="154">
        <v>3062517.9364999989</v>
      </c>
      <c r="I56" s="205">
        <v>1.2146420158088378</v>
      </c>
      <c r="J56" s="145">
        <f t="shared" si="0"/>
        <v>17713.603744715994</v>
      </c>
      <c r="K56" s="145">
        <v>2565.2155101600006</v>
      </c>
      <c r="L56" s="145">
        <v>15148.388234555992</v>
      </c>
    </row>
    <row r="57" spans="1:12" s="122" customFormat="1" x14ac:dyDescent="0.25">
      <c r="A57" s="116">
        <v>56</v>
      </c>
      <c r="B57" s="117" t="s">
        <v>81</v>
      </c>
      <c r="C57" s="117" t="s">
        <v>26</v>
      </c>
      <c r="D57" s="117" t="s">
        <v>1352</v>
      </c>
      <c r="E57" s="112">
        <v>5013768.7418571431</v>
      </c>
      <c r="F57" s="112">
        <v>660086.10000000009</v>
      </c>
      <c r="G57" s="112">
        <v>5339498.8922000015</v>
      </c>
      <c r="H57" s="154">
        <v>5999584.9922000021</v>
      </c>
      <c r="I57" s="205">
        <v>1.1966218030985019</v>
      </c>
      <c r="J57" s="145">
        <f t="shared" si="0"/>
        <v>35677.532086949352</v>
      </c>
      <c r="K57" s="145">
        <v>3925.3120080000012</v>
      </c>
      <c r="L57" s="145">
        <v>31752.220078949347</v>
      </c>
    </row>
    <row r="58" spans="1:12" s="122" customFormat="1" x14ac:dyDescent="0.25">
      <c r="A58" s="116">
        <v>57</v>
      </c>
      <c r="B58" s="117" t="s">
        <v>78</v>
      </c>
      <c r="C58" s="117" t="s">
        <v>26</v>
      </c>
      <c r="D58" s="117" t="s">
        <v>1352</v>
      </c>
      <c r="E58" s="112">
        <v>11024868.127100002</v>
      </c>
      <c r="F58" s="112">
        <v>2413248.0750000002</v>
      </c>
      <c r="G58" s="112">
        <v>10920500.440700011</v>
      </c>
      <c r="H58" s="154">
        <v>13333748.515700012</v>
      </c>
      <c r="I58" s="205">
        <v>1.2094247624535843</v>
      </c>
      <c r="J58" s="145">
        <f t="shared" si="0"/>
        <v>73567.508114883982</v>
      </c>
      <c r="K58" s="145">
        <v>13314.833944239132</v>
      </c>
      <c r="L58" s="145">
        <v>60252.674170644845</v>
      </c>
    </row>
    <row r="59" spans="1:12" s="122" customFormat="1" x14ac:dyDescent="0.25">
      <c r="A59" s="116">
        <v>58</v>
      </c>
      <c r="B59" s="117" t="s">
        <v>83</v>
      </c>
      <c r="C59" s="117" t="s">
        <v>26</v>
      </c>
      <c r="D59" s="117" t="s">
        <v>1352</v>
      </c>
      <c r="E59" s="112">
        <v>11025532.379214287</v>
      </c>
      <c r="F59" s="112">
        <v>1931957.85</v>
      </c>
      <c r="G59" s="112">
        <v>12102838.861000005</v>
      </c>
      <c r="H59" s="154">
        <v>14034796.711000005</v>
      </c>
      <c r="I59" s="205">
        <v>1.2729359661088917</v>
      </c>
      <c r="J59" s="145">
        <f t="shared" si="0"/>
        <v>82025.589666511136</v>
      </c>
      <c r="K59" s="145">
        <v>11291.220323333333</v>
      </c>
      <c r="L59" s="145">
        <v>70734.369343177808</v>
      </c>
    </row>
    <row r="60" spans="1:12" s="122" customFormat="1" x14ac:dyDescent="0.25">
      <c r="A60" s="116">
        <v>59</v>
      </c>
      <c r="B60" s="117" t="s">
        <v>48</v>
      </c>
      <c r="C60" s="117" t="s">
        <v>41</v>
      </c>
      <c r="D60" s="117" t="s">
        <v>1314</v>
      </c>
      <c r="E60" s="112">
        <v>2492592.9773523808</v>
      </c>
      <c r="F60" s="112">
        <v>708069.76000000013</v>
      </c>
      <c r="G60" s="112">
        <v>3344463.0877999999</v>
      </c>
      <c r="H60" s="154">
        <v>4052532.8478000001</v>
      </c>
      <c r="I60" s="205">
        <v>1.6258301634567627</v>
      </c>
      <c r="J60" s="145">
        <f t="shared" si="0"/>
        <v>23517.354682389378</v>
      </c>
      <c r="K60" s="145">
        <v>4109.017326000001</v>
      </c>
      <c r="L60" s="145">
        <v>19408.337356389377</v>
      </c>
    </row>
    <row r="61" spans="1:12" s="122" customFormat="1" x14ac:dyDescent="0.25">
      <c r="A61" s="116">
        <v>60</v>
      </c>
      <c r="B61" s="117" t="s">
        <v>50</v>
      </c>
      <c r="C61" s="117" t="s">
        <v>41</v>
      </c>
      <c r="D61" s="117" t="s">
        <v>1314</v>
      </c>
      <c r="E61" s="112">
        <v>6003120.6281095222</v>
      </c>
      <c r="F61" s="112">
        <v>953106.82500000019</v>
      </c>
      <c r="G61" s="112">
        <v>3889240.0955999997</v>
      </c>
      <c r="H61" s="154">
        <v>4842346.9205999998</v>
      </c>
      <c r="I61" s="205">
        <v>0.80663828374958568</v>
      </c>
      <c r="J61" s="145">
        <f t="shared" si="0"/>
        <v>12466.228002567907</v>
      </c>
      <c r="K61" s="145">
        <v>2453.6959425000005</v>
      </c>
      <c r="L61" s="145">
        <v>10012.532060067906</v>
      </c>
    </row>
    <row r="62" spans="1:12" s="122" customFormat="1" x14ac:dyDescent="0.25">
      <c r="A62" s="116">
        <v>61</v>
      </c>
      <c r="B62" s="117" t="s">
        <v>52</v>
      </c>
      <c r="C62" s="117" t="s">
        <v>41</v>
      </c>
      <c r="D62" s="117" t="s">
        <v>1314</v>
      </c>
      <c r="E62" s="112">
        <v>6762973.8795047617</v>
      </c>
      <c r="F62" s="112">
        <v>1000695.5000000001</v>
      </c>
      <c r="G62" s="112">
        <v>7874835.0578000024</v>
      </c>
      <c r="H62" s="154">
        <v>8875530.5578000024</v>
      </c>
      <c r="I62" s="205">
        <v>1.3123709651899378</v>
      </c>
      <c r="J62" s="145">
        <f t="shared" si="0"/>
        <v>50153.371181837036</v>
      </c>
      <c r="K62" s="145">
        <v>5654.6763626865686</v>
      </c>
      <c r="L62" s="145">
        <v>44498.694819150463</v>
      </c>
    </row>
    <row r="63" spans="1:12" s="122" customFormat="1" x14ac:dyDescent="0.25">
      <c r="A63" s="116">
        <v>62</v>
      </c>
      <c r="B63" s="117" t="s">
        <v>40</v>
      </c>
      <c r="C63" s="117" t="s">
        <v>41</v>
      </c>
      <c r="D63" s="117" t="s">
        <v>1353</v>
      </c>
      <c r="E63" s="112">
        <v>8015625.8987142844</v>
      </c>
      <c r="F63" s="112">
        <v>394884.75</v>
      </c>
      <c r="G63" s="112">
        <v>7627457.4547999986</v>
      </c>
      <c r="H63" s="154">
        <v>8022342.2047999986</v>
      </c>
      <c r="I63" s="205">
        <v>1.0008379016399445</v>
      </c>
      <c r="J63" s="145">
        <f t="shared" si="0"/>
        <v>43876.040827790763</v>
      </c>
      <c r="K63" s="191">
        <v>18916.378797161156</v>
      </c>
      <c r="L63" s="145">
        <v>24959.662030629606</v>
      </c>
    </row>
    <row r="64" spans="1:12" s="122" customFormat="1" x14ac:dyDescent="0.25">
      <c r="A64" s="116">
        <v>63</v>
      </c>
      <c r="B64" s="117" t="s">
        <v>1322</v>
      </c>
      <c r="C64" s="117" t="s">
        <v>41</v>
      </c>
      <c r="D64" s="117" t="s">
        <v>1353</v>
      </c>
      <c r="E64" s="112">
        <v>6988200.8441380952</v>
      </c>
      <c r="F64" s="112">
        <v>699203.65000000014</v>
      </c>
      <c r="G64" s="112">
        <v>6403923.2050999999</v>
      </c>
      <c r="H64" s="154">
        <v>7103126.8551000003</v>
      </c>
      <c r="I64" s="205">
        <v>1.016445722371919</v>
      </c>
      <c r="J64" s="145">
        <f t="shared" si="0"/>
        <v>39955.088559937503</v>
      </c>
      <c r="K64" s="145">
        <v>3933.0205312500011</v>
      </c>
      <c r="L64" s="145">
        <v>36022.068028687499</v>
      </c>
    </row>
    <row r="65" spans="1:12" s="122" customFormat="1" x14ac:dyDescent="0.25">
      <c r="A65" s="116">
        <v>64</v>
      </c>
      <c r="B65" s="117" t="s">
        <v>176</v>
      </c>
      <c r="C65" s="117" t="s">
        <v>41</v>
      </c>
      <c r="D65" s="117" t="s">
        <v>1353</v>
      </c>
      <c r="E65" s="112">
        <v>7002812.0239523808</v>
      </c>
      <c r="F65" s="112">
        <v>683493.4724999998</v>
      </c>
      <c r="G65" s="112">
        <v>3989848.0672000013</v>
      </c>
      <c r="H65" s="154">
        <v>4673341.5397000015</v>
      </c>
      <c r="I65" s="205">
        <v>0.66735213278827554</v>
      </c>
      <c r="J65" s="145">
        <f t="shared" si="0"/>
        <v>0</v>
      </c>
      <c r="K65" s="145">
        <v>0</v>
      </c>
      <c r="L65" s="145">
        <v>0</v>
      </c>
    </row>
    <row r="66" spans="1:12" s="122" customFormat="1" x14ac:dyDescent="0.25">
      <c r="A66" s="116">
        <v>65</v>
      </c>
      <c r="B66" s="117" t="s">
        <v>77</v>
      </c>
      <c r="C66" s="117" t="s">
        <v>41</v>
      </c>
      <c r="D66" s="117" t="s">
        <v>1315</v>
      </c>
      <c r="E66" s="112">
        <v>3011274.390333334</v>
      </c>
      <c r="F66" s="112">
        <v>343937.69999999995</v>
      </c>
      <c r="G66" s="112">
        <v>2286260.5362</v>
      </c>
      <c r="H66" s="154">
        <v>2630198.2362000002</v>
      </c>
      <c r="I66" s="205">
        <v>0.87345020588072331</v>
      </c>
      <c r="J66" s="145">
        <f t="shared" si="0"/>
        <v>9797.4884298450015</v>
      </c>
      <c r="K66" s="145">
        <v>1281.1679325</v>
      </c>
      <c r="L66" s="145">
        <v>8516.3204973450011</v>
      </c>
    </row>
    <row r="67" spans="1:12" s="122" customFormat="1" x14ac:dyDescent="0.25">
      <c r="A67" s="116">
        <v>66</v>
      </c>
      <c r="B67" s="117" t="s">
        <v>139</v>
      </c>
      <c r="C67" s="117" t="s">
        <v>41</v>
      </c>
      <c r="D67" s="117" t="s">
        <v>1315</v>
      </c>
      <c r="E67" s="112">
        <v>6997293.4469761886</v>
      </c>
      <c r="F67" s="112">
        <v>795423.60000000021</v>
      </c>
      <c r="G67" s="112">
        <v>6369469.3585000001</v>
      </c>
      <c r="H67" s="154">
        <v>7164892.9585000006</v>
      </c>
      <c r="I67" s="205">
        <v>1.0239520484304168</v>
      </c>
      <c r="J67" s="145">
        <f t="shared" ref="J67:J116" si="1">SUM(K67:L67)</f>
        <v>40004.844784833454</v>
      </c>
      <c r="K67" s="145">
        <v>4441.210474532375</v>
      </c>
      <c r="L67" s="145">
        <v>35563.63431030108</v>
      </c>
    </row>
    <row r="68" spans="1:12" s="27" customFormat="1" x14ac:dyDescent="0.25">
      <c r="A68" s="116">
        <v>67</v>
      </c>
      <c r="B68" s="117" t="s">
        <v>129</v>
      </c>
      <c r="C68" s="117" t="s">
        <v>41</v>
      </c>
      <c r="D68" s="117" t="s">
        <v>1315</v>
      </c>
      <c r="E68" s="112">
        <v>5819404.6308857147</v>
      </c>
      <c r="F68" s="112">
        <v>680160.16000000015</v>
      </c>
      <c r="G68" s="112">
        <v>5660395.1020999998</v>
      </c>
      <c r="H68" s="154">
        <v>6340555.2620999999</v>
      </c>
      <c r="I68" s="205">
        <v>1.0895539431041361</v>
      </c>
      <c r="J68" s="145">
        <f t="shared" si="1"/>
        <v>37031.540839286172</v>
      </c>
      <c r="K68" s="145">
        <v>3972.42476425532</v>
      </c>
      <c r="L68" s="145">
        <v>33059.116075030855</v>
      </c>
    </row>
    <row r="69" spans="1:12" s="122" customFormat="1" x14ac:dyDescent="0.25">
      <c r="A69" s="116">
        <v>68</v>
      </c>
      <c r="B69" s="117" t="s">
        <v>59</v>
      </c>
      <c r="C69" s="117" t="s">
        <v>41</v>
      </c>
      <c r="D69" s="117" t="s">
        <v>1315</v>
      </c>
      <c r="E69" s="112">
        <v>4991044.4491857151</v>
      </c>
      <c r="F69" s="112">
        <v>1176689.3875000002</v>
      </c>
      <c r="G69" s="112">
        <v>4617077.9194999989</v>
      </c>
      <c r="H69" s="154">
        <v>5793767.3069999991</v>
      </c>
      <c r="I69" s="205">
        <v>1.1608326405398468</v>
      </c>
      <c r="J69" s="145">
        <f t="shared" si="1"/>
        <v>32702.597688399997</v>
      </c>
      <c r="K69" s="145">
        <v>6641.7578761111126</v>
      </c>
      <c r="L69" s="145">
        <v>26060.839812288887</v>
      </c>
    </row>
    <row r="70" spans="1:12" s="122" customFormat="1" x14ac:dyDescent="0.25">
      <c r="A70" s="116">
        <v>69</v>
      </c>
      <c r="B70" s="117" t="s">
        <v>1282</v>
      </c>
      <c r="C70" s="117" t="s">
        <v>41</v>
      </c>
      <c r="D70" s="117" t="s">
        <v>56</v>
      </c>
      <c r="E70" s="112">
        <v>2989220.1001238092</v>
      </c>
      <c r="F70" s="112">
        <v>440578.7</v>
      </c>
      <c r="G70" s="112">
        <v>2290786.2936999998</v>
      </c>
      <c r="H70" s="154">
        <v>2731364.9937</v>
      </c>
      <c r="I70" s="205">
        <v>0.9137383338171956</v>
      </c>
      <c r="J70" s="145">
        <f t="shared" si="1"/>
        <v>11688.635487745589</v>
      </c>
      <c r="K70" s="145">
        <v>1885.4176720588237</v>
      </c>
      <c r="L70" s="145">
        <v>9803.2178156867649</v>
      </c>
    </row>
    <row r="71" spans="1:12" s="122" customFormat="1" x14ac:dyDescent="0.25">
      <c r="A71" s="116">
        <v>70</v>
      </c>
      <c r="B71" s="117" t="s">
        <v>55</v>
      </c>
      <c r="C71" s="117" t="s">
        <v>41</v>
      </c>
      <c r="D71" s="117" t="s">
        <v>56</v>
      </c>
      <c r="E71" s="112">
        <v>9009803.9666238092</v>
      </c>
      <c r="F71" s="112">
        <v>1461765.3</v>
      </c>
      <c r="G71" s="112">
        <v>8099677.0944000026</v>
      </c>
      <c r="H71" s="154">
        <v>9561442.3944000024</v>
      </c>
      <c r="I71" s="205">
        <v>1.0612264628419996</v>
      </c>
      <c r="J71" s="145">
        <f t="shared" si="1"/>
        <v>56549.102161165727</v>
      </c>
      <c r="K71" s="145">
        <v>8645.2976314285715</v>
      </c>
      <c r="L71" s="145">
        <v>47903.804529737157</v>
      </c>
    </row>
    <row r="72" spans="1:12" s="122" customFormat="1" x14ac:dyDescent="0.25">
      <c r="A72" s="116">
        <v>71</v>
      </c>
      <c r="B72" s="117" t="s">
        <v>1214</v>
      </c>
      <c r="C72" s="117" t="s">
        <v>41</v>
      </c>
      <c r="D72" s="117" t="s">
        <v>56</v>
      </c>
      <c r="E72" s="112">
        <v>4996122.2092952365</v>
      </c>
      <c r="F72" s="112">
        <v>169345.3075</v>
      </c>
      <c r="G72" s="112">
        <v>5580861.1837999998</v>
      </c>
      <c r="H72" s="154">
        <v>5750206.4912999999</v>
      </c>
      <c r="I72" s="205">
        <v>1.1509339144270325</v>
      </c>
      <c r="J72" s="145">
        <f t="shared" si="1"/>
        <v>32979.125464808822</v>
      </c>
      <c r="K72" s="145">
        <v>971.24514595588232</v>
      </c>
      <c r="L72" s="145">
        <v>32007.880318852938</v>
      </c>
    </row>
    <row r="73" spans="1:12" s="122" customFormat="1" x14ac:dyDescent="0.25">
      <c r="A73" s="116">
        <v>72</v>
      </c>
      <c r="B73" s="117" t="s">
        <v>17</v>
      </c>
      <c r="C73" s="117" t="s">
        <v>172</v>
      </c>
      <c r="D73" s="117" t="s">
        <v>1316</v>
      </c>
      <c r="E73" s="112">
        <v>10988610.28743333</v>
      </c>
      <c r="F73" s="112">
        <v>1307931.675</v>
      </c>
      <c r="G73" s="112">
        <v>10706337.736200001</v>
      </c>
      <c r="H73" s="154">
        <v>12014269.411200002</v>
      </c>
      <c r="I73" s="205">
        <v>1.0933383837389905</v>
      </c>
      <c r="J73" s="145">
        <f t="shared" si="1"/>
        <v>63463.611360338837</v>
      </c>
      <c r="K73" s="145">
        <v>6908.9567302941186</v>
      </c>
      <c r="L73" s="145">
        <v>56554.654630044715</v>
      </c>
    </row>
    <row r="74" spans="1:12" s="122" customFormat="1" x14ac:dyDescent="0.25">
      <c r="A74" s="116">
        <v>73</v>
      </c>
      <c r="B74" s="117" t="s">
        <v>1331</v>
      </c>
      <c r="C74" s="117" t="s">
        <v>172</v>
      </c>
      <c r="D74" s="117" t="s">
        <v>1316</v>
      </c>
      <c r="E74" s="112">
        <v>3318462.1049380954</v>
      </c>
      <c r="F74" s="112">
        <v>647700.21250000002</v>
      </c>
      <c r="G74" s="112">
        <v>3723924.4216</v>
      </c>
      <c r="H74" s="154">
        <v>4371624.6341000004</v>
      </c>
      <c r="I74" s="205">
        <v>1.3173646393595178</v>
      </c>
      <c r="J74" s="145">
        <f t="shared" si="1"/>
        <v>24730.905072908572</v>
      </c>
      <c r="K74" s="145">
        <v>3664.1326307142863</v>
      </c>
      <c r="L74" s="145">
        <v>21066.772442194288</v>
      </c>
    </row>
    <row r="75" spans="1:12" s="122" customFormat="1" x14ac:dyDescent="0.25">
      <c r="A75" s="116">
        <v>74</v>
      </c>
      <c r="B75" s="117" t="s">
        <v>1237</v>
      </c>
      <c r="C75" s="117" t="s">
        <v>172</v>
      </c>
      <c r="D75" s="117" t="s">
        <v>1316</v>
      </c>
      <c r="E75" s="112">
        <v>4417069.714966666</v>
      </c>
      <c r="F75" s="112">
        <v>654949.29</v>
      </c>
      <c r="G75" s="112">
        <v>4630518.8578999992</v>
      </c>
      <c r="H75" s="154">
        <v>5285468.1478999993</v>
      </c>
      <c r="I75" s="205">
        <v>1.1966005720921447</v>
      </c>
      <c r="J75" s="145">
        <f t="shared" si="1"/>
        <v>30814.279302256997</v>
      </c>
      <c r="K75" s="145">
        <v>3818.3543607000001</v>
      </c>
      <c r="L75" s="145">
        <v>26995.924941556998</v>
      </c>
    </row>
    <row r="76" spans="1:12" s="122" customFormat="1" x14ac:dyDescent="0.25">
      <c r="A76" s="116">
        <v>75</v>
      </c>
      <c r="B76" s="117" t="s">
        <v>160</v>
      </c>
      <c r="C76" s="117" t="s">
        <v>172</v>
      </c>
      <c r="D76" s="117" t="s">
        <v>1318</v>
      </c>
      <c r="E76" s="112">
        <v>3983643.6490380946</v>
      </c>
      <c r="F76" s="112">
        <v>649780.40000000014</v>
      </c>
      <c r="G76" s="112">
        <v>3684703.2660000008</v>
      </c>
      <c r="H76" s="154">
        <v>4334483.6660000011</v>
      </c>
      <c r="I76" s="205">
        <v>1.0880701307323564</v>
      </c>
      <c r="J76" s="145">
        <f t="shared" si="1"/>
        <v>22228.540762618875</v>
      </c>
      <c r="K76" s="145">
        <v>3332.2700513207556</v>
      </c>
      <c r="L76" s="145">
        <v>18896.270711298119</v>
      </c>
    </row>
    <row r="77" spans="1:12" s="122" customFormat="1" x14ac:dyDescent="0.25">
      <c r="A77" s="116">
        <v>76</v>
      </c>
      <c r="B77" s="117" t="s">
        <v>161</v>
      </c>
      <c r="C77" s="117" t="s">
        <v>172</v>
      </c>
      <c r="D77" s="117" t="s">
        <v>1318</v>
      </c>
      <c r="E77" s="112">
        <v>25478450.497880951</v>
      </c>
      <c r="F77" s="112">
        <v>2914231.4099999997</v>
      </c>
      <c r="G77" s="112">
        <v>22694521.223700006</v>
      </c>
      <c r="H77" s="154">
        <v>25608752.633700006</v>
      </c>
      <c r="I77" s="205">
        <v>1.0051142095878198</v>
      </c>
      <c r="J77" s="145">
        <f t="shared" si="1"/>
        <v>150723.89082738003</v>
      </c>
      <c r="K77" s="145">
        <v>17152.116042877282</v>
      </c>
      <c r="L77" s="145">
        <v>133571.77478450275</v>
      </c>
    </row>
    <row r="78" spans="1:12" s="122" customFormat="1" x14ac:dyDescent="0.25">
      <c r="A78" s="116">
        <v>77</v>
      </c>
      <c r="B78" s="117" t="s">
        <v>162</v>
      </c>
      <c r="C78" s="117" t="s">
        <v>172</v>
      </c>
      <c r="D78" s="117" t="s">
        <v>1354</v>
      </c>
      <c r="E78" s="112">
        <v>19950609.670728572</v>
      </c>
      <c r="F78" s="112">
        <v>2858596.6700000004</v>
      </c>
      <c r="G78" s="112">
        <v>19833775.097200006</v>
      </c>
      <c r="H78" s="154">
        <v>22692371.767200008</v>
      </c>
      <c r="I78" s="205">
        <v>1.1374274842584953</v>
      </c>
      <c r="J78" s="145">
        <f t="shared" si="1"/>
        <v>136154.23060320006</v>
      </c>
      <c r="K78" s="145">
        <v>17151.580020000005</v>
      </c>
      <c r="L78" s="145">
        <v>119002.65058320005</v>
      </c>
    </row>
    <row r="79" spans="1:12" s="122" customFormat="1" x14ac:dyDescent="0.25">
      <c r="A79" s="116">
        <v>78</v>
      </c>
      <c r="B79" s="117" t="s">
        <v>9</v>
      </c>
      <c r="C79" s="117" t="s">
        <v>172</v>
      </c>
      <c r="D79" s="117" t="s">
        <v>1317</v>
      </c>
      <c r="E79" s="112">
        <v>2523812.6241761907</v>
      </c>
      <c r="F79" s="112">
        <v>292123.48749999999</v>
      </c>
      <c r="G79" s="112">
        <v>2750344.8829000001</v>
      </c>
      <c r="H79" s="154">
        <v>3042468.3703999999</v>
      </c>
      <c r="I79" s="205">
        <v>1.2055048545424825</v>
      </c>
      <c r="J79" s="145">
        <f t="shared" si="1"/>
        <v>17836.47082147</v>
      </c>
      <c r="K79" s="145">
        <v>1712.57394546875</v>
      </c>
      <c r="L79" s="145">
        <v>16123.896876001252</v>
      </c>
    </row>
    <row r="80" spans="1:12" s="122" customFormat="1" x14ac:dyDescent="0.25">
      <c r="A80" s="116">
        <v>79</v>
      </c>
      <c r="B80" s="117" t="s">
        <v>1351</v>
      </c>
      <c r="C80" s="117" t="s">
        <v>172</v>
      </c>
      <c r="D80" s="117" t="s">
        <v>1317</v>
      </c>
      <c r="E80" s="112">
        <v>4193242.1659761914</v>
      </c>
      <c r="F80" s="112">
        <v>880000.51500000013</v>
      </c>
      <c r="G80" s="112">
        <v>4672183.8266000012</v>
      </c>
      <c r="H80" s="154">
        <v>5552184.3416000009</v>
      </c>
      <c r="I80" s="205">
        <v>1.3240791067709408</v>
      </c>
      <c r="J80" s="145">
        <f t="shared" si="1"/>
        <v>31953.387435330624</v>
      </c>
      <c r="K80" s="145">
        <v>5064.4927597959195</v>
      </c>
      <c r="L80" s="145">
        <v>26888.894675534702</v>
      </c>
    </row>
    <row r="81" spans="1:12" s="122" customFormat="1" x14ac:dyDescent="0.25">
      <c r="A81" s="116">
        <v>80</v>
      </c>
      <c r="B81" s="117" t="s">
        <v>1305</v>
      </c>
      <c r="C81" s="117" t="s">
        <v>172</v>
      </c>
      <c r="D81" s="117" t="s">
        <v>13</v>
      </c>
      <c r="E81" s="112">
        <v>5616486.6932142833</v>
      </c>
      <c r="F81" s="112">
        <v>1131421.5000000002</v>
      </c>
      <c r="G81" s="112">
        <v>5877536.8967999993</v>
      </c>
      <c r="H81" s="154">
        <v>7008958.3967999993</v>
      </c>
      <c r="I81" s="205">
        <v>1.2479257549507008</v>
      </c>
      <c r="J81" s="145">
        <f t="shared" si="1"/>
        <v>36972.255543119994</v>
      </c>
      <c r="K81" s="145">
        <v>5968.248412500001</v>
      </c>
      <c r="L81" s="145">
        <v>31004.007130619993</v>
      </c>
    </row>
    <row r="82" spans="1:12" s="122" customFormat="1" x14ac:dyDescent="0.25">
      <c r="A82" s="116">
        <v>81</v>
      </c>
      <c r="B82" s="117" t="s">
        <v>169</v>
      </c>
      <c r="C82" s="117" t="s">
        <v>172</v>
      </c>
      <c r="D82" s="117" t="s">
        <v>172</v>
      </c>
      <c r="E82" s="112">
        <v>8447386.6721285712</v>
      </c>
      <c r="F82" s="112">
        <v>2652584.9250000003</v>
      </c>
      <c r="G82" s="112">
        <v>8171531.8316000011</v>
      </c>
      <c r="H82" s="154">
        <v>10824116.756600002</v>
      </c>
      <c r="I82" s="205">
        <v>1.281356847593262</v>
      </c>
      <c r="J82" s="145">
        <f t="shared" si="1"/>
        <v>56709.444697980616</v>
      </c>
      <c r="K82" s="145">
        <v>13897.357308092784</v>
      </c>
      <c r="L82" s="145">
        <v>42812.087389887834</v>
      </c>
    </row>
    <row r="83" spans="1:12" s="122" customFormat="1" x14ac:dyDescent="0.25">
      <c r="A83" s="116">
        <v>82</v>
      </c>
      <c r="B83" s="117" t="s">
        <v>164</v>
      </c>
      <c r="C83" s="117" t="s">
        <v>172</v>
      </c>
      <c r="D83" s="117" t="s">
        <v>172</v>
      </c>
      <c r="E83" s="112">
        <v>18037948.975142855</v>
      </c>
      <c r="F83" s="112">
        <v>2551282.3000000003</v>
      </c>
      <c r="G83" s="112">
        <v>18893325.206000004</v>
      </c>
      <c r="H83" s="154">
        <v>21444607.506000005</v>
      </c>
      <c r="I83" s="205">
        <v>1.1888606368468879</v>
      </c>
      <c r="J83" s="145">
        <f t="shared" si="1"/>
        <v>121167.5880066995</v>
      </c>
      <c r="K83" s="145">
        <v>14415.405948963733</v>
      </c>
      <c r="L83" s="145">
        <v>106752.18205773577</v>
      </c>
    </row>
    <row r="84" spans="1:12" s="122" customFormat="1" x14ac:dyDescent="0.25">
      <c r="A84" s="116">
        <v>83</v>
      </c>
      <c r="B84" s="117" t="s">
        <v>165</v>
      </c>
      <c r="C84" s="117" t="s">
        <v>172</v>
      </c>
      <c r="D84" s="117" t="s">
        <v>175</v>
      </c>
      <c r="E84" s="112">
        <v>17532353.131142855</v>
      </c>
      <c r="F84" s="112">
        <v>2232808.1</v>
      </c>
      <c r="G84" s="112">
        <v>17476873.791400004</v>
      </c>
      <c r="H84" s="154">
        <v>19709681.891400006</v>
      </c>
      <c r="I84" s="205">
        <v>1.1241891914890503</v>
      </c>
      <c r="J84" s="145">
        <f t="shared" si="1"/>
        <v>117209.0276348255</v>
      </c>
      <c r="K84" s="145">
        <v>13278.005588225808</v>
      </c>
      <c r="L84" s="145">
        <v>103931.0220465997</v>
      </c>
    </row>
    <row r="85" spans="1:12" s="122" customFormat="1" x14ac:dyDescent="0.25">
      <c r="A85" s="116">
        <v>84</v>
      </c>
      <c r="B85" s="117" t="s">
        <v>10</v>
      </c>
      <c r="C85" s="117" t="s">
        <v>172</v>
      </c>
      <c r="D85" s="117" t="s">
        <v>1317</v>
      </c>
      <c r="E85" s="112">
        <v>4192501.1716761906</v>
      </c>
      <c r="F85" s="112">
        <v>650335.78499999992</v>
      </c>
      <c r="G85" s="112">
        <v>4444687.4480000008</v>
      </c>
      <c r="H85" s="154">
        <v>5095023.2330000009</v>
      </c>
      <c r="I85" s="205">
        <v>1.2152705567314073</v>
      </c>
      <c r="J85" s="145">
        <f t="shared" si="1"/>
        <v>29732.601332301376</v>
      </c>
      <c r="K85" s="145">
        <v>3795.11019739726</v>
      </c>
      <c r="L85" s="145">
        <v>25937.491134904114</v>
      </c>
    </row>
    <row r="86" spans="1:12" s="122" customFormat="1" x14ac:dyDescent="0.25">
      <c r="A86" s="116">
        <v>85</v>
      </c>
      <c r="B86" s="117" t="s">
        <v>2</v>
      </c>
      <c r="C86" s="117" t="s">
        <v>172</v>
      </c>
      <c r="D86" s="117" t="s">
        <v>13</v>
      </c>
      <c r="E86" s="112">
        <v>11791720.53261905</v>
      </c>
      <c r="F86" s="112">
        <v>2518550.6749999998</v>
      </c>
      <c r="G86" s="112">
        <v>10650953.176700007</v>
      </c>
      <c r="H86" s="154">
        <v>13169503.851700008</v>
      </c>
      <c r="I86" s="205">
        <v>1.116843281289583</v>
      </c>
      <c r="J86" s="145">
        <f t="shared" si="1"/>
        <v>76960.415659386621</v>
      </c>
      <c r="K86" s="145">
        <v>14717.996136369862</v>
      </c>
      <c r="L86" s="145">
        <v>62242.419523016753</v>
      </c>
    </row>
    <row r="87" spans="1:12" s="122" customFormat="1" x14ac:dyDescent="0.25">
      <c r="A87" s="116">
        <v>86</v>
      </c>
      <c r="B87" s="117" t="s">
        <v>12</v>
      </c>
      <c r="C87" s="117" t="s">
        <v>172</v>
      </c>
      <c r="D87" s="117" t="s">
        <v>13</v>
      </c>
      <c r="E87" s="112">
        <v>11522490.944014283</v>
      </c>
      <c r="F87" s="112">
        <v>2047977.1749999998</v>
      </c>
      <c r="G87" s="112">
        <v>10591709.432699997</v>
      </c>
      <c r="H87" s="154">
        <v>12639686.607699998</v>
      </c>
      <c r="I87" s="205">
        <v>1.0969578252752785</v>
      </c>
      <c r="J87" s="145">
        <f t="shared" si="1"/>
        <v>70976.849934122685</v>
      </c>
      <c r="K87" s="145">
        <v>11500.203535895578</v>
      </c>
      <c r="L87" s="145">
        <v>59476.646398227102</v>
      </c>
    </row>
    <row r="88" spans="1:12" s="122" customFormat="1" x14ac:dyDescent="0.25">
      <c r="A88" s="116">
        <v>87</v>
      </c>
      <c r="B88" s="117" t="s">
        <v>163</v>
      </c>
      <c r="C88" s="117" t="s">
        <v>172</v>
      </c>
      <c r="D88" s="117" t="s">
        <v>1354</v>
      </c>
      <c r="E88" s="112">
        <v>7496744.6798190484</v>
      </c>
      <c r="F88" s="112">
        <v>1079552.1500000001</v>
      </c>
      <c r="G88" s="112">
        <v>8762372.2416000012</v>
      </c>
      <c r="H88" s="154">
        <v>9841924.3916000016</v>
      </c>
      <c r="I88" s="205">
        <v>1.31282640825345</v>
      </c>
      <c r="J88" s="145">
        <f t="shared" si="1"/>
        <v>57209.138103492485</v>
      </c>
      <c r="K88" s="145">
        <v>6275.2207375200005</v>
      </c>
      <c r="L88" s="145">
        <v>50933.917365972484</v>
      </c>
    </row>
    <row r="89" spans="1:12" s="122" customFormat="1" x14ac:dyDescent="0.25">
      <c r="A89" s="116">
        <v>88</v>
      </c>
      <c r="B89" s="117" t="s">
        <v>170</v>
      </c>
      <c r="C89" s="117" t="s">
        <v>172</v>
      </c>
      <c r="D89" s="117" t="s">
        <v>172</v>
      </c>
      <c r="E89" s="112">
        <v>7497872.7052666675</v>
      </c>
      <c r="F89" s="112">
        <v>1442757.9000000001</v>
      </c>
      <c r="G89" s="112">
        <v>8714787.2279000022</v>
      </c>
      <c r="H89" s="154">
        <v>10157545.127900003</v>
      </c>
      <c r="I89" s="205">
        <v>1.3547236032381722</v>
      </c>
      <c r="J89" s="145">
        <f t="shared" si="1"/>
        <v>54173.574015466686</v>
      </c>
      <c r="K89" s="145">
        <v>7694.7088000000012</v>
      </c>
      <c r="L89" s="145">
        <v>46478.865215466685</v>
      </c>
    </row>
    <row r="90" spans="1:12" s="122" customFormat="1" x14ac:dyDescent="0.25">
      <c r="A90" s="116">
        <v>89</v>
      </c>
      <c r="B90" s="117" t="s">
        <v>11</v>
      </c>
      <c r="C90" s="117" t="s">
        <v>172</v>
      </c>
      <c r="D90" s="117" t="s">
        <v>1317</v>
      </c>
      <c r="E90" s="112">
        <v>6010225.2335523814</v>
      </c>
      <c r="F90" s="112">
        <v>610542.55000000005</v>
      </c>
      <c r="G90" s="112">
        <v>7212850.6463000039</v>
      </c>
      <c r="H90" s="154">
        <v>7823393.1963000037</v>
      </c>
      <c r="I90" s="205">
        <v>1.3016805348035081</v>
      </c>
      <c r="J90" s="145">
        <f t="shared" si="1"/>
        <v>46940.359177800026</v>
      </c>
      <c r="K90" s="145">
        <v>3663.2553000000007</v>
      </c>
      <c r="L90" s="145">
        <v>43277.103877800029</v>
      </c>
    </row>
    <row r="91" spans="1:12" s="122" customFormat="1" x14ac:dyDescent="0.25">
      <c r="A91" s="116">
        <v>90</v>
      </c>
      <c r="B91" s="117" t="s">
        <v>166</v>
      </c>
      <c r="C91" s="117" t="s">
        <v>172</v>
      </c>
      <c r="D91" s="117" t="s">
        <v>1320</v>
      </c>
      <c r="E91" s="112">
        <v>3487122.7560095242</v>
      </c>
      <c r="F91" s="112">
        <v>321515.78500000003</v>
      </c>
      <c r="G91" s="112">
        <v>4558084.7974000005</v>
      </c>
      <c r="H91" s="154">
        <v>4879600.5824000007</v>
      </c>
      <c r="I91" s="205">
        <v>1.3993199906687406</v>
      </c>
      <c r="J91" s="145">
        <f t="shared" si="1"/>
        <v>28947.715004322257</v>
      </c>
      <c r="K91" s="145">
        <v>1907.3584315774654</v>
      </c>
      <c r="L91" s="145">
        <v>27040.356572744793</v>
      </c>
    </row>
    <row r="92" spans="1:12" s="122" customFormat="1" x14ac:dyDescent="0.25">
      <c r="A92" s="116">
        <v>91</v>
      </c>
      <c r="B92" s="124" t="s">
        <v>167</v>
      </c>
      <c r="C92" s="117" t="s">
        <v>172</v>
      </c>
      <c r="D92" s="117" t="s">
        <v>1320</v>
      </c>
      <c r="E92" s="112">
        <v>8985889.8722238094</v>
      </c>
      <c r="F92" s="112">
        <v>876365.45</v>
      </c>
      <c r="G92" s="112">
        <v>9280822.6906000096</v>
      </c>
      <c r="H92" s="154">
        <v>10157188.140600009</v>
      </c>
      <c r="I92" s="205">
        <v>1.1303486115489561</v>
      </c>
      <c r="J92" s="145">
        <f t="shared" si="1"/>
        <v>56431.75437076213</v>
      </c>
      <c r="K92" s="145">
        <v>4868.9498637662336</v>
      </c>
      <c r="L92" s="145">
        <v>51562.804506995897</v>
      </c>
    </row>
    <row r="93" spans="1:12" s="122" customFormat="1" x14ac:dyDescent="0.25">
      <c r="A93" s="116">
        <v>92</v>
      </c>
      <c r="B93" s="117" t="s">
        <v>168</v>
      </c>
      <c r="C93" s="117" t="s">
        <v>172</v>
      </c>
      <c r="D93" s="117" t="s">
        <v>1320</v>
      </c>
      <c r="E93" s="112">
        <v>8971085.0511095226</v>
      </c>
      <c r="F93" s="112">
        <v>1212210.9700000002</v>
      </c>
      <c r="G93" s="112">
        <v>8318450.7803000007</v>
      </c>
      <c r="H93" s="154">
        <v>9530661.7503000014</v>
      </c>
      <c r="I93" s="205">
        <v>1.0623755873456213</v>
      </c>
      <c r="J93" s="145">
        <f t="shared" si="1"/>
        <v>55013.853949291224</v>
      </c>
      <c r="K93" s="145">
        <v>6997.2473062753979</v>
      </c>
      <c r="L93" s="145">
        <v>48016.606643015824</v>
      </c>
    </row>
    <row r="94" spans="1:12" s="122" customFormat="1" x14ac:dyDescent="0.25">
      <c r="A94" s="116">
        <v>93</v>
      </c>
      <c r="B94" s="117" t="s">
        <v>116</v>
      </c>
      <c r="C94" s="117" t="s">
        <v>90</v>
      </c>
      <c r="D94" s="117" t="s">
        <v>117</v>
      </c>
      <c r="E94" s="112">
        <v>13558598.342266664</v>
      </c>
      <c r="F94" s="112">
        <v>2702172.584999999</v>
      </c>
      <c r="G94" s="112">
        <v>12992225.411699995</v>
      </c>
      <c r="H94" s="154">
        <v>15694397.996699994</v>
      </c>
      <c r="I94" s="205">
        <v>1.1575236319063551</v>
      </c>
      <c r="J94" s="145">
        <f t="shared" si="1"/>
        <v>91795.765625453671</v>
      </c>
      <c r="K94" s="145">
        <v>15804.875175482513</v>
      </c>
      <c r="L94" s="145">
        <v>75990.890449971164</v>
      </c>
    </row>
    <row r="95" spans="1:12" s="122" customFormat="1" x14ac:dyDescent="0.25">
      <c r="A95" s="116">
        <v>94</v>
      </c>
      <c r="B95" s="117" t="s">
        <v>119</v>
      </c>
      <c r="C95" s="117" t="s">
        <v>90</v>
      </c>
      <c r="D95" s="117" t="s">
        <v>117</v>
      </c>
      <c r="E95" s="112">
        <v>9045622.419557143</v>
      </c>
      <c r="F95" s="112">
        <v>1295633.0050000001</v>
      </c>
      <c r="G95" s="112">
        <v>7797563.5385000017</v>
      </c>
      <c r="H95" s="154">
        <v>9093196.5435000025</v>
      </c>
      <c r="I95" s="205">
        <v>1.0052593532801017</v>
      </c>
      <c r="J95" s="145">
        <f t="shared" si="1"/>
        <v>52768.305437929019</v>
      </c>
      <c r="K95" s="145">
        <v>7518.6275603129779</v>
      </c>
      <c r="L95" s="145">
        <v>45249.677877616043</v>
      </c>
    </row>
    <row r="96" spans="1:12" s="122" customFormat="1" x14ac:dyDescent="0.25">
      <c r="A96" s="116">
        <v>95</v>
      </c>
      <c r="B96" s="117" t="s">
        <v>120</v>
      </c>
      <c r="C96" s="117" t="s">
        <v>90</v>
      </c>
      <c r="D96" s="117" t="s">
        <v>121</v>
      </c>
      <c r="E96" s="112">
        <v>6521593.9726761887</v>
      </c>
      <c r="F96" s="112">
        <v>900551.76500000025</v>
      </c>
      <c r="G96" s="112">
        <v>6229967.0162999993</v>
      </c>
      <c r="H96" s="154">
        <v>7130518.7812999999</v>
      </c>
      <c r="I96" s="205">
        <v>1.0933705488527883</v>
      </c>
      <c r="J96" s="145">
        <f t="shared" si="1"/>
        <v>39127.593565741139</v>
      </c>
      <c r="K96" s="145">
        <v>4941.6353180696215</v>
      </c>
      <c r="L96" s="145">
        <v>34185.958247671515</v>
      </c>
    </row>
    <row r="97" spans="1:12" s="122" customFormat="1" x14ac:dyDescent="0.25">
      <c r="A97" s="116">
        <v>96</v>
      </c>
      <c r="B97" s="117" t="s">
        <v>1307</v>
      </c>
      <c r="C97" s="117" t="s">
        <v>90</v>
      </c>
      <c r="D97" s="117" t="s">
        <v>121</v>
      </c>
      <c r="E97" s="112">
        <v>15017231.275228567</v>
      </c>
      <c r="F97" s="112">
        <v>3009943.3150000004</v>
      </c>
      <c r="G97" s="112">
        <v>14036844.686600003</v>
      </c>
      <c r="H97" s="154">
        <v>17046788.001600005</v>
      </c>
      <c r="I97" s="205">
        <v>1.1351485296573449</v>
      </c>
      <c r="J97" s="145">
        <f t="shared" si="1"/>
        <v>101252.20672235265</v>
      </c>
      <c r="K97" s="145">
        <v>17878.054371553077</v>
      </c>
      <c r="L97" s="145">
        <v>83374.152350799573</v>
      </c>
    </row>
    <row r="98" spans="1:12" s="122" customFormat="1" x14ac:dyDescent="0.25">
      <c r="A98" s="116">
        <v>97</v>
      </c>
      <c r="B98" s="117" t="s">
        <v>115</v>
      </c>
      <c r="C98" s="117" t="s">
        <v>90</v>
      </c>
      <c r="D98" s="117" t="s">
        <v>121</v>
      </c>
      <c r="E98" s="112">
        <v>19048354.304966666</v>
      </c>
      <c r="F98" s="112">
        <v>3282241.1399999987</v>
      </c>
      <c r="G98" s="112">
        <v>17331859.331100006</v>
      </c>
      <c r="H98" s="154">
        <v>20614100.471100003</v>
      </c>
      <c r="I98" s="205">
        <v>1.082198500776788</v>
      </c>
      <c r="J98" s="145">
        <f t="shared" si="1"/>
        <v>114646.1126200408</v>
      </c>
      <c r="K98" s="145">
        <v>18254.310340153843</v>
      </c>
      <c r="L98" s="145">
        <v>96391.802279886964</v>
      </c>
    </row>
    <row r="99" spans="1:12" s="122" customFormat="1" x14ac:dyDescent="0.25">
      <c r="A99" s="116">
        <v>98</v>
      </c>
      <c r="B99" s="117" t="s">
        <v>112</v>
      </c>
      <c r="C99" s="117" t="s">
        <v>90</v>
      </c>
      <c r="D99" s="117" t="s">
        <v>108</v>
      </c>
      <c r="E99" s="112">
        <v>11008024.083942855</v>
      </c>
      <c r="F99" s="112">
        <v>2247255.1274999999</v>
      </c>
      <c r="G99" s="112">
        <v>10890620.477700001</v>
      </c>
      <c r="H99" s="154">
        <v>13137875.6052</v>
      </c>
      <c r="I99" s="205">
        <v>1.1934817279664123</v>
      </c>
      <c r="J99" s="145">
        <f t="shared" si="1"/>
        <v>71051.051583797846</v>
      </c>
      <c r="K99" s="145">
        <v>12153.398676020272</v>
      </c>
      <c r="L99" s="145">
        <v>58897.652907777578</v>
      </c>
    </row>
    <row r="100" spans="1:12" s="122" customFormat="1" x14ac:dyDescent="0.25">
      <c r="A100" s="116">
        <v>99</v>
      </c>
      <c r="B100" s="117" t="s">
        <v>1308</v>
      </c>
      <c r="C100" s="117" t="s">
        <v>90</v>
      </c>
      <c r="D100" s="117" t="s">
        <v>108</v>
      </c>
      <c r="E100" s="112">
        <v>8527565.109357141</v>
      </c>
      <c r="F100" s="112">
        <v>1788510.1249999998</v>
      </c>
      <c r="G100" s="112">
        <v>7851109.7281000009</v>
      </c>
      <c r="H100" s="154">
        <v>9639619.8530999999</v>
      </c>
      <c r="I100" s="205">
        <v>1.1304070657311807</v>
      </c>
      <c r="J100" s="145">
        <f t="shared" si="1"/>
        <v>55911.985970673893</v>
      </c>
      <c r="K100" s="145">
        <v>10373.765204573861</v>
      </c>
      <c r="L100" s="145">
        <v>45538.220766100028</v>
      </c>
    </row>
    <row r="101" spans="1:12" s="122" customFormat="1" x14ac:dyDescent="0.25">
      <c r="A101" s="116">
        <v>100</v>
      </c>
      <c r="B101" s="117" t="s">
        <v>1339</v>
      </c>
      <c r="C101" s="117" t="s">
        <v>90</v>
      </c>
      <c r="D101" s="117" t="s">
        <v>108</v>
      </c>
      <c r="E101" s="112">
        <v>7991173.3433714285</v>
      </c>
      <c r="F101" s="112">
        <v>922971.67500000016</v>
      </c>
      <c r="G101" s="112">
        <v>8695361.0497000031</v>
      </c>
      <c r="H101" s="154">
        <v>9618332.7247000039</v>
      </c>
      <c r="I101" s="205">
        <v>1.2036195826834719</v>
      </c>
      <c r="J101" s="145">
        <f t="shared" si="1"/>
        <v>49945.378657714922</v>
      </c>
      <c r="K101" s="145">
        <v>4792.7401887272736</v>
      </c>
      <c r="L101" s="145">
        <v>45152.63846898765</v>
      </c>
    </row>
    <row r="102" spans="1:12" s="122" customFormat="1" x14ac:dyDescent="0.25">
      <c r="A102" s="116">
        <v>101</v>
      </c>
      <c r="B102" s="117" t="s">
        <v>109</v>
      </c>
      <c r="C102" s="117" t="s">
        <v>90</v>
      </c>
      <c r="D102" s="117" t="s">
        <v>108</v>
      </c>
      <c r="E102" s="112">
        <v>13037565.847795237</v>
      </c>
      <c r="F102" s="112">
        <v>2070322.8999999997</v>
      </c>
      <c r="G102" s="112">
        <v>13098151.002900001</v>
      </c>
      <c r="H102" s="154">
        <v>15168473.902900001</v>
      </c>
      <c r="I102" s="205">
        <v>1.1634437041378487</v>
      </c>
      <c r="J102" s="145">
        <f t="shared" si="1"/>
        <v>88179.394955525335</v>
      </c>
      <c r="K102" s="145">
        <v>12035.477125333333</v>
      </c>
      <c r="L102" s="145">
        <v>76143.917830192004</v>
      </c>
    </row>
    <row r="103" spans="1:12" s="122" customFormat="1" x14ac:dyDescent="0.25">
      <c r="A103" s="116">
        <v>102</v>
      </c>
      <c r="B103" s="117" t="s">
        <v>100</v>
      </c>
      <c r="C103" s="117" t="s">
        <v>90</v>
      </c>
      <c r="D103" s="117" t="s">
        <v>90</v>
      </c>
      <c r="E103" s="112">
        <v>3018487.7379285712</v>
      </c>
      <c r="F103" s="112">
        <v>563697.73</v>
      </c>
      <c r="G103" s="112">
        <v>2207223.7984000007</v>
      </c>
      <c r="H103" s="154">
        <v>2770921.5284000007</v>
      </c>
      <c r="I103" s="205">
        <v>0.91798336418008375</v>
      </c>
      <c r="J103" s="145">
        <f t="shared" si="1"/>
        <v>12330.600801380002</v>
      </c>
      <c r="K103" s="145">
        <v>2508.4548984999997</v>
      </c>
      <c r="L103" s="145">
        <v>9822.1459028800018</v>
      </c>
    </row>
    <row r="104" spans="1:12" s="122" customFormat="1" x14ac:dyDescent="0.25">
      <c r="A104" s="116">
        <v>103</v>
      </c>
      <c r="B104" s="117" t="s">
        <v>1330</v>
      </c>
      <c r="C104" s="117" t="s">
        <v>90</v>
      </c>
      <c r="D104" s="117" t="s">
        <v>96</v>
      </c>
      <c r="E104" s="112">
        <v>4992685.9548761919</v>
      </c>
      <c r="F104" s="112">
        <v>780967.55000000016</v>
      </c>
      <c r="G104" s="112">
        <v>4495363.8150000004</v>
      </c>
      <c r="H104" s="154">
        <v>5276331.3650000002</v>
      </c>
      <c r="I104" s="205">
        <v>1.0568121874052145</v>
      </c>
      <c r="J104" s="145">
        <f t="shared" si="1"/>
        <v>30572.398173522997</v>
      </c>
      <c r="K104" s="145">
        <v>4525.1234707471285</v>
      </c>
      <c r="L104" s="145">
        <v>26047.274702775867</v>
      </c>
    </row>
    <row r="105" spans="1:12" s="122" customFormat="1" x14ac:dyDescent="0.25">
      <c r="A105" s="116">
        <v>104</v>
      </c>
      <c r="B105" s="117" t="s">
        <v>98</v>
      </c>
      <c r="C105" s="117" t="s">
        <v>90</v>
      </c>
      <c r="D105" s="117" t="s">
        <v>91</v>
      </c>
      <c r="E105" s="112">
        <v>8002064.112152379</v>
      </c>
      <c r="F105" s="112">
        <v>2580152.2949999981</v>
      </c>
      <c r="G105" s="112">
        <v>5894064.1573000001</v>
      </c>
      <c r="H105" s="154">
        <v>8474216.4522999972</v>
      </c>
      <c r="I105" s="205">
        <v>1.0590038187060489</v>
      </c>
      <c r="J105" s="145">
        <f t="shared" si="1"/>
        <v>44213.303229391284</v>
      </c>
      <c r="K105" s="145">
        <v>13461.664147826075</v>
      </c>
      <c r="L105" s="145">
        <v>30751.639081565212</v>
      </c>
    </row>
    <row r="106" spans="1:12" s="122" customFormat="1" x14ac:dyDescent="0.25">
      <c r="A106" s="116">
        <v>105</v>
      </c>
      <c r="B106" s="117" t="s">
        <v>103</v>
      </c>
      <c r="C106" s="117" t="s">
        <v>90</v>
      </c>
      <c r="D106" s="117" t="s">
        <v>96</v>
      </c>
      <c r="E106" s="112">
        <v>6015773.4974238081</v>
      </c>
      <c r="F106" s="112">
        <v>921377.7</v>
      </c>
      <c r="G106" s="112">
        <v>5705090.2723000003</v>
      </c>
      <c r="H106" s="154">
        <v>6626467.9723000005</v>
      </c>
      <c r="I106" s="205">
        <v>1.1015155366367626</v>
      </c>
      <c r="J106" s="145">
        <f t="shared" si="1"/>
        <v>38141.020636619636</v>
      </c>
      <c r="K106" s="145">
        <v>5303.3208666703176</v>
      </c>
      <c r="L106" s="145">
        <v>32837.699769949322</v>
      </c>
    </row>
    <row r="107" spans="1:12" s="122" customFormat="1" x14ac:dyDescent="0.25">
      <c r="A107" s="116">
        <v>106</v>
      </c>
      <c r="B107" s="117" t="s">
        <v>1338</v>
      </c>
      <c r="C107" s="117" t="s">
        <v>90</v>
      </c>
      <c r="D107" s="117" t="s">
        <v>96</v>
      </c>
      <c r="E107" s="112">
        <v>8205275.1907333331</v>
      </c>
      <c r="F107" s="112">
        <v>810581.4</v>
      </c>
      <c r="G107" s="112">
        <v>8090926.3565000026</v>
      </c>
      <c r="H107" s="154">
        <v>8901507.756500002</v>
      </c>
      <c r="I107" s="205">
        <v>1.0848518239282166</v>
      </c>
      <c r="J107" s="145">
        <f t="shared" si="1"/>
        <v>51944.604940350007</v>
      </c>
      <c r="K107" s="145">
        <v>4730.1346858064517</v>
      </c>
      <c r="L107" s="145">
        <v>47214.470254543558</v>
      </c>
    </row>
    <row r="108" spans="1:12" s="240" customFormat="1" x14ac:dyDescent="0.25">
      <c r="A108" s="234">
        <v>107</v>
      </c>
      <c r="B108" s="235" t="s">
        <v>1306</v>
      </c>
      <c r="C108" s="235" t="s">
        <v>90</v>
      </c>
      <c r="D108" s="235" t="s">
        <v>90</v>
      </c>
      <c r="E108" s="236">
        <v>12980921.888057144</v>
      </c>
      <c r="F108" s="236">
        <v>2074854.1999999997</v>
      </c>
      <c r="G108" s="236">
        <v>12744537.042500002</v>
      </c>
      <c r="H108" s="237">
        <v>14819391.242500002</v>
      </c>
      <c r="I108" s="238">
        <v>1.1416285661601822</v>
      </c>
      <c r="J108" s="239">
        <f t="shared" si="1"/>
        <v>85566.759023476043</v>
      </c>
      <c r="K108" s="239">
        <v>11980.151305479452</v>
      </c>
      <c r="L108" s="239">
        <v>73586.607717996594</v>
      </c>
    </row>
    <row r="109" spans="1:12" s="240" customFormat="1" x14ac:dyDescent="0.25">
      <c r="A109" s="234">
        <v>108</v>
      </c>
      <c r="B109" s="235" t="s">
        <v>95</v>
      </c>
      <c r="C109" s="235" t="s">
        <v>90</v>
      </c>
      <c r="D109" s="235" t="s">
        <v>96</v>
      </c>
      <c r="E109" s="236">
        <v>7499489.1578523796</v>
      </c>
      <c r="F109" s="236">
        <v>1366497.7249999996</v>
      </c>
      <c r="G109" s="236">
        <v>7117096.2170000002</v>
      </c>
      <c r="H109" s="237">
        <v>8483593.9419999998</v>
      </c>
      <c r="I109" s="238">
        <v>1.1312229091120438</v>
      </c>
      <c r="J109" s="239">
        <f t="shared" si="1"/>
        <v>46990.833761663409</v>
      </c>
      <c r="K109" s="239">
        <v>7569.064227987802</v>
      </c>
      <c r="L109" s="239">
        <v>39421.769533675608</v>
      </c>
    </row>
    <row r="110" spans="1:12" s="122" customFormat="1" x14ac:dyDescent="0.25">
      <c r="A110" s="116">
        <v>109</v>
      </c>
      <c r="B110" s="117" t="s">
        <v>99</v>
      </c>
      <c r="C110" s="117" t="s">
        <v>90</v>
      </c>
      <c r="D110" s="117" t="s">
        <v>90</v>
      </c>
      <c r="E110" s="112">
        <v>7801441.0875619035</v>
      </c>
      <c r="F110" s="112">
        <v>1916900.2999999998</v>
      </c>
      <c r="G110" s="112">
        <v>7475259.9530000025</v>
      </c>
      <c r="H110" s="154">
        <v>9392160.2530000024</v>
      </c>
      <c r="I110" s="205">
        <v>1.2039006829102683</v>
      </c>
      <c r="J110" s="145">
        <f t="shared" si="1"/>
        <v>48979.676833401885</v>
      </c>
      <c r="K110" s="145">
        <v>9996.545489719625</v>
      </c>
      <c r="L110" s="145">
        <v>38983.13134368226</v>
      </c>
    </row>
    <row r="111" spans="1:12" s="122" customFormat="1" x14ac:dyDescent="0.25">
      <c r="A111" s="116">
        <v>110</v>
      </c>
      <c r="B111" s="117" t="s">
        <v>89</v>
      </c>
      <c r="C111" s="117" t="s">
        <v>90</v>
      </c>
      <c r="D111" s="117" t="s">
        <v>91</v>
      </c>
      <c r="E111" s="112">
        <v>11488168.015352383</v>
      </c>
      <c r="F111" s="112">
        <v>2374832.2749999999</v>
      </c>
      <c r="G111" s="112">
        <v>10627801.176399997</v>
      </c>
      <c r="H111" s="154">
        <v>13002633.451399997</v>
      </c>
      <c r="I111" s="205">
        <v>1.1318282805425317</v>
      </c>
      <c r="J111" s="145">
        <f t="shared" si="1"/>
        <v>74761.153807681461</v>
      </c>
      <c r="K111" s="145">
        <v>13654.557105092024</v>
      </c>
      <c r="L111" s="145">
        <v>61106.596702589435</v>
      </c>
    </row>
    <row r="112" spans="1:12" s="122" customFormat="1" x14ac:dyDescent="0.25">
      <c r="A112" s="116">
        <v>111</v>
      </c>
      <c r="B112" s="117" t="s">
        <v>171</v>
      </c>
      <c r="C112" s="117" t="s">
        <v>90</v>
      </c>
      <c r="D112" s="117" t="s">
        <v>1319</v>
      </c>
      <c r="E112" s="112">
        <v>7493836.4907714268</v>
      </c>
      <c r="F112" s="112">
        <v>1390266.9999999998</v>
      </c>
      <c r="G112" s="112">
        <v>6835929.3561000014</v>
      </c>
      <c r="H112" s="154">
        <v>8226196.3561000014</v>
      </c>
      <c r="I112" s="205">
        <v>1.097728295277121</v>
      </c>
      <c r="J112" s="145">
        <f t="shared" si="1"/>
        <v>43972.75870351636</v>
      </c>
      <c r="K112" s="145">
        <v>7431.6090545454526</v>
      </c>
      <c r="L112" s="145">
        <v>36541.14964897091</v>
      </c>
    </row>
    <row r="113" spans="1:12" s="122" customFormat="1" x14ac:dyDescent="0.25">
      <c r="A113" s="116">
        <v>112</v>
      </c>
      <c r="B113" s="117" t="s">
        <v>92</v>
      </c>
      <c r="C113" s="117" t="s">
        <v>90</v>
      </c>
      <c r="D113" s="117" t="s">
        <v>91</v>
      </c>
      <c r="E113" s="112">
        <v>5001913.8772047637</v>
      </c>
      <c r="F113" s="112">
        <v>459505.89999999997</v>
      </c>
      <c r="G113" s="112">
        <v>5378606.7667999975</v>
      </c>
      <c r="H113" s="154">
        <v>5838112.6667999979</v>
      </c>
      <c r="I113" s="205">
        <v>1.1671757671410627</v>
      </c>
      <c r="J113" s="145">
        <f t="shared" si="1"/>
        <v>33519.748419227071</v>
      </c>
      <c r="K113" s="145">
        <v>2638.2707981538465</v>
      </c>
      <c r="L113" s="145">
        <v>30881.477621073223</v>
      </c>
    </row>
    <row r="114" spans="1:12" s="122" customFormat="1" x14ac:dyDescent="0.25">
      <c r="A114" s="116">
        <v>113</v>
      </c>
      <c r="B114" s="117" t="s">
        <v>104</v>
      </c>
      <c r="C114" s="117" t="s">
        <v>90</v>
      </c>
      <c r="D114" s="117" t="s">
        <v>1319</v>
      </c>
      <c r="E114" s="112">
        <v>14014735.405942857</v>
      </c>
      <c r="F114" s="112">
        <v>1291275.7625000002</v>
      </c>
      <c r="G114" s="112">
        <v>14931106.787999997</v>
      </c>
      <c r="H114" s="154">
        <v>16222382.550499998</v>
      </c>
      <c r="I114" s="205">
        <v>1.1575232839302128</v>
      </c>
      <c r="J114" s="145">
        <f t="shared" si="1"/>
        <v>90845.342282799989</v>
      </c>
      <c r="K114" s="145">
        <v>7231.1442700000016</v>
      </c>
      <c r="L114" s="145">
        <v>83614.198012799985</v>
      </c>
    </row>
    <row r="115" spans="1:12" s="122" customFormat="1" x14ac:dyDescent="0.25">
      <c r="A115" s="116">
        <v>114</v>
      </c>
      <c r="B115" s="117" t="s">
        <v>107</v>
      </c>
      <c r="C115" s="117" t="s">
        <v>90</v>
      </c>
      <c r="D115" s="117" t="s">
        <v>1319</v>
      </c>
      <c r="E115" s="112">
        <v>8535655.6535714287</v>
      </c>
      <c r="F115" s="112">
        <v>1881111.0499999996</v>
      </c>
      <c r="G115" s="112">
        <v>7690625.5187000027</v>
      </c>
      <c r="H115" s="154">
        <v>9571736.5687000025</v>
      </c>
      <c r="I115" s="205">
        <v>1.1213826983162172</v>
      </c>
      <c r="J115" s="145">
        <f t="shared" si="1"/>
        <v>55838.288973049916</v>
      </c>
      <c r="K115" s="145">
        <v>10973.768620396038</v>
      </c>
      <c r="L115" s="145">
        <v>44864.520352653875</v>
      </c>
    </row>
    <row r="116" spans="1:12" s="122" customFormat="1" x14ac:dyDescent="0.25">
      <c r="A116" s="116">
        <v>115</v>
      </c>
      <c r="B116" s="117" t="s">
        <v>118</v>
      </c>
      <c r="C116" s="117" t="s">
        <v>90</v>
      </c>
      <c r="D116" s="117" t="s">
        <v>1319</v>
      </c>
      <c r="E116" s="112">
        <v>7812146.5528761894</v>
      </c>
      <c r="F116" s="112">
        <v>1740640.7499999995</v>
      </c>
      <c r="G116" s="112">
        <v>7413302.8023000024</v>
      </c>
      <c r="H116" s="154">
        <v>9153943.5523000024</v>
      </c>
      <c r="I116" s="205">
        <v>1.171757786460087</v>
      </c>
      <c r="J116" s="145">
        <f t="shared" si="1"/>
        <v>54923.66131380001</v>
      </c>
      <c r="K116" s="145">
        <v>10443.844499999997</v>
      </c>
      <c r="L116" s="145">
        <v>44479.816813800011</v>
      </c>
    </row>
    <row r="117" spans="1:12" s="122" customFormat="1" x14ac:dyDescent="0.25">
      <c r="A117" s="116"/>
      <c r="B117" s="147"/>
      <c r="C117" s="117"/>
      <c r="D117" s="117"/>
      <c r="E117" s="112"/>
      <c r="F117" s="112"/>
      <c r="G117" s="112"/>
      <c r="H117" s="138"/>
      <c r="I117" s="24"/>
      <c r="J117" s="137"/>
      <c r="K117" s="137"/>
      <c r="L117" s="137"/>
    </row>
    <row r="118" spans="1:12" s="136" customFormat="1" x14ac:dyDescent="0.25">
      <c r="A118" s="211" t="s">
        <v>174</v>
      </c>
      <c r="B118" s="211"/>
      <c r="C118" s="211"/>
      <c r="D118" s="211"/>
      <c r="E118" s="209">
        <v>901274310.69806659</v>
      </c>
      <c r="F118" s="209">
        <v>136964235.54250005</v>
      </c>
      <c r="G118" s="209">
        <v>867375814.42619979</v>
      </c>
      <c r="H118" s="209">
        <v>1004340049.9687002</v>
      </c>
      <c r="I118" s="210">
        <v>1.1143555719354807</v>
      </c>
      <c r="J118" s="209">
        <f>SUM(J2:J116)</f>
        <v>5598175.6547230957</v>
      </c>
      <c r="K118" s="209">
        <v>783763.47522515419</v>
      </c>
      <c r="L118" s="209">
        <v>4814412.1794979442</v>
      </c>
    </row>
    <row r="120" spans="1:12" s="150" customFormat="1" x14ac:dyDescent="0.25">
      <c r="A120" s="149"/>
      <c r="I120" s="151"/>
    </row>
    <row r="121" spans="1:12" x14ac:dyDescent="0.25">
      <c r="E121" s="14"/>
      <c r="J121" s="14"/>
      <c r="K121" s="14"/>
      <c r="L121" s="14"/>
    </row>
    <row r="123" spans="1:12" x14ac:dyDescent="0.25">
      <c r="J123" s="14"/>
    </row>
    <row r="124" spans="1:12" x14ac:dyDescent="0.25">
      <c r="J124" s="164"/>
    </row>
  </sheetData>
  <mergeCells count="1">
    <mergeCell ref="A118:D1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showGridLines="0" zoomScale="90" zoomScaleNormal="90" workbookViewId="0">
      <pane xSplit="2" ySplit="4" topLeftCell="F111" activePane="bottomRight" state="frozen"/>
      <selection pane="topRight" activeCell="C1" sqref="C1"/>
      <selection pane="bottomLeft" activeCell="A4" sqref="A4"/>
      <selection pane="bottomRight" activeCell="K123" sqref="K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3.28515625" bestFit="1" customWidth="1"/>
    <col min="9" max="9" width="16.28515625" customWidth="1"/>
    <col min="10" max="10" width="15" style="27" bestFit="1" customWidth="1"/>
    <col min="11" max="11" width="12.42578125" bestFit="1" customWidth="1"/>
    <col min="12" max="13" width="13.85546875" customWidth="1"/>
    <col min="14" max="15" width="16.7109375" customWidth="1"/>
    <col min="16" max="16" width="18.140625" customWidth="1"/>
    <col min="17" max="17" width="21.140625" bestFit="1" customWidth="1"/>
    <col min="18" max="18" width="12.28515625" customWidth="1"/>
    <col min="19" max="19" width="10.140625" bestFit="1" customWidth="1"/>
    <col min="20" max="20" width="16.5703125" bestFit="1" customWidth="1"/>
    <col min="21" max="21" width="17.42578125" bestFit="1" customWidth="1"/>
    <col min="22" max="22" width="15.28515625" bestFit="1" customWidth="1"/>
    <col min="23" max="23" width="11.7109375" bestFit="1" customWidth="1"/>
    <col min="24" max="24" width="10.140625" bestFit="1" customWidth="1"/>
    <col min="25" max="25" width="17.42578125" bestFit="1" customWidth="1"/>
    <col min="26" max="26" width="10.5703125" bestFit="1" customWidth="1"/>
    <col min="27" max="27" width="7.7109375" bestFit="1" customWidth="1"/>
    <col min="28" max="28" width="8.28515625" bestFit="1" customWidth="1"/>
    <col min="29" max="29" width="16.28515625" bestFit="1" customWidth="1"/>
    <col min="30" max="30" width="13.42578125" bestFit="1" customWidth="1"/>
    <col min="31" max="31" width="14" bestFit="1" customWidth="1"/>
    <col min="32" max="32" width="10.42578125" bestFit="1" customWidth="1"/>
  </cols>
  <sheetData>
    <row r="1" spans="1:33" ht="30.75" customHeight="1" x14ac:dyDescent="0.25">
      <c r="A1" s="213" t="s">
        <v>1342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3" x14ac:dyDescent="0.25">
      <c r="A2" s="215" t="s">
        <v>1284</v>
      </c>
      <c r="B2" s="216"/>
      <c r="C2" s="216"/>
      <c r="D2" s="216"/>
      <c r="E2" s="216"/>
      <c r="F2" s="216"/>
      <c r="G2" s="216"/>
      <c r="H2" s="216"/>
      <c r="I2" s="216"/>
      <c r="J2" s="216"/>
      <c r="K2" s="217"/>
      <c r="L2" s="221" t="s">
        <v>1285</v>
      </c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192"/>
      <c r="Z2" s="192"/>
      <c r="AA2" s="193"/>
      <c r="AB2" s="152"/>
    </row>
    <row r="3" spans="1:33" x14ac:dyDescent="0.25">
      <c r="A3" s="218"/>
      <c r="B3" s="219"/>
      <c r="C3" s="219"/>
      <c r="D3" s="219"/>
      <c r="E3" s="219"/>
      <c r="F3" s="219"/>
      <c r="G3" s="219"/>
      <c r="H3" s="219"/>
      <c r="I3" s="219"/>
      <c r="J3" s="219"/>
      <c r="K3" s="220"/>
      <c r="L3" s="223" t="s">
        <v>1343</v>
      </c>
      <c r="M3" s="223"/>
      <c r="N3" s="223" t="s">
        <v>1344</v>
      </c>
      <c r="O3" s="223"/>
      <c r="P3" s="194"/>
      <c r="Q3" s="194"/>
      <c r="R3" s="192"/>
      <c r="S3" s="192"/>
      <c r="T3" s="192"/>
      <c r="U3" s="192"/>
      <c r="V3" s="192"/>
      <c r="W3" s="192"/>
      <c r="X3" s="192"/>
      <c r="Y3" s="192"/>
      <c r="Z3" s="192"/>
      <c r="AA3" s="193"/>
      <c r="AB3" s="152"/>
    </row>
    <row r="4" spans="1:33" s="4" customFormat="1" ht="45" customHeight="1" x14ac:dyDescent="0.25">
      <c r="A4" s="125" t="s">
        <v>1281</v>
      </c>
      <c r="B4" s="126" t="s">
        <v>137</v>
      </c>
      <c r="C4" s="126" t="s">
        <v>0</v>
      </c>
      <c r="D4" s="126" t="s">
        <v>1</v>
      </c>
      <c r="E4" s="127" t="s">
        <v>1345</v>
      </c>
      <c r="F4" s="127" t="s">
        <v>1346</v>
      </c>
      <c r="G4" s="127" t="s">
        <v>1347</v>
      </c>
      <c r="H4" s="132" t="s">
        <v>1348</v>
      </c>
      <c r="I4" s="132" t="s">
        <v>1355</v>
      </c>
      <c r="J4" s="127" t="s">
        <v>1349</v>
      </c>
      <c r="K4" s="127" t="s">
        <v>1337</v>
      </c>
      <c r="L4" s="128" t="s">
        <v>1333</v>
      </c>
      <c r="M4" s="128" t="s">
        <v>1329</v>
      </c>
      <c r="N4" s="128" t="s">
        <v>1333</v>
      </c>
      <c r="O4" s="128" t="s">
        <v>1329</v>
      </c>
      <c r="P4" s="128" t="s">
        <v>1336</v>
      </c>
      <c r="Q4" s="128" t="s">
        <v>1340</v>
      </c>
      <c r="R4" s="128" t="s">
        <v>1334</v>
      </c>
      <c r="S4" s="128" t="s">
        <v>1286</v>
      </c>
      <c r="T4" s="128" t="s">
        <v>1287</v>
      </c>
      <c r="U4" s="128" t="s">
        <v>1288</v>
      </c>
      <c r="V4" s="128" t="s">
        <v>1334</v>
      </c>
      <c r="W4" s="128" t="s">
        <v>1335</v>
      </c>
      <c r="X4" s="128" t="s">
        <v>1289</v>
      </c>
      <c r="Y4" s="128" t="s">
        <v>1350</v>
      </c>
      <c r="Z4" s="129" t="s">
        <v>1290</v>
      </c>
      <c r="AA4" s="129" t="s">
        <v>1291</v>
      </c>
      <c r="AB4" s="129" t="s">
        <v>1302</v>
      </c>
      <c r="AC4" s="130" t="s">
        <v>1292</v>
      </c>
      <c r="AD4" s="130" t="s">
        <v>1293</v>
      </c>
      <c r="AE4" s="130" t="s">
        <v>1303</v>
      </c>
      <c r="AF4" s="131" t="s">
        <v>1294</v>
      </c>
    </row>
    <row r="5" spans="1:33" s="122" customFormat="1" x14ac:dyDescent="0.25">
      <c r="A5" s="113">
        <v>1</v>
      </c>
      <c r="B5" s="114" t="s">
        <v>158</v>
      </c>
      <c r="C5" s="115" t="s">
        <v>1309</v>
      </c>
      <c r="D5" s="115" t="s">
        <v>1309</v>
      </c>
      <c r="E5" s="112">
        <v>15813425.166300002</v>
      </c>
      <c r="F5" s="112">
        <v>10798653.295</v>
      </c>
      <c r="G5" s="112">
        <v>5384451.230800001</v>
      </c>
      <c r="H5" s="154">
        <f>SUM(F5:G5)</f>
        <v>16183104.525800001</v>
      </c>
      <c r="I5" s="145">
        <v>0</v>
      </c>
      <c r="J5" s="24">
        <f>IFERROR(H5/E5,0)</f>
        <v>1.0233775640389295</v>
      </c>
      <c r="K5" s="145">
        <f>IF(J5&gt;99.5%,H5*0.6%,IF(J5&gt;=95.5%,H5*0.55%,IF(J5&gt;=90.5%,H5*0.5%,IF(J5&gt;=85.5%,H5*0.4%,IF(J5&gt;=79.5%,H5*0.3%,IF(J5&lt;79.5%,0))))))</f>
        <v>97098.627154800008</v>
      </c>
      <c r="L5" s="112">
        <v>20</v>
      </c>
      <c r="M5" s="112">
        <v>14</v>
      </c>
      <c r="N5" s="112">
        <v>0</v>
      </c>
      <c r="O5" s="112">
        <v>5</v>
      </c>
      <c r="P5" s="182">
        <f>IFERROR(IF(N5/L5&gt;79.5%,(N5/L5),0),0)</f>
        <v>0</v>
      </c>
      <c r="Q5" s="182">
        <f>IFERROR(IF(O5/M5&gt;79.5%,(O5/M5),0),0)</f>
        <v>0</v>
      </c>
      <c r="R5" s="145">
        <f>IFERROR(IF(P5&gt;99.5%,5,(5*P5))+(IF(Q5&gt;99.5%,5,(5*Q5))),0)</f>
        <v>0</v>
      </c>
      <c r="S5" s="145"/>
      <c r="T5" s="145"/>
      <c r="U5" s="155">
        <f t="shared" ref="U5:U12" si="0">IFERROR(T5/S5,0)</f>
        <v>0</v>
      </c>
      <c r="V5" s="156">
        <f>IF(U5&gt;=100%,10,U5*10)</f>
        <v>0</v>
      </c>
      <c r="W5" s="157">
        <f>SUM(V5,R5)</f>
        <v>0</v>
      </c>
      <c r="X5" s="157">
        <f>20-W5</f>
        <v>20</v>
      </c>
      <c r="Y5" s="158">
        <f t="shared" ref="Y5:Y36" si="1">(K5-(K5*X5%))</f>
        <v>77678.901723840012</v>
      </c>
      <c r="Z5" s="159">
        <f>F5/H5</f>
        <v>0.66727946283632966</v>
      </c>
      <c r="AA5" s="159">
        <f t="shared" ref="AA5:AA36" si="2">G5/H5</f>
        <v>0.33272053716367034</v>
      </c>
      <c r="AB5" s="159">
        <f>IFERROR(#REF!/H5,0)</f>
        <v>0</v>
      </c>
      <c r="AC5" s="145">
        <f>Y5*Z5</f>
        <v>51833.535816000003</v>
      </c>
      <c r="AD5" s="145">
        <f>Y5*AA5</f>
        <v>25845.365907840005</v>
      </c>
      <c r="AE5" s="145">
        <f>IFERROR(Y5*AB5,0)</f>
        <v>0</v>
      </c>
      <c r="AF5" s="145">
        <f>SUM(AC5,AD5,AE5)-Y5</f>
        <v>0</v>
      </c>
      <c r="AG5" s="190"/>
    </row>
    <row r="6" spans="1:33" s="122" customFormat="1" x14ac:dyDescent="0.25">
      <c r="A6" s="116">
        <v>2</v>
      </c>
      <c r="B6" s="117" t="s">
        <v>159</v>
      </c>
      <c r="C6" s="115" t="s">
        <v>1309</v>
      </c>
      <c r="D6" s="115" t="s">
        <v>1309</v>
      </c>
      <c r="E6" s="112">
        <v>14414205.297780951</v>
      </c>
      <c r="F6" s="112">
        <v>8578507.7874999996</v>
      </c>
      <c r="G6" s="112">
        <v>5978567.0019000005</v>
      </c>
      <c r="H6" s="154">
        <f>SUM(F6:G6)</f>
        <v>14557074.7894</v>
      </c>
      <c r="I6" s="145">
        <v>0</v>
      </c>
      <c r="J6" s="24">
        <f t="shared" ref="J6:J13" si="3">IFERROR(H6/E6,0)</f>
        <v>1.009911714774941</v>
      </c>
      <c r="K6" s="145">
        <f t="shared" ref="K6:K68" si="4">IF(J6&gt;99.5%,H6*0.6%,IF(J6&gt;=95.5%,H6*0.55%,IF(J6&gt;=90.5%,H6*0.5%,IF(J6&gt;=85.5%,H6*0.4%,IF(J6&gt;=79.5%,H6*0.3%,IF(J6&lt;79.5%,0))))))</f>
        <v>87342.448736400009</v>
      </c>
      <c r="L6" s="112">
        <v>31</v>
      </c>
      <c r="M6" s="112">
        <v>26</v>
      </c>
      <c r="N6" s="112">
        <v>15</v>
      </c>
      <c r="O6" s="112">
        <v>70</v>
      </c>
      <c r="P6" s="182">
        <f t="shared" ref="P6:P68" si="5">IFERROR(IF(N6/L6&gt;79.5%,(N6/L6),0),0)</f>
        <v>0</v>
      </c>
      <c r="Q6" s="182">
        <f t="shared" ref="Q6:Q68" si="6">IFERROR(IF(O6/M6&gt;79.5%,(O6/M6),0),0)</f>
        <v>2.6923076923076925</v>
      </c>
      <c r="R6" s="145">
        <f>IFERROR(IF(P6&gt;99.5%,5,(5*P6))+(IF(Q6&gt;99.5%,5,(5*Q6))),0)</f>
        <v>5</v>
      </c>
      <c r="S6" s="145"/>
      <c r="T6" s="145"/>
      <c r="U6" s="155">
        <f t="shared" si="0"/>
        <v>0</v>
      </c>
      <c r="V6" s="156">
        <f t="shared" ref="V6:V68" si="7">IF(U6&gt;=100%,10,U6*10)</f>
        <v>0</v>
      </c>
      <c r="W6" s="157">
        <f t="shared" ref="W6:W68" si="8">SUM(V6,R6)</f>
        <v>5</v>
      </c>
      <c r="X6" s="157">
        <f t="shared" ref="X6:X68" si="9">20-W6</f>
        <v>15</v>
      </c>
      <c r="Y6" s="158">
        <f t="shared" si="1"/>
        <v>74241.081425940007</v>
      </c>
      <c r="Z6" s="159">
        <f t="shared" ref="Z6:Z36" si="10">F6/H6</f>
        <v>0.58930162217388593</v>
      </c>
      <c r="AA6" s="159">
        <f t="shared" si="2"/>
        <v>0.41069837782611401</v>
      </c>
      <c r="AB6" s="159">
        <f>IFERROR(#REF!/H6,0)</f>
        <v>0</v>
      </c>
      <c r="AC6" s="145">
        <f>Y6*Z6</f>
        <v>43750.38971625</v>
      </c>
      <c r="AD6" s="145">
        <f t="shared" ref="AD6:AD68" si="11">Y6*AA6</f>
        <v>30490.691709690003</v>
      </c>
      <c r="AE6" s="145">
        <f t="shared" ref="AE6:AE68" si="12">IFERROR(Y6*AB6,0)</f>
        <v>0</v>
      </c>
      <c r="AF6" s="145">
        <f t="shared" ref="AF6:AF68" si="13">SUM(AC6,AD6,AE6)-Y6</f>
        <v>0</v>
      </c>
      <c r="AG6" s="190"/>
    </row>
    <row r="7" spans="1:33" s="122" customFormat="1" x14ac:dyDescent="0.25">
      <c r="A7" s="116">
        <v>3</v>
      </c>
      <c r="B7" s="117" t="s">
        <v>1321</v>
      </c>
      <c r="C7" s="115" t="s">
        <v>1309</v>
      </c>
      <c r="D7" s="115" t="s">
        <v>1309</v>
      </c>
      <c r="E7" s="112">
        <v>2871863.0996619049</v>
      </c>
      <c r="F7" s="112">
        <v>1363341.8549999997</v>
      </c>
      <c r="G7" s="112">
        <v>1534925.9055000001</v>
      </c>
      <c r="H7" s="154">
        <f>SUM(F7:G7)</f>
        <v>2898267.7604999999</v>
      </c>
      <c r="I7" s="145">
        <v>0</v>
      </c>
      <c r="J7" s="24">
        <f t="shared" si="3"/>
        <v>1.0091942616767504</v>
      </c>
      <c r="K7" s="145">
        <f t="shared" si="4"/>
        <v>17389.606563000001</v>
      </c>
      <c r="L7" s="112">
        <v>5</v>
      </c>
      <c r="M7" s="112">
        <v>2</v>
      </c>
      <c r="N7" s="112">
        <v>13</v>
      </c>
      <c r="O7" s="112">
        <v>0</v>
      </c>
      <c r="P7" s="182">
        <f>IFERROR(IF(N7/L7&gt;79.5%,(N7/L7),0),0)</f>
        <v>2.6</v>
      </c>
      <c r="Q7" s="182">
        <f t="shared" si="6"/>
        <v>0</v>
      </c>
      <c r="R7" s="145">
        <f>IFERROR(IF(P7&gt;99.5%,5,(5*P7))+(IF(Q7&gt;99.5%,5,(5*Q7))),0)</f>
        <v>5</v>
      </c>
      <c r="S7" s="145"/>
      <c r="T7" s="145"/>
      <c r="U7" s="155">
        <f t="shared" si="0"/>
        <v>0</v>
      </c>
      <c r="V7" s="156">
        <f t="shared" si="7"/>
        <v>0</v>
      </c>
      <c r="W7" s="157">
        <f t="shared" si="8"/>
        <v>5</v>
      </c>
      <c r="X7" s="157">
        <f t="shared" si="9"/>
        <v>15</v>
      </c>
      <c r="Y7" s="158">
        <f t="shared" si="1"/>
        <v>14781.165578550001</v>
      </c>
      <c r="Z7" s="159">
        <f t="shared" si="10"/>
        <v>0.47039886154783722</v>
      </c>
      <c r="AA7" s="159">
        <f t="shared" si="2"/>
        <v>0.52960113845216272</v>
      </c>
      <c r="AB7" s="159">
        <f>IFERROR(#REF!/H7,0)</f>
        <v>0</v>
      </c>
      <c r="AC7" s="145">
        <f t="shared" ref="AC7:AC68" si="14">Y7*Z7</f>
        <v>6953.0434604999991</v>
      </c>
      <c r="AD7" s="145">
        <f t="shared" si="11"/>
        <v>7828.1221180500006</v>
      </c>
      <c r="AE7" s="145">
        <f t="shared" si="12"/>
        <v>0</v>
      </c>
      <c r="AF7" s="145">
        <f t="shared" si="13"/>
        <v>0</v>
      </c>
      <c r="AG7" s="190"/>
    </row>
    <row r="8" spans="1:33" s="122" customFormat="1" x14ac:dyDescent="0.25">
      <c r="A8" s="113">
        <v>4</v>
      </c>
      <c r="B8" s="117" t="s">
        <v>1280</v>
      </c>
      <c r="C8" s="115" t="s">
        <v>1309</v>
      </c>
      <c r="D8" s="115" t="s">
        <v>1311</v>
      </c>
      <c r="E8" s="112">
        <v>7408828.6316333339</v>
      </c>
      <c r="F8" s="112">
        <v>4727938.3699999992</v>
      </c>
      <c r="G8" s="112">
        <v>3271645.8829000005</v>
      </c>
      <c r="H8" s="154">
        <f>SUM(F8:G8)</f>
        <v>7999584.2528999997</v>
      </c>
      <c r="I8" s="145">
        <v>0</v>
      </c>
      <c r="J8" s="24">
        <f t="shared" si="3"/>
        <v>1.0797367101655353</v>
      </c>
      <c r="K8" s="145">
        <f t="shared" si="4"/>
        <v>47997.505517400001</v>
      </c>
      <c r="L8" s="112">
        <v>9</v>
      </c>
      <c r="M8" s="112">
        <v>12</v>
      </c>
      <c r="N8" s="112">
        <v>15</v>
      </c>
      <c r="O8" s="112">
        <v>33</v>
      </c>
      <c r="P8" s="182">
        <f t="shared" si="5"/>
        <v>1.6666666666666667</v>
      </c>
      <c r="Q8" s="182">
        <f t="shared" si="6"/>
        <v>2.75</v>
      </c>
      <c r="R8" s="145">
        <f>IFERROR(IF(P8&gt;99.5%,5,(5*P8))+(IF(Q8&gt;99.5%,5,(5*Q8))),0)</f>
        <v>10</v>
      </c>
      <c r="S8" s="145"/>
      <c r="T8" s="145"/>
      <c r="U8" s="155">
        <f t="shared" si="0"/>
        <v>0</v>
      </c>
      <c r="V8" s="156">
        <f t="shared" si="7"/>
        <v>0</v>
      </c>
      <c r="W8" s="157">
        <f t="shared" si="8"/>
        <v>10</v>
      </c>
      <c r="X8" s="157">
        <f t="shared" si="9"/>
        <v>10</v>
      </c>
      <c r="Y8" s="158">
        <f t="shared" si="1"/>
        <v>43197.754965660002</v>
      </c>
      <c r="Z8" s="159">
        <f t="shared" si="10"/>
        <v>0.59102301076284469</v>
      </c>
      <c r="AA8" s="159">
        <f t="shared" si="2"/>
        <v>0.40897698923715536</v>
      </c>
      <c r="AB8" s="159">
        <f>IFERROR(#REF!/H8,0)</f>
        <v>0</v>
      </c>
      <c r="AC8" s="145">
        <f t="shared" si="14"/>
        <v>25530.867198</v>
      </c>
      <c r="AD8" s="145">
        <f t="shared" si="11"/>
        <v>17666.887767660006</v>
      </c>
      <c r="AE8" s="145">
        <f t="shared" si="12"/>
        <v>0</v>
      </c>
      <c r="AF8" s="145">
        <f t="shared" si="13"/>
        <v>0</v>
      </c>
      <c r="AG8" s="190"/>
    </row>
    <row r="9" spans="1:33" s="122" customFormat="1" x14ac:dyDescent="0.25">
      <c r="A9" s="116">
        <v>5</v>
      </c>
      <c r="B9" s="117" t="s">
        <v>155</v>
      </c>
      <c r="C9" s="115" t="s">
        <v>1309</v>
      </c>
      <c r="D9" s="115" t="s">
        <v>1311</v>
      </c>
      <c r="E9" s="112">
        <v>1970049.9906333336</v>
      </c>
      <c r="F9" s="112">
        <v>1167347.0899999996</v>
      </c>
      <c r="G9" s="112">
        <v>1431004.0587999995</v>
      </c>
      <c r="H9" s="154">
        <f t="shared" ref="H9:H68" si="15">SUM(F9:G9)</f>
        <v>2598351.1487999992</v>
      </c>
      <c r="I9" s="145">
        <v>608600.65826033265</v>
      </c>
      <c r="J9" s="24">
        <f t="shared" si="3"/>
        <v>1.318926504989185</v>
      </c>
      <c r="K9" s="145">
        <f t="shared" si="4"/>
        <v>15590.106892799995</v>
      </c>
      <c r="L9" s="112">
        <v>1</v>
      </c>
      <c r="M9" s="112">
        <v>1</v>
      </c>
      <c r="N9" s="112">
        <v>2</v>
      </c>
      <c r="O9" s="112">
        <v>7</v>
      </c>
      <c r="P9" s="182">
        <f t="shared" si="5"/>
        <v>2</v>
      </c>
      <c r="Q9" s="182">
        <f t="shared" si="6"/>
        <v>7</v>
      </c>
      <c r="R9" s="145">
        <f>IFERROR(IF(P9&gt;99.5%,5,(5*P9))+(IF(Q9&gt;99.5%,5,(5*Q9))),0)</f>
        <v>10</v>
      </c>
      <c r="S9" s="145"/>
      <c r="T9" s="145"/>
      <c r="U9" s="155">
        <f t="shared" si="0"/>
        <v>0</v>
      </c>
      <c r="V9" s="156">
        <f t="shared" si="7"/>
        <v>0</v>
      </c>
      <c r="W9" s="157">
        <f t="shared" si="8"/>
        <v>10</v>
      </c>
      <c r="X9" s="157">
        <f t="shared" si="9"/>
        <v>10</v>
      </c>
      <c r="Y9" s="158">
        <f t="shared" si="1"/>
        <v>14031.096203519995</v>
      </c>
      <c r="Z9" s="159">
        <f t="shared" si="10"/>
        <v>0.44926456169679663</v>
      </c>
      <c r="AA9" s="159">
        <f t="shared" si="2"/>
        <v>0.55073543830320337</v>
      </c>
      <c r="AB9" s="159">
        <f>IFERROR(#REF!/H9,0)</f>
        <v>0</v>
      </c>
      <c r="AC9" s="145">
        <f t="shared" si="14"/>
        <v>6303.6742859999977</v>
      </c>
      <c r="AD9" s="145">
        <f t="shared" si="11"/>
        <v>7727.4219175199978</v>
      </c>
      <c r="AE9" s="145">
        <f t="shared" si="12"/>
        <v>0</v>
      </c>
      <c r="AF9" s="145">
        <f t="shared" si="13"/>
        <v>0</v>
      </c>
      <c r="AG9" s="190"/>
    </row>
    <row r="10" spans="1:33" s="122" customFormat="1" x14ac:dyDescent="0.25">
      <c r="A10" s="116">
        <v>6</v>
      </c>
      <c r="B10" s="117" t="s">
        <v>142</v>
      </c>
      <c r="C10" s="115" t="s">
        <v>1309</v>
      </c>
      <c r="D10" s="115" t="s">
        <v>1311</v>
      </c>
      <c r="E10" s="112">
        <v>3020443.1992999995</v>
      </c>
      <c r="F10" s="112">
        <v>1929113.7574999998</v>
      </c>
      <c r="G10" s="112">
        <v>1133803.1182000004</v>
      </c>
      <c r="H10" s="154">
        <f t="shared" si="15"/>
        <v>3062916.8757000002</v>
      </c>
      <c r="I10" s="145">
        <v>0</v>
      </c>
      <c r="J10" s="24">
        <f t="shared" si="3"/>
        <v>1.0140620675832752</v>
      </c>
      <c r="K10" s="145">
        <f t="shared" si="4"/>
        <v>18377.5012542</v>
      </c>
      <c r="L10" s="112">
        <v>3</v>
      </c>
      <c r="M10" s="112">
        <v>1</v>
      </c>
      <c r="N10" s="112">
        <v>2</v>
      </c>
      <c r="O10" s="112">
        <v>0</v>
      </c>
      <c r="P10" s="182">
        <f t="shared" si="5"/>
        <v>0</v>
      </c>
      <c r="Q10" s="182">
        <f t="shared" si="6"/>
        <v>0</v>
      </c>
      <c r="R10" s="145">
        <f t="shared" ref="R10:R68" si="16">IFERROR(IF(P10&gt;99.5%,5,(5*P10))+(IF(Q10&gt;99.5%,5,(5*Q10))),0)</f>
        <v>0</v>
      </c>
      <c r="S10" s="145"/>
      <c r="T10" s="145"/>
      <c r="U10" s="155">
        <f t="shared" si="0"/>
        <v>0</v>
      </c>
      <c r="V10" s="156">
        <f t="shared" si="7"/>
        <v>0</v>
      </c>
      <c r="W10" s="157">
        <f t="shared" si="8"/>
        <v>0</v>
      </c>
      <c r="X10" s="157">
        <f t="shared" si="9"/>
        <v>20</v>
      </c>
      <c r="Y10" s="158">
        <f t="shared" si="1"/>
        <v>14702.001003360001</v>
      </c>
      <c r="Z10" s="159">
        <f t="shared" si="10"/>
        <v>0.62982896232178009</v>
      </c>
      <c r="AA10" s="159">
        <f t="shared" si="2"/>
        <v>0.37017103767821991</v>
      </c>
      <c r="AB10" s="159">
        <f>IFERROR(#REF!/H10,0)</f>
        <v>0</v>
      </c>
      <c r="AC10" s="145">
        <f t="shared" si="14"/>
        <v>9259.7460359999986</v>
      </c>
      <c r="AD10" s="145">
        <f t="shared" si="11"/>
        <v>5442.2549673600015</v>
      </c>
      <c r="AE10" s="145">
        <f t="shared" si="12"/>
        <v>0</v>
      </c>
      <c r="AF10" s="145">
        <f t="shared" si="13"/>
        <v>0</v>
      </c>
      <c r="AG10" s="190"/>
    </row>
    <row r="11" spans="1:33" s="122" customFormat="1" x14ac:dyDescent="0.25">
      <c r="A11" s="113">
        <v>7</v>
      </c>
      <c r="B11" s="117" t="s">
        <v>148</v>
      </c>
      <c r="C11" s="115" t="s">
        <v>1309</v>
      </c>
      <c r="D11" s="115" t="s">
        <v>1311</v>
      </c>
      <c r="E11" s="112">
        <v>2805583.0652761906</v>
      </c>
      <c r="F11" s="112">
        <v>1474364.7199999997</v>
      </c>
      <c r="G11" s="112">
        <v>1350446.7112000003</v>
      </c>
      <c r="H11" s="154">
        <f t="shared" si="15"/>
        <v>2824811.4312</v>
      </c>
      <c r="I11" s="145">
        <v>0</v>
      </c>
      <c r="J11" s="24">
        <f t="shared" si="3"/>
        <v>1.0068536077800698</v>
      </c>
      <c r="K11" s="145">
        <f t="shared" si="4"/>
        <v>16948.868587199999</v>
      </c>
      <c r="L11" s="112">
        <v>4</v>
      </c>
      <c r="M11" s="112">
        <v>3</v>
      </c>
      <c r="N11" s="112">
        <v>5</v>
      </c>
      <c r="O11" s="112">
        <v>5</v>
      </c>
      <c r="P11" s="182">
        <f t="shared" si="5"/>
        <v>1.25</v>
      </c>
      <c r="Q11" s="182">
        <f t="shared" si="6"/>
        <v>1.6666666666666667</v>
      </c>
      <c r="R11" s="145">
        <f t="shared" si="16"/>
        <v>10</v>
      </c>
      <c r="S11" s="145"/>
      <c r="T11" s="145"/>
      <c r="U11" s="155">
        <f t="shared" si="0"/>
        <v>0</v>
      </c>
      <c r="V11" s="156">
        <f t="shared" si="7"/>
        <v>0</v>
      </c>
      <c r="W11" s="157">
        <f t="shared" si="8"/>
        <v>10</v>
      </c>
      <c r="X11" s="157">
        <f t="shared" si="9"/>
        <v>10</v>
      </c>
      <c r="Y11" s="158">
        <f t="shared" si="1"/>
        <v>15253.981728479999</v>
      </c>
      <c r="Z11" s="159">
        <f t="shared" si="10"/>
        <v>0.52193385502326406</v>
      </c>
      <c r="AA11" s="159">
        <f t="shared" si="2"/>
        <v>0.478066144976736</v>
      </c>
      <c r="AB11" s="159">
        <f>IFERROR(#REF!/H11,0)</f>
        <v>0</v>
      </c>
      <c r="AC11" s="145">
        <f t="shared" si="14"/>
        <v>7961.5694879999992</v>
      </c>
      <c r="AD11" s="145">
        <f t="shared" si="11"/>
        <v>7292.4122404800009</v>
      </c>
      <c r="AE11" s="145">
        <f t="shared" si="12"/>
        <v>0</v>
      </c>
      <c r="AF11" s="145">
        <f t="shared" si="13"/>
        <v>0</v>
      </c>
      <c r="AG11" s="190"/>
    </row>
    <row r="12" spans="1:33" s="122" customFormat="1" x14ac:dyDescent="0.25">
      <c r="A12" s="116">
        <v>8</v>
      </c>
      <c r="B12" s="117" t="s">
        <v>146</v>
      </c>
      <c r="C12" s="115" t="s">
        <v>1309</v>
      </c>
      <c r="D12" s="115" t="s">
        <v>1311</v>
      </c>
      <c r="E12" s="112">
        <v>1580215.6361571432</v>
      </c>
      <c r="F12" s="112">
        <v>698190.12249999994</v>
      </c>
      <c r="G12" s="112">
        <v>926154.89899999998</v>
      </c>
      <c r="H12" s="154">
        <f t="shared" si="15"/>
        <v>1624345.0214999998</v>
      </c>
      <c r="I12" s="145">
        <v>0</v>
      </c>
      <c r="J12" s="24">
        <f t="shared" si="3"/>
        <v>1.0279261793980048</v>
      </c>
      <c r="K12" s="145">
        <f t="shared" si="4"/>
        <v>9746.0701289999997</v>
      </c>
      <c r="L12" s="112">
        <v>3</v>
      </c>
      <c r="M12" s="112">
        <v>2</v>
      </c>
      <c r="N12" s="112">
        <v>2</v>
      </c>
      <c r="O12" s="112">
        <v>3</v>
      </c>
      <c r="P12" s="182">
        <f t="shared" si="5"/>
        <v>0</v>
      </c>
      <c r="Q12" s="182">
        <f t="shared" si="6"/>
        <v>1.5</v>
      </c>
      <c r="R12" s="145">
        <f t="shared" si="16"/>
        <v>5</v>
      </c>
      <c r="S12" s="145"/>
      <c r="T12" s="145"/>
      <c r="U12" s="155">
        <f t="shared" si="0"/>
        <v>0</v>
      </c>
      <c r="V12" s="156">
        <f t="shared" si="7"/>
        <v>0</v>
      </c>
      <c r="W12" s="157">
        <f t="shared" si="8"/>
        <v>5</v>
      </c>
      <c r="X12" s="157">
        <f t="shared" si="9"/>
        <v>15</v>
      </c>
      <c r="Y12" s="158">
        <f t="shared" si="1"/>
        <v>8284.1596096499998</v>
      </c>
      <c r="Z12" s="159">
        <f t="shared" si="10"/>
        <v>0.42982870834624592</v>
      </c>
      <c r="AA12" s="159">
        <f t="shared" si="2"/>
        <v>0.57017129165375413</v>
      </c>
      <c r="AB12" s="159">
        <f>IFERROR(#REF!/H12,0)</f>
        <v>0</v>
      </c>
      <c r="AC12" s="145">
        <f t="shared" si="14"/>
        <v>3560.7696247500003</v>
      </c>
      <c r="AD12" s="145">
        <f t="shared" si="11"/>
        <v>4723.3899848999999</v>
      </c>
      <c r="AE12" s="145">
        <f t="shared" si="12"/>
        <v>0</v>
      </c>
      <c r="AF12" s="145">
        <f t="shared" si="13"/>
        <v>0</v>
      </c>
      <c r="AG12" s="190"/>
    </row>
    <row r="13" spans="1:33" s="122" customFormat="1" x14ac:dyDescent="0.25">
      <c r="A13" s="116">
        <v>9</v>
      </c>
      <c r="B13" s="117" t="s">
        <v>144</v>
      </c>
      <c r="C13" s="115" t="s">
        <v>1309</v>
      </c>
      <c r="D13" s="115" t="s">
        <v>1312</v>
      </c>
      <c r="E13" s="112">
        <v>2488344.7873523808</v>
      </c>
      <c r="F13" s="112">
        <v>894582.88000000024</v>
      </c>
      <c r="G13" s="112">
        <v>1106414.6268000002</v>
      </c>
      <c r="H13" s="154">
        <f t="shared" si="15"/>
        <v>2000997.5068000006</v>
      </c>
      <c r="I13" s="145">
        <v>0</v>
      </c>
      <c r="J13" s="24">
        <f t="shared" si="3"/>
        <v>0.80414800913866857</v>
      </c>
      <c r="K13" s="145">
        <f t="shared" si="4"/>
        <v>6002.9925204000019</v>
      </c>
      <c r="L13" s="112">
        <v>4</v>
      </c>
      <c r="M13" s="112">
        <v>2</v>
      </c>
      <c r="N13" s="112">
        <v>2</v>
      </c>
      <c r="O13" s="112">
        <v>2</v>
      </c>
      <c r="P13" s="182">
        <f t="shared" si="5"/>
        <v>0</v>
      </c>
      <c r="Q13" s="182">
        <f t="shared" si="6"/>
        <v>1</v>
      </c>
      <c r="R13" s="145">
        <f t="shared" si="16"/>
        <v>5</v>
      </c>
      <c r="S13" s="145"/>
      <c r="T13" s="145"/>
      <c r="U13" s="155">
        <f t="shared" ref="U13:U36" si="17">IFERROR(T13/S13,0)</f>
        <v>0</v>
      </c>
      <c r="V13" s="156">
        <f t="shared" si="7"/>
        <v>0</v>
      </c>
      <c r="W13" s="157">
        <f t="shared" si="8"/>
        <v>5</v>
      </c>
      <c r="X13" s="157">
        <f t="shared" si="9"/>
        <v>15</v>
      </c>
      <c r="Y13" s="158">
        <f t="shared" si="1"/>
        <v>5102.5436423400015</v>
      </c>
      <c r="Z13" s="159">
        <f t="shared" si="10"/>
        <v>0.44706846308400405</v>
      </c>
      <c r="AA13" s="159">
        <f t="shared" si="2"/>
        <v>0.55293153691599584</v>
      </c>
      <c r="AB13" s="159">
        <f>IFERROR(#REF!/H13,0)</f>
        <v>0</v>
      </c>
      <c r="AC13" s="145">
        <f t="shared" si="14"/>
        <v>2281.1863440000006</v>
      </c>
      <c r="AD13" s="145">
        <f t="shared" si="11"/>
        <v>2821.3572983400004</v>
      </c>
      <c r="AE13" s="145">
        <f t="shared" si="12"/>
        <v>0</v>
      </c>
      <c r="AF13" s="145">
        <f t="shared" si="13"/>
        <v>0</v>
      </c>
      <c r="AG13" s="190"/>
    </row>
    <row r="14" spans="1:33" s="122" customFormat="1" x14ac:dyDescent="0.25">
      <c r="A14" s="113">
        <v>10</v>
      </c>
      <c r="B14" s="117" t="s">
        <v>152</v>
      </c>
      <c r="C14" s="115" t="s">
        <v>1309</v>
      </c>
      <c r="D14" s="115" t="s">
        <v>1309</v>
      </c>
      <c r="E14" s="112">
        <v>2718934.6824190482</v>
      </c>
      <c r="F14" s="112">
        <v>972352.81999999983</v>
      </c>
      <c r="G14" s="112">
        <v>1767416.1400000001</v>
      </c>
      <c r="H14" s="154">
        <f t="shared" si="15"/>
        <v>2739768.96</v>
      </c>
      <c r="I14" s="145">
        <v>0</v>
      </c>
      <c r="J14" s="24">
        <f t="shared" ref="J14:J68" si="18">IFERROR(H14/E14,0)</f>
        <v>1.0076626620402722</v>
      </c>
      <c r="K14" s="145">
        <f t="shared" si="4"/>
        <v>16438.61376</v>
      </c>
      <c r="L14" s="112">
        <v>3</v>
      </c>
      <c r="M14" s="112">
        <v>2</v>
      </c>
      <c r="N14" s="112">
        <v>6</v>
      </c>
      <c r="O14" s="112">
        <v>12</v>
      </c>
      <c r="P14" s="182">
        <f t="shared" si="5"/>
        <v>2</v>
      </c>
      <c r="Q14" s="182">
        <f t="shared" si="6"/>
        <v>6</v>
      </c>
      <c r="R14" s="145">
        <f t="shared" si="16"/>
        <v>10</v>
      </c>
      <c r="S14" s="145"/>
      <c r="T14" s="145"/>
      <c r="U14" s="155">
        <f t="shared" si="17"/>
        <v>0</v>
      </c>
      <c r="V14" s="156">
        <f>IF(U14&gt;=100%,10,U14*10)</f>
        <v>0</v>
      </c>
      <c r="W14" s="157">
        <f t="shared" si="8"/>
        <v>10</v>
      </c>
      <c r="X14" s="157">
        <f t="shared" si="9"/>
        <v>10</v>
      </c>
      <c r="Y14" s="158">
        <f t="shared" si="1"/>
        <v>14794.752383999999</v>
      </c>
      <c r="Z14" s="159">
        <f t="shared" si="10"/>
        <v>0.35490321782461537</v>
      </c>
      <c r="AA14" s="159">
        <f t="shared" si="2"/>
        <v>0.64509678217538469</v>
      </c>
      <c r="AB14" s="159">
        <f>IFERROR(#REF!/H14,0)</f>
        <v>0</v>
      </c>
      <c r="AC14" s="145">
        <f t="shared" si="14"/>
        <v>5250.7052279999989</v>
      </c>
      <c r="AD14" s="145">
        <f t="shared" si="11"/>
        <v>9544.0471560000005</v>
      </c>
      <c r="AE14" s="145">
        <f t="shared" si="12"/>
        <v>0</v>
      </c>
      <c r="AF14" s="145">
        <f t="shared" si="13"/>
        <v>0</v>
      </c>
      <c r="AG14" s="190"/>
    </row>
    <row r="15" spans="1:33" s="122" customFormat="1" x14ac:dyDescent="0.25">
      <c r="A15" s="116">
        <v>11</v>
      </c>
      <c r="B15" s="117" t="s">
        <v>154</v>
      </c>
      <c r="C15" s="115" t="s">
        <v>1309</v>
      </c>
      <c r="D15" s="115" t="s">
        <v>1309</v>
      </c>
      <c r="E15" s="112">
        <v>4753464.931028571</v>
      </c>
      <c r="F15" s="112">
        <v>1474184.27</v>
      </c>
      <c r="G15" s="112">
        <v>2338033.5268000006</v>
      </c>
      <c r="H15" s="154">
        <f t="shared" si="15"/>
        <v>3812217.7968000006</v>
      </c>
      <c r="I15" s="145">
        <v>0</v>
      </c>
      <c r="J15" s="24">
        <f t="shared" si="18"/>
        <v>0.80198715087082806</v>
      </c>
      <c r="K15" s="145">
        <f t="shared" si="4"/>
        <v>11436.653390400003</v>
      </c>
      <c r="L15" s="112">
        <v>5</v>
      </c>
      <c r="M15" s="112">
        <v>2</v>
      </c>
      <c r="N15" s="112">
        <v>0</v>
      </c>
      <c r="O15" s="112">
        <v>3</v>
      </c>
      <c r="P15" s="182">
        <f t="shared" si="5"/>
        <v>0</v>
      </c>
      <c r="Q15" s="182">
        <f t="shared" si="6"/>
        <v>1.5</v>
      </c>
      <c r="R15" s="145">
        <f t="shared" si="16"/>
        <v>5</v>
      </c>
      <c r="S15" s="145"/>
      <c r="T15" s="145"/>
      <c r="U15" s="155">
        <f t="shared" si="17"/>
        <v>0</v>
      </c>
      <c r="V15" s="156">
        <f t="shared" si="7"/>
        <v>0</v>
      </c>
      <c r="W15" s="157">
        <f t="shared" si="8"/>
        <v>5</v>
      </c>
      <c r="X15" s="157">
        <f t="shared" si="9"/>
        <v>15</v>
      </c>
      <c r="Y15" s="158">
        <f t="shared" si="1"/>
        <v>9721.1553818400025</v>
      </c>
      <c r="Z15" s="159">
        <f t="shared" si="10"/>
        <v>0.38669990765937862</v>
      </c>
      <c r="AA15" s="159">
        <f t="shared" si="2"/>
        <v>0.61330009234062144</v>
      </c>
      <c r="AB15" s="159">
        <f>IFERROR(#REF!/H15,0)</f>
        <v>0</v>
      </c>
      <c r="AC15" s="145">
        <f t="shared" si="14"/>
        <v>3759.1698885000005</v>
      </c>
      <c r="AD15" s="145">
        <f t="shared" si="11"/>
        <v>5961.9854933400029</v>
      </c>
      <c r="AE15" s="145">
        <f t="shared" si="12"/>
        <v>0</v>
      </c>
      <c r="AF15" s="145">
        <f t="shared" si="13"/>
        <v>0</v>
      </c>
      <c r="AG15" s="190"/>
    </row>
    <row r="16" spans="1:33" s="122" customFormat="1" x14ac:dyDescent="0.25">
      <c r="A16" s="116">
        <v>12</v>
      </c>
      <c r="B16" s="117" t="s">
        <v>153</v>
      </c>
      <c r="C16" s="115" t="s">
        <v>1309</v>
      </c>
      <c r="D16" s="115" t="s">
        <v>1309</v>
      </c>
      <c r="E16" s="112">
        <v>7116705.3867952377</v>
      </c>
      <c r="F16" s="112">
        <v>2013621.5000000002</v>
      </c>
      <c r="G16" s="112">
        <v>4183537.1628000005</v>
      </c>
      <c r="H16" s="154">
        <f t="shared" si="15"/>
        <v>6197158.662800001</v>
      </c>
      <c r="I16" s="145">
        <v>0</v>
      </c>
      <c r="J16" s="24">
        <f t="shared" si="18"/>
        <v>0.87079039049425611</v>
      </c>
      <c r="K16" s="145">
        <f t="shared" si="4"/>
        <v>24788.634651200005</v>
      </c>
      <c r="L16" s="112">
        <v>8</v>
      </c>
      <c r="M16" s="112">
        <v>5</v>
      </c>
      <c r="N16" s="112">
        <v>4</v>
      </c>
      <c r="O16" s="112">
        <v>2</v>
      </c>
      <c r="P16" s="182">
        <f t="shared" si="5"/>
        <v>0</v>
      </c>
      <c r="Q16" s="182">
        <f t="shared" si="6"/>
        <v>0</v>
      </c>
      <c r="R16" s="145">
        <f t="shared" si="16"/>
        <v>0</v>
      </c>
      <c r="S16" s="145"/>
      <c r="T16" s="145"/>
      <c r="U16" s="155">
        <f t="shared" si="17"/>
        <v>0</v>
      </c>
      <c r="V16" s="156">
        <f t="shared" si="7"/>
        <v>0</v>
      </c>
      <c r="W16" s="157">
        <f t="shared" si="8"/>
        <v>0</v>
      </c>
      <c r="X16" s="157">
        <f t="shared" si="9"/>
        <v>20</v>
      </c>
      <c r="Y16" s="158">
        <f t="shared" si="1"/>
        <v>19830.907720960004</v>
      </c>
      <c r="Z16" s="159">
        <f t="shared" si="10"/>
        <v>0.32492656870111591</v>
      </c>
      <c r="AA16" s="159">
        <f t="shared" si="2"/>
        <v>0.67507343129888409</v>
      </c>
      <c r="AB16" s="159">
        <f>IFERROR(#REF!/H16,0)</f>
        <v>0</v>
      </c>
      <c r="AC16" s="145">
        <f t="shared" si="14"/>
        <v>6443.5888000000004</v>
      </c>
      <c r="AD16" s="145">
        <f t="shared" si="11"/>
        <v>13387.318920960002</v>
      </c>
      <c r="AE16" s="145">
        <f t="shared" si="12"/>
        <v>0</v>
      </c>
      <c r="AF16" s="145">
        <f t="shared" si="13"/>
        <v>0</v>
      </c>
      <c r="AG16" s="190"/>
    </row>
    <row r="17" spans="1:33" s="122" customFormat="1" x14ac:dyDescent="0.25">
      <c r="A17" s="113">
        <v>13</v>
      </c>
      <c r="B17" s="117" t="s">
        <v>1304</v>
      </c>
      <c r="C17" s="115" t="s">
        <v>1309</v>
      </c>
      <c r="D17" s="115" t="s">
        <v>1312</v>
      </c>
      <c r="E17" s="112">
        <v>7889860.8020761916</v>
      </c>
      <c r="F17" s="112">
        <v>4447145.1374999993</v>
      </c>
      <c r="G17" s="112">
        <v>3939019.2449000007</v>
      </c>
      <c r="H17" s="154">
        <f t="shared" si="15"/>
        <v>8386164.3824000005</v>
      </c>
      <c r="I17" s="145">
        <v>0</v>
      </c>
      <c r="J17" s="24">
        <f t="shared" si="18"/>
        <v>1.0629039716636328</v>
      </c>
      <c r="K17" s="145">
        <f t="shared" si="4"/>
        <v>50316.986294400005</v>
      </c>
      <c r="L17" s="112">
        <v>17</v>
      </c>
      <c r="M17" s="112">
        <v>12</v>
      </c>
      <c r="N17" s="112">
        <v>25</v>
      </c>
      <c r="O17" s="112">
        <v>20</v>
      </c>
      <c r="P17" s="182">
        <f t="shared" si="5"/>
        <v>1.4705882352941178</v>
      </c>
      <c r="Q17" s="182">
        <f t="shared" si="6"/>
        <v>1.6666666666666667</v>
      </c>
      <c r="R17" s="145">
        <f t="shared" si="16"/>
        <v>10</v>
      </c>
      <c r="S17" s="145"/>
      <c r="T17" s="145"/>
      <c r="U17" s="155">
        <f t="shared" si="17"/>
        <v>0</v>
      </c>
      <c r="V17" s="156">
        <f t="shared" si="7"/>
        <v>0</v>
      </c>
      <c r="W17" s="157">
        <f t="shared" si="8"/>
        <v>10</v>
      </c>
      <c r="X17" s="157">
        <f t="shared" si="9"/>
        <v>10</v>
      </c>
      <c r="Y17" s="158">
        <f t="shared" si="1"/>
        <v>45285.287664960008</v>
      </c>
      <c r="Z17" s="159">
        <f t="shared" si="10"/>
        <v>0.53029548846349828</v>
      </c>
      <c r="AA17" s="159">
        <f t="shared" si="2"/>
        <v>0.46970451153650172</v>
      </c>
      <c r="AB17" s="159">
        <f>IFERROR(#REF!/H17,0)</f>
        <v>0</v>
      </c>
      <c r="AC17" s="145">
        <f t="shared" si="14"/>
        <v>24014.583742499999</v>
      </c>
      <c r="AD17" s="145">
        <f t="shared" si="11"/>
        <v>21270.703922460008</v>
      </c>
      <c r="AE17" s="145">
        <f t="shared" si="12"/>
        <v>0</v>
      </c>
      <c r="AF17" s="145">
        <f t="shared" si="13"/>
        <v>0</v>
      </c>
      <c r="AG17" s="190"/>
    </row>
    <row r="18" spans="1:33" s="122" customFormat="1" x14ac:dyDescent="0.25">
      <c r="A18" s="116">
        <v>14</v>
      </c>
      <c r="B18" s="117" t="s">
        <v>145</v>
      </c>
      <c r="C18" s="115" t="s">
        <v>1309</v>
      </c>
      <c r="D18" s="115" t="s">
        <v>1312</v>
      </c>
      <c r="E18" s="112">
        <v>8363493.6310238093</v>
      </c>
      <c r="F18" s="112">
        <v>4665276.1050000004</v>
      </c>
      <c r="G18" s="112">
        <v>3937462.6463000006</v>
      </c>
      <c r="H18" s="154">
        <f t="shared" si="15"/>
        <v>8602738.7513000015</v>
      </c>
      <c r="I18" s="145">
        <v>0</v>
      </c>
      <c r="J18" s="24">
        <f t="shared" si="18"/>
        <v>1.0286058829995073</v>
      </c>
      <c r="K18" s="145">
        <f t="shared" si="4"/>
        <v>51616.432507800011</v>
      </c>
      <c r="L18" s="112">
        <v>15</v>
      </c>
      <c r="M18" s="112">
        <v>13</v>
      </c>
      <c r="N18" s="112">
        <v>0</v>
      </c>
      <c r="O18" s="112">
        <v>15</v>
      </c>
      <c r="P18" s="182">
        <f t="shared" si="5"/>
        <v>0</v>
      </c>
      <c r="Q18" s="182">
        <f t="shared" si="6"/>
        <v>1.1538461538461537</v>
      </c>
      <c r="R18" s="145">
        <f t="shared" si="16"/>
        <v>5</v>
      </c>
      <c r="S18" s="145"/>
      <c r="T18" s="145"/>
      <c r="U18" s="155">
        <f t="shared" si="17"/>
        <v>0</v>
      </c>
      <c r="V18" s="156">
        <f t="shared" si="7"/>
        <v>0</v>
      </c>
      <c r="W18" s="157">
        <f t="shared" si="8"/>
        <v>5</v>
      </c>
      <c r="X18" s="157">
        <f t="shared" si="9"/>
        <v>15</v>
      </c>
      <c r="Y18" s="158">
        <f t="shared" si="1"/>
        <v>43873.96763163001</v>
      </c>
      <c r="Z18" s="159">
        <f t="shared" si="10"/>
        <v>0.54230126473328133</v>
      </c>
      <c r="AA18" s="159">
        <f t="shared" si="2"/>
        <v>0.45769873526671856</v>
      </c>
      <c r="AB18" s="159">
        <f>IFERROR(#REF!/H18,0)</f>
        <v>0</v>
      </c>
      <c r="AC18" s="145">
        <f t="shared" si="14"/>
        <v>23792.908135500002</v>
      </c>
      <c r="AD18" s="145">
        <f t="shared" si="11"/>
        <v>20081.059496130005</v>
      </c>
      <c r="AE18" s="145">
        <f t="shared" si="12"/>
        <v>0</v>
      </c>
      <c r="AF18" s="145">
        <f t="shared" si="13"/>
        <v>0</v>
      </c>
      <c r="AG18" s="190"/>
    </row>
    <row r="19" spans="1:33" s="122" customFormat="1" x14ac:dyDescent="0.25">
      <c r="A19" s="116">
        <v>15</v>
      </c>
      <c r="B19" s="117" t="s">
        <v>149</v>
      </c>
      <c r="C19" s="115" t="s">
        <v>1309</v>
      </c>
      <c r="D19" s="115" t="s">
        <v>1312</v>
      </c>
      <c r="E19" s="112">
        <v>5082935.7808095235</v>
      </c>
      <c r="F19" s="112">
        <v>1503226.6949999998</v>
      </c>
      <c r="G19" s="112">
        <v>1445379.2037000004</v>
      </c>
      <c r="H19" s="154">
        <f t="shared" si="15"/>
        <v>2948605.8987000003</v>
      </c>
      <c r="I19" s="145">
        <v>0</v>
      </c>
      <c r="J19" s="24">
        <f t="shared" si="18"/>
        <v>0.58009898724913589</v>
      </c>
      <c r="K19" s="145">
        <f t="shared" si="4"/>
        <v>0</v>
      </c>
      <c r="L19" s="112">
        <v>11</v>
      </c>
      <c r="M19" s="112">
        <v>7</v>
      </c>
      <c r="N19" s="112">
        <v>5</v>
      </c>
      <c r="O19" s="112">
        <v>0</v>
      </c>
      <c r="P19" s="182">
        <f t="shared" si="5"/>
        <v>0</v>
      </c>
      <c r="Q19" s="182">
        <f t="shared" si="6"/>
        <v>0</v>
      </c>
      <c r="R19" s="145">
        <f t="shared" si="16"/>
        <v>0</v>
      </c>
      <c r="S19" s="145"/>
      <c r="T19" s="145"/>
      <c r="U19" s="155">
        <f t="shared" si="17"/>
        <v>0</v>
      </c>
      <c r="V19" s="156">
        <f t="shared" si="7"/>
        <v>0</v>
      </c>
      <c r="W19" s="157">
        <f t="shared" si="8"/>
        <v>0</v>
      </c>
      <c r="X19" s="157">
        <f t="shared" si="9"/>
        <v>20</v>
      </c>
      <c r="Y19" s="158">
        <f t="shared" si="1"/>
        <v>0</v>
      </c>
      <c r="Z19" s="159">
        <f t="shared" si="10"/>
        <v>0.50980929518683793</v>
      </c>
      <c r="AA19" s="159">
        <f t="shared" si="2"/>
        <v>0.49019070481316213</v>
      </c>
      <c r="AB19" s="159">
        <f>IFERROR(#REF!/H19,0)</f>
        <v>0</v>
      </c>
      <c r="AC19" s="145">
        <f t="shared" si="14"/>
        <v>0</v>
      </c>
      <c r="AD19" s="145">
        <f t="shared" si="11"/>
        <v>0</v>
      </c>
      <c r="AE19" s="145">
        <f t="shared" si="12"/>
        <v>0</v>
      </c>
      <c r="AF19" s="145">
        <f t="shared" si="13"/>
        <v>0</v>
      </c>
      <c r="AG19" s="190"/>
    </row>
    <row r="20" spans="1:33" s="122" customFormat="1" x14ac:dyDescent="0.25">
      <c r="A20" s="113">
        <v>16</v>
      </c>
      <c r="B20" s="119" t="s">
        <v>1075</v>
      </c>
      <c r="C20" s="115" t="s">
        <v>1309</v>
      </c>
      <c r="D20" s="115" t="s">
        <v>1312</v>
      </c>
      <c r="E20" s="112">
        <v>2210807.0498904763</v>
      </c>
      <c r="F20" s="112">
        <v>475316.32750000001</v>
      </c>
      <c r="G20" s="112">
        <v>560205.65489999996</v>
      </c>
      <c r="H20" s="154">
        <f t="shared" si="15"/>
        <v>1035521.9824</v>
      </c>
      <c r="I20" s="145">
        <v>0</v>
      </c>
      <c r="J20" s="24">
        <f t="shared" si="18"/>
        <v>0.46839093554152539</v>
      </c>
      <c r="K20" s="145">
        <f t="shared" si="4"/>
        <v>0</v>
      </c>
      <c r="L20" s="112">
        <v>3</v>
      </c>
      <c r="M20" s="112">
        <v>7</v>
      </c>
      <c r="N20" s="112">
        <v>0</v>
      </c>
      <c r="O20" s="112">
        <v>2</v>
      </c>
      <c r="P20" s="182">
        <f>IFERROR(IF(N20/L20&gt;79.5%,(N20/L20),0),0)</f>
        <v>0</v>
      </c>
      <c r="Q20" s="182">
        <f t="shared" si="6"/>
        <v>0</v>
      </c>
      <c r="R20" s="145">
        <f t="shared" si="16"/>
        <v>0</v>
      </c>
      <c r="S20" s="145"/>
      <c r="T20" s="145"/>
      <c r="U20" s="155">
        <f t="shared" si="17"/>
        <v>0</v>
      </c>
      <c r="V20" s="156">
        <f t="shared" si="7"/>
        <v>0</v>
      </c>
      <c r="W20" s="157">
        <f t="shared" si="8"/>
        <v>0</v>
      </c>
      <c r="X20" s="157">
        <f t="shared" si="9"/>
        <v>20</v>
      </c>
      <c r="Y20" s="158">
        <f t="shared" si="1"/>
        <v>0</v>
      </c>
      <c r="Z20" s="159">
        <f t="shared" si="10"/>
        <v>0.4590113349388999</v>
      </c>
      <c r="AA20" s="159">
        <f t="shared" si="2"/>
        <v>0.5409886650611001</v>
      </c>
      <c r="AB20" s="159">
        <f>IFERROR(#REF!/H20,0)</f>
        <v>0</v>
      </c>
      <c r="AC20" s="145">
        <f t="shared" si="14"/>
        <v>0</v>
      </c>
      <c r="AD20" s="145">
        <f t="shared" si="11"/>
        <v>0</v>
      </c>
      <c r="AE20" s="145">
        <f t="shared" si="12"/>
        <v>0</v>
      </c>
      <c r="AF20" s="145">
        <f t="shared" si="13"/>
        <v>0</v>
      </c>
      <c r="AG20" s="190"/>
    </row>
    <row r="21" spans="1:33" s="122" customFormat="1" x14ac:dyDescent="0.25">
      <c r="A21" s="116">
        <v>17</v>
      </c>
      <c r="B21" s="117" t="s">
        <v>1146</v>
      </c>
      <c r="C21" s="115" t="s">
        <v>1309</v>
      </c>
      <c r="D21" s="115" t="s">
        <v>1310</v>
      </c>
      <c r="E21" s="112">
        <v>4641772.1095238095</v>
      </c>
      <c r="F21" s="112">
        <v>2603195.7599999993</v>
      </c>
      <c r="G21" s="112">
        <v>2150137.2128999997</v>
      </c>
      <c r="H21" s="154">
        <f t="shared" si="15"/>
        <v>4753332.9728999995</v>
      </c>
      <c r="I21" s="145">
        <v>0</v>
      </c>
      <c r="J21" s="24">
        <f t="shared" si="18"/>
        <v>1.0240341104095338</v>
      </c>
      <c r="K21" s="145">
        <f t="shared" si="4"/>
        <v>28519.997837399998</v>
      </c>
      <c r="L21" s="112">
        <v>12</v>
      </c>
      <c r="M21" s="112">
        <v>12</v>
      </c>
      <c r="N21" s="112">
        <v>18</v>
      </c>
      <c r="O21" s="112">
        <v>27</v>
      </c>
      <c r="P21" s="182">
        <f>IFERROR(IF(N21/L21&gt;79.5%,(N21/L21),0),0)</f>
        <v>1.5</v>
      </c>
      <c r="Q21" s="182">
        <f t="shared" si="6"/>
        <v>2.25</v>
      </c>
      <c r="R21" s="145">
        <f t="shared" si="16"/>
        <v>10</v>
      </c>
      <c r="S21" s="145"/>
      <c r="T21" s="145"/>
      <c r="U21" s="155">
        <f t="shared" si="17"/>
        <v>0</v>
      </c>
      <c r="V21" s="156">
        <f t="shared" si="7"/>
        <v>0</v>
      </c>
      <c r="W21" s="157">
        <f t="shared" si="8"/>
        <v>10</v>
      </c>
      <c r="X21" s="157">
        <f t="shared" si="9"/>
        <v>10</v>
      </c>
      <c r="Y21" s="158">
        <f t="shared" si="1"/>
        <v>25667.998053659998</v>
      </c>
      <c r="Z21" s="159">
        <f t="shared" si="10"/>
        <v>0.54765693353306033</v>
      </c>
      <c r="AA21" s="159">
        <f t="shared" si="2"/>
        <v>0.4523430664669395</v>
      </c>
      <c r="AB21" s="159">
        <f>IFERROR(#REF!/H21,0)</f>
        <v>0</v>
      </c>
      <c r="AC21" s="145">
        <f t="shared" si="14"/>
        <v>14057.257103999995</v>
      </c>
      <c r="AD21" s="145">
        <f t="shared" si="11"/>
        <v>11610.740949659998</v>
      </c>
      <c r="AE21" s="145">
        <f t="shared" si="12"/>
        <v>0</v>
      </c>
      <c r="AF21" s="145">
        <f t="shared" si="13"/>
        <v>0</v>
      </c>
      <c r="AG21" s="190"/>
    </row>
    <row r="22" spans="1:33" s="122" customFormat="1" x14ac:dyDescent="0.25">
      <c r="A22" s="116">
        <v>18</v>
      </c>
      <c r="B22" s="117" t="s">
        <v>156</v>
      </c>
      <c r="C22" s="115" t="s">
        <v>1309</v>
      </c>
      <c r="D22" s="115" t="s">
        <v>1310</v>
      </c>
      <c r="E22" s="112">
        <v>6680285.9331285702</v>
      </c>
      <c r="F22" s="112">
        <v>2193786.79</v>
      </c>
      <c r="G22" s="112">
        <v>3563357.0308000003</v>
      </c>
      <c r="H22" s="154">
        <f t="shared" si="15"/>
        <v>5757143.8208000008</v>
      </c>
      <c r="I22" s="145">
        <v>0</v>
      </c>
      <c r="J22" s="24">
        <f t="shared" si="18"/>
        <v>0.86181098809699674</v>
      </c>
      <c r="K22" s="145">
        <f t="shared" si="4"/>
        <v>23028.575283200003</v>
      </c>
      <c r="L22" s="112">
        <v>18</v>
      </c>
      <c r="M22" s="112">
        <v>10</v>
      </c>
      <c r="N22" s="112">
        <v>25</v>
      </c>
      <c r="O22" s="112">
        <v>39</v>
      </c>
      <c r="P22" s="182">
        <f t="shared" si="5"/>
        <v>1.3888888888888888</v>
      </c>
      <c r="Q22" s="182">
        <f t="shared" si="6"/>
        <v>3.9</v>
      </c>
      <c r="R22" s="145">
        <f t="shared" si="16"/>
        <v>10</v>
      </c>
      <c r="S22" s="145"/>
      <c r="T22" s="145"/>
      <c r="U22" s="155">
        <f t="shared" si="17"/>
        <v>0</v>
      </c>
      <c r="V22" s="156">
        <f t="shared" si="7"/>
        <v>0</v>
      </c>
      <c r="W22" s="157">
        <f t="shared" si="8"/>
        <v>10</v>
      </c>
      <c r="X22" s="157">
        <f t="shared" si="9"/>
        <v>10</v>
      </c>
      <c r="Y22" s="158">
        <f t="shared" si="1"/>
        <v>20725.717754880003</v>
      </c>
      <c r="Z22" s="159">
        <f t="shared" si="10"/>
        <v>0.3810547136366581</v>
      </c>
      <c r="AA22" s="159">
        <f t="shared" si="2"/>
        <v>0.61894528636334178</v>
      </c>
      <c r="AB22" s="159">
        <f>IFERROR(#REF!/H22,0)</f>
        <v>0</v>
      </c>
      <c r="AC22" s="145">
        <f t="shared" si="14"/>
        <v>7897.6324439999999</v>
      </c>
      <c r="AD22" s="145">
        <f t="shared" si="11"/>
        <v>12828.08531088</v>
      </c>
      <c r="AE22" s="145">
        <f t="shared" si="12"/>
        <v>0</v>
      </c>
      <c r="AF22" s="145">
        <f t="shared" si="13"/>
        <v>0</v>
      </c>
      <c r="AG22" s="190"/>
    </row>
    <row r="23" spans="1:33" s="122" customFormat="1" x14ac:dyDescent="0.25">
      <c r="A23" s="113">
        <v>19</v>
      </c>
      <c r="B23" s="117" t="s">
        <v>151</v>
      </c>
      <c r="C23" s="115" t="s">
        <v>1309</v>
      </c>
      <c r="D23" s="115" t="s">
        <v>1310</v>
      </c>
      <c r="E23" s="112">
        <v>7391729.022814285</v>
      </c>
      <c r="F23" s="112">
        <v>2775170.6249999995</v>
      </c>
      <c r="G23" s="112">
        <v>3955326.9489999991</v>
      </c>
      <c r="H23" s="154">
        <f t="shared" si="15"/>
        <v>6730497.5739999991</v>
      </c>
      <c r="I23" s="145">
        <v>0</v>
      </c>
      <c r="J23" s="24">
        <f t="shared" si="18"/>
        <v>0.91054441433480304</v>
      </c>
      <c r="K23" s="145">
        <f t="shared" si="4"/>
        <v>33652.487869999997</v>
      </c>
      <c r="L23" s="112">
        <v>17</v>
      </c>
      <c r="M23" s="112">
        <v>8</v>
      </c>
      <c r="N23" s="112">
        <v>35</v>
      </c>
      <c r="O23" s="112">
        <v>26</v>
      </c>
      <c r="P23" s="182">
        <f t="shared" si="5"/>
        <v>2.0588235294117645</v>
      </c>
      <c r="Q23" s="182">
        <f t="shared" si="6"/>
        <v>3.25</v>
      </c>
      <c r="R23" s="145">
        <f t="shared" si="16"/>
        <v>10</v>
      </c>
      <c r="S23" s="145"/>
      <c r="T23" s="145"/>
      <c r="U23" s="155">
        <f t="shared" si="17"/>
        <v>0</v>
      </c>
      <c r="V23" s="156">
        <f t="shared" si="7"/>
        <v>0</v>
      </c>
      <c r="W23" s="157">
        <f t="shared" si="8"/>
        <v>10</v>
      </c>
      <c r="X23" s="157">
        <f t="shared" si="9"/>
        <v>10</v>
      </c>
      <c r="Y23" s="158">
        <f t="shared" si="1"/>
        <v>30287.239082999997</v>
      </c>
      <c r="Z23" s="159">
        <f t="shared" si="10"/>
        <v>0.41232770601099689</v>
      </c>
      <c r="AA23" s="159">
        <f t="shared" si="2"/>
        <v>0.587672293989003</v>
      </c>
      <c r="AB23" s="159">
        <f>IFERROR(#REF!/H23,0)</f>
        <v>0</v>
      </c>
      <c r="AC23" s="145">
        <f t="shared" si="14"/>
        <v>12488.267812499998</v>
      </c>
      <c r="AD23" s="145">
        <f t="shared" si="11"/>
        <v>17798.971270499995</v>
      </c>
      <c r="AE23" s="145">
        <f t="shared" si="12"/>
        <v>0</v>
      </c>
      <c r="AF23" s="145">
        <f t="shared" si="13"/>
        <v>0</v>
      </c>
      <c r="AG23" s="190"/>
    </row>
    <row r="24" spans="1:33" s="122" customFormat="1" x14ac:dyDescent="0.25">
      <c r="A24" s="116">
        <v>20</v>
      </c>
      <c r="B24" s="117" t="s">
        <v>141</v>
      </c>
      <c r="C24" s="115" t="s">
        <v>1309</v>
      </c>
      <c r="D24" s="115" t="s">
        <v>1313</v>
      </c>
      <c r="E24" s="112">
        <v>5831538.2072857153</v>
      </c>
      <c r="F24" s="112">
        <v>2491934.3000000003</v>
      </c>
      <c r="G24" s="112">
        <v>2859922.1674000011</v>
      </c>
      <c r="H24" s="154">
        <f t="shared" si="15"/>
        <v>5351856.4674000014</v>
      </c>
      <c r="I24" s="145">
        <v>0</v>
      </c>
      <c r="J24" s="24">
        <f t="shared" si="18"/>
        <v>0.91774353132310504</v>
      </c>
      <c r="K24" s="145">
        <f t="shared" si="4"/>
        <v>26759.282337000008</v>
      </c>
      <c r="L24" s="112">
        <v>13</v>
      </c>
      <c r="M24" s="112">
        <v>14</v>
      </c>
      <c r="N24" s="112">
        <v>10</v>
      </c>
      <c r="O24" s="112">
        <v>20</v>
      </c>
      <c r="P24" s="182">
        <f t="shared" si="5"/>
        <v>0</v>
      </c>
      <c r="Q24" s="182">
        <f t="shared" si="6"/>
        <v>1.4285714285714286</v>
      </c>
      <c r="R24" s="145">
        <f t="shared" si="16"/>
        <v>5</v>
      </c>
      <c r="S24" s="145"/>
      <c r="T24" s="145"/>
      <c r="U24" s="155">
        <f t="shared" si="17"/>
        <v>0</v>
      </c>
      <c r="V24" s="156">
        <f t="shared" si="7"/>
        <v>0</v>
      </c>
      <c r="W24" s="157">
        <f t="shared" si="8"/>
        <v>5</v>
      </c>
      <c r="X24" s="157">
        <f t="shared" si="9"/>
        <v>15</v>
      </c>
      <c r="Y24" s="158">
        <f t="shared" si="1"/>
        <v>22745.389986450005</v>
      </c>
      <c r="Z24" s="159">
        <f t="shared" si="10"/>
        <v>0.46562054030769123</v>
      </c>
      <c r="AA24" s="159">
        <f t="shared" si="2"/>
        <v>0.53437945969230882</v>
      </c>
      <c r="AB24" s="159">
        <f>IFERROR(#REF!/H24,0)</f>
        <v>0</v>
      </c>
      <c r="AC24" s="145">
        <f t="shared" si="14"/>
        <v>10590.720775000002</v>
      </c>
      <c r="AD24" s="145">
        <f t="shared" si="11"/>
        <v>12154.669211450006</v>
      </c>
      <c r="AE24" s="145">
        <f t="shared" si="12"/>
        <v>0</v>
      </c>
      <c r="AF24" s="145">
        <f t="shared" si="13"/>
        <v>0</v>
      </c>
      <c r="AG24" s="190"/>
    </row>
    <row r="25" spans="1:33" s="122" customFormat="1" x14ac:dyDescent="0.25">
      <c r="A25" s="116">
        <v>21</v>
      </c>
      <c r="B25" s="117" t="s">
        <v>127</v>
      </c>
      <c r="C25" s="115" t="s">
        <v>1309</v>
      </c>
      <c r="D25" s="115" t="s">
        <v>1313</v>
      </c>
      <c r="E25" s="112">
        <v>9640782.7210952379</v>
      </c>
      <c r="F25" s="112">
        <v>4964319.8500000006</v>
      </c>
      <c r="G25" s="112">
        <v>3835301.9825000004</v>
      </c>
      <c r="H25" s="154">
        <f t="shared" si="15"/>
        <v>8799621.8325000014</v>
      </c>
      <c r="I25" s="145">
        <v>0</v>
      </c>
      <c r="J25" s="24">
        <f t="shared" si="18"/>
        <v>0.91274973070862064</v>
      </c>
      <c r="K25" s="145">
        <f t="shared" si="4"/>
        <v>43998.109162500004</v>
      </c>
      <c r="L25" s="112">
        <v>18</v>
      </c>
      <c r="M25" s="112">
        <v>11</v>
      </c>
      <c r="N25" s="112">
        <v>15</v>
      </c>
      <c r="O25" s="112">
        <v>28</v>
      </c>
      <c r="P25" s="182">
        <f t="shared" si="5"/>
        <v>0.83333333333333337</v>
      </c>
      <c r="Q25" s="182">
        <f t="shared" si="6"/>
        <v>2.5454545454545454</v>
      </c>
      <c r="R25" s="145">
        <f t="shared" si="16"/>
        <v>9.1666666666666679</v>
      </c>
      <c r="S25" s="145"/>
      <c r="T25" s="145"/>
      <c r="U25" s="155">
        <f t="shared" si="17"/>
        <v>0</v>
      </c>
      <c r="V25" s="156">
        <f t="shared" si="7"/>
        <v>0</v>
      </c>
      <c r="W25" s="157">
        <f t="shared" si="8"/>
        <v>9.1666666666666679</v>
      </c>
      <c r="X25" s="157">
        <f t="shared" si="9"/>
        <v>10.833333333333332</v>
      </c>
      <c r="Y25" s="158">
        <f t="shared" si="1"/>
        <v>39231.647336562506</v>
      </c>
      <c r="Z25" s="159">
        <f t="shared" si="10"/>
        <v>0.56415149929114861</v>
      </c>
      <c r="AA25" s="159">
        <f t="shared" si="2"/>
        <v>0.43584850070885134</v>
      </c>
      <c r="AB25" s="159">
        <f>IFERROR(#REF!/H25,0)</f>
        <v>0</v>
      </c>
      <c r="AC25" s="145">
        <f t="shared" si="14"/>
        <v>22132.592664583335</v>
      </c>
      <c r="AD25" s="145">
        <f t="shared" si="11"/>
        <v>17099.054671979171</v>
      </c>
      <c r="AE25" s="145">
        <f t="shared" si="12"/>
        <v>0</v>
      </c>
      <c r="AF25" s="145">
        <f t="shared" si="13"/>
        <v>0</v>
      </c>
      <c r="AG25" s="190"/>
    </row>
    <row r="26" spans="1:33" s="122" customFormat="1" x14ac:dyDescent="0.25">
      <c r="A26" s="113">
        <v>22</v>
      </c>
      <c r="B26" s="117" t="s">
        <v>123</v>
      </c>
      <c r="C26" s="115" t="s">
        <v>1309</v>
      </c>
      <c r="D26" s="115" t="s">
        <v>1313</v>
      </c>
      <c r="E26" s="112">
        <v>3927945.7456857134</v>
      </c>
      <c r="F26" s="112">
        <v>758550.64750000008</v>
      </c>
      <c r="G26" s="112">
        <v>1422438.7136999997</v>
      </c>
      <c r="H26" s="154">
        <f t="shared" si="15"/>
        <v>2180989.3611999997</v>
      </c>
      <c r="I26" s="145">
        <v>0</v>
      </c>
      <c r="J26" s="24">
        <f t="shared" si="18"/>
        <v>0.55524935994737312</v>
      </c>
      <c r="K26" s="145">
        <f t="shared" si="4"/>
        <v>0</v>
      </c>
      <c r="L26" s="112">
        <v>10</v>
      </c>
      <c r="M26" s="112">
        <v>7</v>
      </c>
      <c r="N26" s="112">
        <v>20</v>
      </c>
      <c r="O26" s="112">
        <v>7</v>
      </c>
      <c r="P26" s="182">
        <f t="shared" si="5"/>
        <v>2</v>
      </c>
      <c r="Q26" s="182">
        <f t="shared" si="6"/>
        <v>1</v>
      </c>
      <c r="R26" s="145">
        <f t="shared" si="16"/>
        <v>10</v>
      </c>
      <c r="S26" s="145"/>
      <c r="T26" s="145"/>
      <c r="U26" s="155">
        <f t="shared" si="17"/>
        <v>0</v>
      </c>
      <c r="V26" s="156">
        <f t="shared" si="7"/>
        <v>0</v>
      </c>
      <c r="W26" s="157">
        <f t="shared" si="8"/>
        <v>10</v>
      </c>
      <c r="X26" s="157">
        <f t="shared" si="9"/>
        <v>10</v>
      </c>
      <c r="Y26" s="158">
        <f t="shared" si="1"/>
        <v>0</v>
      </c>
      <c r="Z26" s="159">
        <f t="shared" si="10"/>
        <v>0.34780116812795397</v>
      </c>
      <c r="AA26" s="159">
        <f t="shared" si="2"/>
        <v>0.65219883187204608</v>
      </c>
      <c r="AB26" s="159">
        <f>IFERROR(#REF!/H26,0)</f>
        <v>0</v>
      </c>
      <c r="AC26" s="145">
        <f t="shared" si="14"/>
        <v>0</v>
      </c>
      <c r="AD26" s="145">
        <f t="shared" si="11"/>
        <v>0</v>
      </c>
      <c r="AE26" s="145">
        <f t="shared" si="12"/>
        <v>0</v>
      </c>
      <c r="AF26" s="145">
        <f t="shared" si="13"/>
        <v>0</v>
      </c>
      <c r="AG26" s="190"/>
    </row>
    <row r="27" spans="1:33" s="122" customFormat="1" x14ac:dyDescent="0.25">
      <c r="A27" s="116">
        <v>23</v>
      </c>
      <c r="B27" s="117" t="s">
        <v>126</v>
      </c>
      <c r="C27" s="115" t="s">
        <v>1309</v>
      </c>
      <c r="D27" s="115" t="s">
        <v>1313</v>
      </c>
      <c r="E27" s="112">
        <v>3737718.2797809518</v>
      </c>
      <c r="F27" s="112">
        <v>1942401.895</v>
      </c>
      <c r="G27" s="112">
        <v>1085998.1947000001</v>
      </c>
      <c r="H27" s="154">
        <f t="shared" si="15"/>
        <v>3028400.0897000004</v>
      </c>
      <c r="I27" s="145">
        <v>0</v>
      </c>
      <c r="J27" s="24">
        <f t="shared" si="18"/>
        <v>0.8102269521172899</v>
      </c>
      <c r="K27" s="145">
        <f t="shared" si="4"/>
        <v>9085.2002691000016</v>
      </c>
      <c r="L27" s="112">
        <v>8</v>
      </c>
      <c r="M27" s="112">
        <v>8</v>
      </c>
      <c r="N27" s="112">
        <v>5</v>
      </c>
      <c r="O27" s="112">
        <v>10</v>
      </c>
      <c r="P27" s="182">
        <f t="shared" si="5"/>
        <v>0</v>
      </c>
      <c r="Q27" s="182">
        <f t="shared" si="6"/>
        <v>1.25</v>
      </c>
      <c r="R27" s="145">
        <f t="shared" si="16"/>
        <v>5</v>
      </c>
      <c r="S27" s="145"/>
      <c r="T27" s="145"/>
      <c r="U27" s="155">
        <f t="shared" si="17"/>
        <v>0</v>
      </c>
      <c r="V27" s="156">
        <f t="shared" si="7"/>
        <v>0</v>
      </c>
      <c r="W27" s="157">
        <f t="shared" si="8"/>
        <v>5</v>
      </c>
      <c r="X27" s="157">
        <f t="shared" si="9"/>
        <v>15</v>
      </c>
      <c r="Y27" s="158">
        <f t="shared" si="1"/>
        <v>7722.4202287350017</v>
      </c>
      <c r="Z27" s="159">
        <f t="shared" si="10"/>
        <v>0.64139540267693573</v>
      </c>
      <c r="AA27" s="159">
        <f t="shared" si="2"/>
        <v>0.35860459732306421</v>
      </c>
      <c r="AB27" s="159">
        <f>IFERROR(#REF!/H27,0)</f>
        <v>0</v>
      </c>
      <c r="AC27" s="145">
        <f t="shared" si="14"/>
        <v>4953.1248322500005</v>
      </c>
      <c r="AD27" s="145">
        <f t="shared" si="11"/>
        <v>2769.2953964850008</v>
      </c>
      <c r="AE27" s="145">
        <f t="shared" si="12"/>
        <v>0</v>
      </c>
      <c r="AF27" s="145">
        <f t="shared" si="13"/>
        <v>0</v>
      </c>
      <c r="AG27" s="190"/>
    </row>
    <row r="28" spans="1:33" s="122" customFormat="1" x14ac:dyDescent="0.25">
      <c r="A28" s="116">
        <v>24</v>
      </c>
      <c r="B28" s="117" t="s">
        <v>79</v>
      </c>
      <c r="C28" s="115" t="s">
        <v>26</v>
      </c>
      <c r="D28" s="115" t="s">
        <v>75</v>
      </c>
      <c r="E28" s="112">
        <v>6112363.7348428573</v>
      </c>
      <c r="F28" s="112">
        <v>5055185.4474999998</v>
      </c>
      <c r="G28" s="112">
        <v>3884617.9993000003</v>
      </c>
      <c r="H28" s="154">
        <f t="shared" si="15"/>
        <v>8939803.446800001</v>
      </c>
      <c r="I28" s="145">
        <v>2766316.0746087134</v>
      </c>
      <c r="J28" s="24">
        <f t="shared" si="18"/>
        <v>1.4625771362132189</v>
      </c>
      <c r="K28" s="145">
        <f t="shared" si="4"/>
        <v>53638.82068080001</v>
      </c>
      <c r="L28" s="112">
        <v>11</v>
      </c>
      <c r="M28" s="112">
        <v>6</v>
      </c>
      <c r="N28" s="112">
        <v>20</v>
      </c>
      <c r="O28" s="112">
        <v>20</v>
      </c>
      <c r="P28" s="182">
        <f t="shared" si="5"/>
        <v>1.8181818181818181</v>
      </c>
      <c r="Q28" s="182">
        <f t="shared" si="6"/>
        <v>3.3333333333333335</v>
      </c>
      <c r="R28" s="145">
        <f t="shared" si="16"/>
        <v>10</v>
      </c>
      <c r="S28" s="145"/>
      <c r="T28" s="145"/>
      <c r="U28" s="155">
        <f t="shared" si="17"/>
        <v>0</v>
      </c>
      <c r="V28" s="156">
        <f t="shared" si="7"/>
        <v>0</v>
      </c>
      <c r="W28" s="157">
        <f t="shared" si="8"/>
        <v>10</v>
      </c>
      <c r="X28" s="157">
        <f t="shared" si="9"/>
        <v>10</v>
      </c>
      <c r="Y28" s="158">
        <f t="shared" si="1"/>
        <v>48274.938612720012</v>
      </c>
      <c r="Z28" s="159">
        <f t="shared" si="10"/>
        <v>0.565469417485851</v>
      </c>
      <c r="AA28" s="159">
        <f t="shared" si="2"/>
        <v>0.43453058251414889</v>
      </c>
      <c r="AB28" s="159">
        <f>IFERROR(#REF!/H28,0)</f>
        <v>0</v>
      </c>
      <c r="AC28" s="145">
        <f t="shared" si="14"/>
        <v>27298.001416500003</v>
      </c>
      <c r="AD28" s="145">
        <f t="shared" si="11"/>
        <v>20976.937196220006</v>
      </c>
      <c r="AE28" s="145">
        <f t="shared" si="12"/>
        <v>0</v>
      </c>
      <c r="AF28" s="145">
        <f t="shared" si="13"/>
        <v>0</v>
      </c>
      <c r="AG28" s="190"/>
    </row>
    <row r="29" spans="1:33" s="122" customFormat="1" x14ac:dyDescent="0.25">
      <c r="A29" s="113">
        <v>25</v>
      </c>
      <c r="B29" s="117" t="s">
        <v>85</v>
      </c>
      <c r="C29" s="115" t="s">
        <v>26</v>
      </c>
      <c r="D29" s="115" t="s">
        <v>66</v>
      </c>
      <c r="E29" s="112">
        <v>10932242.82665238</v>
      </c>
      <c r="F29" s="112">
        <v>6834565.8049999997</v>
      </c>
      <c r="G29" s="112">
        <v>8831610.6991999988</v>
      </c>
      <c r="H29" s="154">
        <f t="shared" si="15"/>
        <v>15666176.504199998</v>
      </c>
      <c r="I29" s="145">
        <v>4624611.2492811047</v>
      </c>
      <c r="J29" s="24">
        <f t="shared" si="18"/>
        <v>1.4330249293408004</v>
      </c>
      <c r="K29" s="145">
        <f t="shared" si="4"/>
        <v>93997.059025199997</v>
      </c>
      <c r="L29" s="112">
        <v>22</v>
      </c>
      <c r="M29" s="112">
        <v>12</v>
      </c>
      <c r="N29" s="112">
        <v>45</v>
      </c>
      <c r="O29" s="112">
        <v>35</v>
      </c>
      <c r="P29" s="182">
        <f t="shared" si="5"/>
        <v>2.0454545454545454</v>
      </c>
      <c r="Q29" s="182">
        <f t="shared" si="6"/>
        <v>2.9166666666666665</v>
      </c>
      <c r="R29" s="145">
        <f t="shared" si="16"/>
        <v>10</v>
      </c>
      <c r="S29" s="145"/>
      <c r="T29" s="145"/>
      <c r="U29" s="155">
        <f t="shared" si="17"/>
        <v>0</v>
      </c>
      <c r="V29" s="156">
        <f t="shared" si="7"/>
        <v>0</v>
      </c>
      <c r="W29" s="157">
        <f t="shared" si="8"/>
        <v>10</v>
      </c>
      <c r="X29" s="157">
        <f t="shared" si="9"/>
        <v>10</v>
      </c>
      <c r="Y29" s="158">
        <f t="shared" si="1"/>
        <v>84597.353122679997</v>
      </c>
      <c r="Z29" s="159">
        <f t="shared" si="10"/>
        <v>0.4362625305011531</v>
      </c>
      <c r="AA29" s="159">
        <f t="shared" si="2"/>
        <v>0.56373746949884695</v>
      </c>
      <c r="AB29" s="159">
        <f>IFERROR(#REF!/H29,0)</f>
        <v>0</v>
      </c>
      <c r="AC29" s="145">
        <f t="shared" si="14"/>
        <v>36906.655347</v>
      </c>
      <c r="AD29" s="145">
        <f t="shared" si="11"/>
        <v>47690.697775679997</v>
      </c>
      <c r="AE29" s="145">
        <f t="shared" si="12"/>
        <v>0</v>
      </c>
      <c r="AF29" s="145">
        <f t="shared" si="13"/>
        <v>0</v>
      </c>
      <c r="AG29" s="190"/>
    </row>
    <row r="30" spans="1:33" s="122" customFormat="1" x14ac:dyDescent="0.25">
      <c r="A30" s="116">
        <v>26</v>
      </c>
      <c r="B30" s="117" t="s">
        <v>74</v>
      </c>
      <c r="C30" s="115" t="s">
        <v>26</v>
      </c>
      <c r="D30" s="115" t="s">
        <v>75</v>
      </c>
      <c r="E30" s="112">
        <v>17386785.61027142</v>
      </c>
      <c r="F30" s="112">
        <v>7586026.772499999</v>
      </c>
      <c r="G30" s="112">
        <v>14872658.742900005</v>
      </c>
      <c r="H30" s="154">
        <f t="shared" si="15"/>
        <v>22458685.515400004</v>
      </c>
      <c r="I30" s="145">
        <v>4898032.0490258671</v>
      </c>
      <c r="J30" s="24">
        <f t="shared" si="18"/>
        <v>1.2917100388085712</v>
      </c>
      <c r="K30" s="145">
        <f t="shared" si="4"/>
        <v>134752.11309240002</v>
      </c>
      <c r="L30" s="112">
        <v>37</v>
      </c>
      <c r="M30" s="112">
        <v>32</v>
      </c>
      <c r="N30" s="112">
        <v>85</v>
      </c>
      <c r="O30" s="112">
        <v>90</v>
      </c>
      <c r="P30" s="182">
        <f t="shared" si="5"/>
        <v>2.2972972972972974</v>
      </c>
      <c r="Q30" s="182">
        <f t="shared" si="6"/>
        <v>2.8125</v>
      </c>
      <c r="R30" s="145">
        <f t="shared" si="16"/>
        <v>10</v>
      </c>
      <c r="S30" s="145"/>
      <c r="T30" s="145"/>
      <c r="U30" s="155">
        <f t="shared" si="17"/>
        <v>0</v>
      </c>
      <c r="V30" s="156">
        <f t="shared" si="7"/>
        <v>0</v>
      </c>
      <c r="W30" s="157">
        <f t="shared" si="8"/>
        <v>10</v>
      </c>
      <c r="X30" s="157">
        <f t="shared" si="9"/>
        <v>10</v>
      </c>
      <c r="Y30" s="158">
        <f t="shared" si="1"/>
        <v>121276.90178316002</v>
      </c>
      <c r="Z30" s="159">
        <f t="shared" si="10"/>
        <v>0.33777697128793366</v>
      </c>
      <c r="AA30" s="159">
        <f t="shared" si="2"/>
        <v>0.66222302871206629</v>
      </c>
      <c r="AB30" s="159">
        <f>IFERROR(#REF!/H30,0)</f>
        <v>0</v>
      </c>
      <c r="AC30" s="145">
        <f t="shared" si="14"/>
        <v>40964.544571499995</v>
      </c>
      <c r="AD30" s="145">
        <f t="shared" si="11"/>
        <v>80312.357211660026</v>
      </c>
      <c r="AE30" s="145">
        <f t="shared" si="12"/>
        <v>0</v>
      </c>
      <c r="AF30" s="145">
        <f t="shared" si="13"/>
        <v>0</v>
      </c>
      <c r="AG30" s="190"/>
    </row>
    <row r="31" spans="1:33" s="122" customFormat="1" x14ac:dyDescent="0.25">
      <c r="A31" s="116">
        <v>27</v>
      </c>
      <c r="B31" s="117" t="s">
        <v>84</v>
      </c>
      <c r="C31" s="115" t="s">
        <v>26</v>
      </c>
      <c r="D31" s="115" t="s">
        <v>66</v>
      </c>
      <c r="E31" s="112">
        <v>18330475.576528572</v>
      </c>
      <c r="F31" s="112">
        <v>8994947.2899999991</v>
      </c>
      <c r="G31" s="112">
        <v>9362019.5787000004</v>
      </c>
      <c r="H31" s="154">
        <f t="shared" si="15"/>
        <v>18356966.868699998</v>
      </c>
      <c r="I31" s="145">
        <v>0</v>
      </c>
      <c r="J31" s="24">
        <f t="shared" si="18"/>
        <v>1.0014452048481135</v>
      </c>
      <c r="K31" s="145">
        <f t="shared" si="4"/>
        <v>110141.80121219999</v>
      </c>
      <c r="L31" s="112">
        <v>42</v>
      </c>
      <c r="M31" s="112">
        <v>30</v>
      </c>
      <c r="N31" s="112">
        <v>0</v>
      </c>
      <c r="O31" s="112">
        <v>0</v>
      </c>
      <c r="P31" s="182">
        <f t="shared" si="5"/>
        <v>0</v>
      </c>
      <c r="Q31" s="182">
        <f t="shared" si="6"/>
        <v>0</v>
      </c>
      <c r="R31" s="145">
        <f t="shared" si="16"/>
        <v>0</v>
      </c>
      <c r="S31" s="145"/>
      <c r="T31" s="145"/>
      <c r="U31" s="155">
        <f t="shared" si="17"/>
        <v>0</v>
      </c>
      <c r="V31" s="156">
        <f t="shared" si="7"/>
        <v>0</v>
      </c>
      <c r="W31" s="157">
        <f t="shared" si="8"/>
        <v>0</v>
      </c>
      <c r="X31" s="157">
        <f t="shared" si="9"/>
        <v>20</v>
      </c>
      <c r="Y31" s="158">
        <f t="shared" si="1"/>
        <v>88113.440969759991</v>
      </c>
      <c r="Z31" s="159">
        <f t="shared" si="10"/>
        <v>0.49000182624598282</v>
      </c>
      <c r="AA31" s="159">
        <f t="shared" si="2"/>
        <v>0.50999817375401735</v>
      </c>
      <c r="AB31" s="159">
        <f>IFERROR(#REF!/H31,0)</f>
        <v>0</v>
      </c>
      <c r="AC31" s="145">
        <f t="shared" si="14"/>
        <v>43175.746992</v>
      </c>
      <c r="AD31" s="145">
        <f t="shared" si="11"/>
        <v>44937.693977760006</v>
      </c>
      <c r="AE31" s="145">
        <f t="shared" si="12"/>
        <v>0</v>
      </c>
      <c r="AF31" s="145">
        <f t="shared" si="13"/>
        <v>0</v>
      </c>
      <c r="AG31" s="190"/>
    </row>
    <row r="32" spans="1:33" s="122" customFormat="1" x14ac:dyDescent="0.25">
      <c r="A32" s="113">
        <v>28</v>
      </c>
      <c r="B32" s="117" t="s">
        <v>76</v>
      </c>
      <c r="C32" s="115" t="s">
        <v>26</v>
      </c>
      <c r="D32" s="115" t="s">
        <v>75</v>
      </c>
      <c r="E32" s="112">
        <v>5532039.7237666668</v>
      </c>
      <c r="F32" s="112">
        <v>3681486.7650000006</v>
      </c>
      <c r="G32" s="112">
        <v>3397395.8242000006</v>
      </c>
      <c r="H32" s="154">
        <f t="shared" si="15"/>
        <v>7078882.5892000012</v>
      </c>
      <c r="I32" s="145">
        <v>1491522.4681956703</v>
      </c>
      <c r="J32" s="24">
        <f t="shared" si="18"/>
        <v>1.2796152852604818</v>
      </c>
      <c r="K32" s="145">
        <f t="shared" si="4"/>
        <v>42473.295535200006</v>
      </c>
      <c r="L32" s="112">
        <v>8</v>
      </c>
      <c r="M32" s="112">
        <v>6</v>
      </c>
      <c r="N32" s="112">
        <v>5</v>
      </c>
      <c r="O32" s="112">
        <v>20</v>
      </c>
      <c r="P32" s="182">
        <f t="shared" si="5"/>
        <v>0</v>
      </c>
      <c r="Q32" s="182">
        <f t="shared" si="6"/>
        <v>3.3333333333333335</v>
      </c>
      <c r="R32" s="145">
        <f t="shared" si="16"/>
        <v>5</v>
      </c>
      <c r="S32" s="145"/>
      <c r="T32" s="145"/>
      <c r="U32" s="155">
        <f t="shared" si="17"/>
        <v>0</v>
      </c>
      <c r="V32" s="156">
        <f t="shared" si="7"/>
        <v>0</v>
      </c>
      <c r="W32" s="157">
        <f t="shared" si="8"/>
        <v>5</v>
      </c>
      <c r="X32" s="157">
        <f t="shared" si="9"/>
        <v>15</v>
      </c>
      <c r="Y32" s="158">
        <f t="shared" si="1"/>
        <v>36102.301204920004</v>
      </c>
      <c r="Z32" s="159">
        <f t="shared" si="10"/>
        <v>0.52006608650590047</v>
      </c>
      <c r="AA32" s="159">
        <f t="shared" si="2"/>
        <v>0.47993391349409953</v>
      </c>
      <c r="AB32" s="159">
        <f>IFERROR(#REF!/H32,0)</f>
        <v>0</v>
      </c>
      <c r="AC32" s="145">
        <f t="shared" si="14"/>
        <v>18775.582501500001</v>
      </c>
      <c r="AD32" s="145">
        <f t="shared" si="11"/>
        <v>17326.718703420003</v>
      </c>
      <c r="AE32" s="145">
        <f t="shared" si="12"/>
        <v>0</v>
      </c>
      <c r="AF32" s="145">
        <f t="shared" si="13"/>
        <v>0</v>
      </c>
      <c r="AG32" s="190"/>
    </row>
    <row r="33" spans="1:33" s="122" customFormat="1" x14ac:dyDescent="0.25">
      <c r="A33" s="116">
        <v>29</v>
      </c>
      <c r="B33" s="160" t="s">
        <v>81</v>
      </c>
      <c r="C33" s="115" t="s">
        <v>41</v>
      </c>
      <c r="D33" s="115" t="s">
        <v>1352</v>
      </c>
      <c r="E33" s="112">
        <v>5015683.6268904759</v>
      </c>
      <c r="F33" s="112">
        <v>2502620.9499999997</v>
      </c>
      <c r="G33" s="112">
        <v>3556517.7880999995</v>
      </c>
      <c r="H33" s="154">
        <f t="shared" si="15"/>
        <v>6059138.7380999997</v>
      </c>
      <c r="I33" s="145">
        <v>0</v>
      </c>
      <c r="J33" s="24">
        <f t="shared" si="18"/>
        <v>1.2080384627162828</v>
      </c>
      <c r="K33" s="145">
        <f t="shared" si="4"/>
        <v>36354.832428599999</v>
      </c>
      <c r="L33" s="112">
        <v>10</v>
      </c>
      <c r="M33" s="112">
        <v>10</v>
      </c>
      <c r="N33" s="112">
        <v>30</v>
      </c>
      <c r="O33" s="112">
        <v>30</v>
      </c>
      <c r="P33" s="182">
        <f t="shared" si="5"/>
        <v>3</v>
      </c>
      <c r="Q33" s="182">
        <f t="shared" si="6"/>
        <v>3</v>
      </c>
      <c r="R33" s="145">
        <f t="shared" si="16"/>
        <v>10</v>
      </c>
      <c r="S33" s="145"/>
      <c r="T33" s="145"/>
      <c r="U33" s="155">
        <f t="shared" si="17"/>
        <v>0</v>
      </c>
      <c r="V33" s="156">
        <f t="shared" si="7"/>
        <v>0</v>
      </c>
      <c r="W33" s="157">
        <f t="shared" si="8"/>
        <v>10</v>
      </c>
      <c r="X33" s="157">
        <f t="shared" si="9"/>
        <v>10</v>
      </c>
      <c r="Y33" s="158">
        <f t="shared" si="1"/>
        <v>32719.34918574</v>
      </c>
      <c r="Z33" s="159">
        <f t="shared" si="10"/>
        <v>0.41303245529987015</v>
      </c>
      <c r="AA33" s="159">
        <f t="shared" si="2"/>
        <v>0.5869675447001298</v>
      </c>
      <c r="AB33" s="159">
        <f>IFERROR(#REF!/H33,0)</f>
        <v>0</v>
      </c>
      <c r="AC33" s="145">
        <f t="shared" si="14"/>
        <v>13514.153129999999</v>
      </c>
      <c r="AD33" s="145">
        <f t="shared" si="11"/>
        <v>19205.196055739998</v>
      </c>
      <c r="AE33" s="145">
        <f t="shared" si="12"/>
        <v>0</v>
      </c>
      <c r="AF33" s="145">
        <f t="shared" si="13"/>
        <v>0</v>
      </c>
      <c r="AG33" s="190"/>
    </row>
    <row r="34" spans="1:33" s="122" customFormat="1" x14ac:dyDescent="0.25">
      <c r="A34" s="116">
        <v>30</v>
      </c>
      <c r="B34" s="120" t="s">
        <v>25</v>
      </c>
      <c r="C34" s="115" t="s">
        <v>26</v>
      </c>
      <c r="D34" s="115" t="s">
        <v>37</v>
      </c>
      <c r="E34" s="112">
        <v>11429159.980328571</v>
      </c>
      <c r="F34" s="112">
        <v>4392128.9399999995</v>
      </c>
      <c r="G34" s="112">
        <v>7044342.4145000018</v>
      </c>
      <c r="H34" s="154">
        <f t="shared" si="15"/>
        <v>11436471.354500001</v>
      </c>
      <c r="I34" s="145">
        <v>0</v>
      </c>
      <c r="J34" s="24">
        <f t="shared" si="18"/>
        <v>1.0006397122959181</v>
      </c>
      <c r="K34" s="145">
        <f t="shared" si="4"/>
        <v>68618.828127000015</v>
      </c>
      <c r="L34" s="112">
        <v>29</v>
      </c>
      <c r="M34" s="112">
        <v>44</v>
      </c>
      <c r="N34" s="112">
        <v>40</v>
      </c>
      <c r="O34" s="112">
        <v>120</v>
      </c>
      <c r="P34" s="182">
        <f t="shared" si="5"/>
        <v>1.3793103448275863</v>
      </c>
      <c r="Q34" s="182">
        <f t="shared" si="6"/>
        <v>2.7272727272727271</v>
      </c>
      <c r="R34" s="145">
        <f t="shared" si="16"/>
        <v>10</v>
      </c>
      <c r="S34" s="145"/>
      <c r="T34" s="145"/>
      <c r="U34" s="155">
        <f t="shared" si="17"/>
        <v>0</v>
      </c>
      <c r="V34" s="156">
        <f t="shared" si="7"/>
        <v>0</v>
      </c>
      <c r="W34" s="157">
        <f t="shared" si="8"/>
        <v>10</v>
      </c>
      <c r="X34" s="157">
        <f t="shared" si="9"/>
        <v>10</v>
      </c>
      <c r="Y34" s="158">
        <f t="shared" si="1"/>
        <v>61756.945314300014</v>
      </c>
      <c r="Z34" s="159">
        <f t="shared" si="10"/>
        <v>0.38404581307081165</v>
      </c>
      <c r="AA34" s="159">
        <f t="shared" si="2"/>
        <v>0.61595418692918835</v>
      </c>
      <c r="AB34" s="159">
        <f>IFERROR(#REF!/H34,0)</f>
        <v>0</v>
      </c>
      <c r="AC34" s="145">
        <f t="shared" si="14"/>
        <v>23717.496276000002</v>
      </c>
      <c r="AD34" s="145">
        <f t="shared" si="11"/>
        <v>38039.449038300016</v>
      </c>
      <c r="AE34" s="145">
        <f t="shared" si="12"/>
        <v>0</v>
      </c>
      <c r="AF34" s="145">
        <f t="shared" si="13"/>
        <v>0</v>
      </c>
      <c r="AG34" s="190"/>
    </row>
    <row r="35" spans="1:33" s="122" customFormat="1" x14ac:dyDescent="0.25">
      <c r="A35" s="113">
        <v>31</v>
      </c>
      <c r="B35" s="122" t="s">
        <v>32</v>
      </c>
      <c r="C35" s="115" t="s">
        <v>26</v>
      </c>
      <c r="D35" s="115" t="s">
        <v>33</v>
      </c>
      <c r="E35" s="112">
        <v>21751117.305199999</v>
      </c>
      <c r="F35" s="112">
        <v>11195676.3925</v>
      </c>
      <c r="G35" s="112">
        <v>14841056.926900003</v>
      </c>
      <c r="H35" s="154">
        <f t="shared" si="15"/>
        <v>26036733.319400005</v>
      </c>
      <c r="I35" s="145">
        <v>4068104.8411479928</v>
      </c>
      <c r="J35" s="24">
        <f t="shared" si="18"/>
        <v>1.1970296952596293</v>
      </c>
      <c r="K35" s="145">
        <f t="shared" si="4"/>
        <v>156220.39991640003</v>
      </c>
      <c r="L35" s="112">
        <v>55</v>
      </c>
      <c r="M35" s="112">
        <v>47</v>
      </c>
      <c r="N35" s="112">
        <v>60</v>
      </c>
      <c r="O35" s="112">
        <v>275</v>
      </c>
      <c r="P35" s="182">
        <f t="shared" si="5"/>
        <v>1.0909090909090908</v>
      </c>
      <c r="Q35" s="182">
        <f t="shared" si="6"/>
        <v>5.8510638297872344</v>
      </c>
      <c r="R35" s="145">
        <f t="shared" si="16"/>
        <v>10</v>
      </c>
      <c r="S35" s="145"/>
      <c r="T35" s="145"/>
      <c r="U35" s="155">
        <f t="shared" si="17"/>
        <v>0</v>
      </c>
      <c r="V35" s="156">
        <f t="shared" si="7"/>
        <v>0</v>
      </c>
      <c r="W35" s="157">
        <f t="shared" si="8"/>
        <v>10</v>
      </c>
      <c r="X35" s="157">
        <f t="shared" si="9"/>
        <v>10</v>
      </c>
      <c r="Y35" s="158">
        <f t="shared" si="1"/>
        <v>140598.35992476004</v>
      </c>
      <c r="Z35" s="159">
        <f t="shared" si="10"/>
        <v>0.4299954320367097</v>
      </c>
      <c r="AA35" s="159">
        <f t="shared" si="2"/>
        <v>0.57000456796329024</v>
      </c>
      <c r="AB35" s="159">
        <f>IFERROR(#REF!/H35,0)</f>
        <v>0</v>
      </c>
      <c r="AC35" s="145">
        <f t="shared" si="14"/>
        <v>60456.652519499999</v>
      </c>
      <c r="AD35" s="145">
        <f t="shared" si="11"/>
        <v>80141.707405260022</v>
      </c>
      <c r="AE35" s="145">
        <f t="shared" si="12"/>
        <v>0</v>
      </c>
      <c r="AF35" s="145">
        <f t="shared" si="13"/>
        <v>0</v>
      </c>
      <c r="AG35" s="190"/>
    </row>
    <row r="36" spans="1:33" s="122" customFormat="1" x14ac:dyDescent="0.25">
      <c r="A36" s="116">
        <v>32</v>
      </c>
      <c r="B36" s="117" t="s">
        <v>70</v>
      </c>
      <c r="C36" s="115" t="s">
        <v>26</v>
      </c>
      <c r="D36" s="115" t="s">
        <v>37</v>
      </c>
      <c r="E36" s="112">
        <v>4560003.7623238089</v>
      </c>
      <c r="F36" s="112">
        <v>2366657.8899999997</v>
      </c>
      <c r="G36" s="112">
        <v>2426050.5979000004</v>
      </c>
      <c r="H36" s="154">
        <f t="shared" si="15"/>
        <v>4792708.4879000001</v>
      </c>
      <c r="I36" s="145">
        <v>187104.68795295339</v>
      </c>
      <c r="J36" s="24">
        <f t="shared" si="18"/>
        <v>1.0510316959601813</v>
      </c>
      <c r="K36" s="145">
        <f t="shared" si="4"/>
        <v>28756.2509274</v>
      </c>
      <c r="L36" s="112">
        <v>9</v>
      </c>
      <c r="M36" s="112">
        <v>4</v>
      </c>
      <c r="N36" s="112">
        <v>5</v>
      </c>
      <c r="O36" s="112">
        <v>0</v>
      </c>
      <c r="P36" s="182">
        <f t="shared" si="5"/>
        <v>0</v>
      </c>
      <c r="Q36" s="182">
        <f t="shared" si="6"/>
        <v>0</v>
      </c>
      <c r="R36" s="145">
        <f t="shared" si="16"/>
        <v>0</v>
      </c>
      <c r="S36" s="145"/>
      <c r="T36" s="145"/>
      <c r="U36" s="155">
        <f t="shared" si="17"/>
        <v>0</v>
      </c>
      <c r="V36" s="156">
        <f t="shared" si="7"/>
        <v>0</v>
      </c>
      <c r="W36" s="157">
        <f t="shared" si="8"/>
        <v>0</v>
      </c>
      <c r="X36" s="157">
        <f t="shared" si="9"/>
        <v>20</v>
      </c>
      <c r="Y36" s="158">
        <f t="shared" si="1"/>
        <v>23005.000741920001</v>
      </c>
      <c r="Z36" s="159">
        <f t="shared" si="10"/>
        <v>0.49380384723482063</v>
      </c>
      <c r="AA36" s="159">
        <f t="shared" si="2"/>
        <v>0.50619615276517937</v>
      </c>
      <c r="AB36" s="159">
        <f>IFERROR(#REF!/H36,0)</f>
        <v>0</v>
      </c>
      <c r="AC36" s="145">
        <f t="shared" si="14"/>
        <v>11359.957871999999</v>
      </c>
      <c r="AD36" s="145">
        <f t="shared" si="11"/>
        <v>11645.042869920002</v>
      </c>
      <c r="AE36" s="145">
        <f t="shared" si="12"/>
        <v>0</v>
      </c>
      <c r="AF36" s="145">
        <f t="shared" si="13"/>
        <v>0</v>
      </c>
      <c r="AG36" s="190"/>
    </row>
    <row r="37" spans="1:33" s="122" customFormat="1" x14ac:dyDescent="0.25">
      <c r="A37" s="116">
        <v>33</v>
      </c>
      <c r="B37" s="117" t="s">
        <v>30</v>
      </c>
      <c r="C37" s="115" t="s">
        <v>41</v>
      </c>
      <c r="D37" s="115" t="s">
        <v>31</v>
      </c>
      <c r="E37" s="112">
        <v>19858751.179799996</v>
      </c>
      <c r="F37" s="112">
        <v>6285594.7999999998</v>
      </c>
      <c r="G37" s="112">
        <v>13626414.757500002</v>
      </c>
      <c r="H37" s="154">
        <f t="shared" si="15"/>
        <v>19912009.557500001</v>
      </c>
      <c r="I37" s="145">
        <v>4025008.6136599965</v>
      </c>
      <c r="J37" s="24">
        <f t="shared" si="18"/>
        <v>1.0026818593585169</v>
      </c>
      <c r="K37" s="145">
        <f t="shared" si="4"/>
        <v>119472.05734500001</v>
      </c>
      <c r="L37" s="112">
        <v>48</v>
      </c>
      <c r="M37" s="112">
        <v>31</v>
      </c>
      <c r="N37" s="112">
        <v>100</v>
      </c>
      <c r="O37" s="112">
        <v>100</v>
      </c>
      <c r="P37" s="182">
        <f t="shared" si="5"/>
        <v>2.0833333333333335</v>
      </c>
      <c r="Q37" s="182">
        <f t="shared" si="6"/>
        <v>3.225806451612903</v>
      </c>
      <c r="R37" s="145">
        <f t="shared" si="16"/>
        <v>10</v>
      </c>
      <c r="S37" s="145"/>
      <c r="T37" s="145"/>
      <c r="U37" s="155">
        <f t="shared" ref="U37:U67" si="19">IFERROR(T37/S37,0)</f>
        <v>0</v>
      </c>
      <c r="V37" s="156">
        <f t="shared" si="7"/>
        <v>0</v>
      </c>
      <c r="W37" s="157">
        <f t="shared" si="8"/>
        <v>10</v>
      </c>
      <c r="X37" s="157">
        <f t="shared" si="9"/>
        <v>10</v>
      </c>
      <c r="Y37" s="158">
        <f t="shared" ref="Y37:Y67" si="20">(K37-(K37*X37%))</f>
        <v>107524.8516105</v>
      </c>
      <c r="Z37" s="159">
        <f t="shared" ref="Z37:Z65" si="21">F37/H37</f>
        <v>0.31566853068491452</v>
      </c>
      <c r="AA37" s="159">
        <f t="shared" ref="AA37:AA65" si="22">G37/H37</f>
        <v>0.68433146931508559</v>
      </c>
      <c r="AB37" s="159">
        <f>IFERROR(#REF!/H37,0)</f>
        <v>0</v>
      </c>
      <c r="AC37" s="145">
        <f t="shared" si="14"/>
        <v>33942.211920000002</v>
      </c>
      <c r="AD37" s="145">
        <f t="shared" si="11"/>
        <v>73582.639690500015</v>
      </c>
      <c r="AE37" s="145">
        <f t="shared" si="12"/>
        <v>0</v>
      </c>
      <c r="AF37" s="145">
        <f t="shared" si="13"/>
        <v>0</v>
      </c>
      <c r="AG37" s="190"/>
    </row>
    <row r="38" spans="1:33" s="122" customFormat="1" x14ac:dyDescent="0.25">
      <c r="A38" s="113">
        <v>34</v>
      </c>
      <c r="B38" s="117" t="s">
        <v>72</v>
      </c>
      <c r="C38" s="115" t="s">
        <v>26</v>
      </c>
      <c r="D38" s="115" t="s">
        <v>71</v>
      </c>
      <c r="E38" s="112">
        <v>27786652.366904754</v>
      </c>
      <c r="F38" s="112">
        <v>9825863.3999999985</v>
      </c>
      <c r="G38" s="112">
        <v>12585514.040700002</v>
      </c>
      <c r="H38" s="154">
        <f t="shared" si="15"/>
        <v>22411377.440700002</v>
      </c>
      <c r="I38" s="145">
        <v>0</v>
      </c>
      <c r="J38" s="24">
        <f t="shared" si="18"/>
        <v>0.80655190646114083</v>
      </c>
      <c r="K38" s="145">
        <f t="shared" si="4"/>
        <v>67234.132322100006</v>
      </c>
      <c r="L38" s="112">
        <v>60</v>
      </c>
      <c r="M38" s="112">
        <v>63</v>
      </c>
      <c r="N38" s="112">
        <v>90</v>
      </c>
      <c r="O38" s="112">
        <v>110</v>
      </c>
      <c r="P38" s="182">
        <f t="shared" si="5"/>
        <v>1.5</v>
      </c>
      <c r="Q38" s="182">
        <f t="shared" si="6"/>
        <v>1.746031746031746</v>
      </c>
      <c r="R38" s="145">
        <f t="shared" si="16"/>
        <v>10</v>
      </c>
      <c r="S38" s="145"/>
      <c r="T38" s="145"/>
      <c r="U38" s="155">
        <f t="shared" si="19"/>
        <v>0</v>
      </c>
      <c r="V38" s="156">
        <f t="shared" si="7"/>
        <v>0</v>
      </c>
      <c r="W38" s="157">
        <f t="shared" si="8"/>
        <v>10</v>
      </c>
      <c r="X38" s="157">
        <f t="shared" si="9"/>
        <v>10</v>
      </c>
      <c r="Y38" s="158">
        <f t="shared" si="20"/>
        <v>60510.719089890001</v>
      </c>
      <c r="Z38" s="159">
        <f t="shared" si="21"/>
        <v>0.43843192708699014</v>
      </c>
      <c r="AA38" s="159">
        <f t="shared" si="22"/>
        <v>0.56156807291300981</v>
      </c>
      <c r="AB38" s="159">
        <f>IFERROR(#REF!/H38,0)</f>
        <v>0</v>
      </c>
      <c r="AC38" s="145">
        <f t="shared" si="14"/>
        <v>26529.831179999994</v>
      </c>
      <c r="AD38" s="145">
        <f t="shared" si="11"/>
        <v>33980.88790989</v>
      </c>
      <c r="AE38" s="145">
        <f t="shared" si="12"/>
        <v>0</v>
      </c>
      <c r="AF38" s="145">
        <f t="shared" si="13"/>
        <v>0</v>
      </c>
      <c r="AG38" s="190"/>
    </row>
    <row r="39" spans="1:33" s="122" customFormat="1" x14ac:dyDescent="0.25">
      <c r="A39" s="116">
        <v>35</v>
      </c>
      <c r="B39" s="117" t="s">
        <v>73</v>
      </c>
      <c r="C39" s="115" t="s">
        <v>26</v>
      </c>
      <c r="D39" s="115" t="s">
        <v>71</v>
      </c>
      <c r="E39" s="112">
        <v>7975972.1784857139</v>
      </c>
      <c r="F39" s="112">
        <v>3213614</v>
      </c>
      <c r="G39" s="112">
        <v>4055411.5631999997</v>
      </c>
      <c r="H39" s="154">
        <f t="shared" si="15"/>
        <v>7269025.5631999997</v>
      </c>
      <c r="I39" s="145">
        <v>0</v>
      </c>
      <c r="J39" s="24">
        <f t="shared" si="18"/>
        <v>0.91136546122958861</v>
      </c>
      <c r="K39" s="145">
        <f t="shared" si="4"/>
        <v>36345.127816</v>
      </c>
      <c r="L39" s="112">
        <v>16</v>
      </c>
      <c r="M39" s="112">
        <v>14</v>
      </c>
      <c r="N39" s="112">
        <v>30</v>
      </c>
      <c r="O39" s="112">
        <v>15</v>
      </c>
      <c r="P39" s="182">
        <f t="shared" si="5"/>
        <v>1.875</v>
      </c>
      <c r="Q39" s="182">
        <f t="shared" si="6"/>
        <v>1.0714285714285714</v>
      </c>
      <c r="R39" s="145">
        <f t="shared" si="16"/>
        <v>10</v>
      </c>
      <c r="S39" s="145"/>
      <c r="T39" s="145"/>
      <c r="U39" s="155">
        <f t="shared" si="19"/>
        <v>0</v>
      </c>
      <c r="V39" s="156">
        <f t="shared" si="7"/>
        <v>0</v>
      </c>
      <c r="W39" s="157">
        <f t="shared" si="8"/>
        <v>10</v>
      </c>
      <c r="X39" s="157">
        <f t="shared" si="9"/>
        <v>10</v>
      </c>
      <c r="Y39" s="158">
        <f t="shared" si="20"/>
        <v>32710.615034399998</v>
      </c>
      <c r="Z39" s="159">
        <f t="shared" si="21"/>
        <v>0.44209694574045355</v>
      </c>
      <c r="AA39" s="159">
        <f t="shared" si="22"/>
        <v>0.55790305425954645</v>
      </c>
      <c r="AB39" s="159">
        <f>IFERROR(#REF!/H39,0)</f>
        <v>0</v>
      </c>
      <c r="AC39" s="145">
        <f t="shared" si="14"/>
        <v>14461.263000000001</v>
      </c>
      <c r="AD39" s="145">
        <f t="shared" si="11"/>
        <v>18249.352034399999</v>
      </c>
      <c r="AE39" s="145">
        <f t="shared" si="12"/>
        <v>0</v>
      </c>
      <c r="AF39" s="145">
        <f t="shared" si="13"/>
        <v>0</v>
      </c>
      <c r="AG39" s="190"/>
    </row>
    <row r="40" spans="1:33" s="122" customFormat="1" x14ac:dyDescent="0.25">
      <c r="A40" s="116">
        <v>36</v>
      </c>
      <c r="B40" s="117" t="s">
        <v>78</v>
      </c>
      <c r="C40" s="115" t="s">
        <v>41</v>
      </c>
      <c r="D40" s="115" t="s">
        <v>1352</v>
      </c>
      <c r="E40" s="112">
        <v>10936560.066723809</v>
      </c>
      <c r="F40" s="112">
        <v>5791532.7249999996</v>
      </c>
      <c r="G40" s="112">
        <v>7094971.6625000006</v>
      </c>
      <c r="H40" s="154">
        <f t="shared" si="15"/>
        <v>12886504.387499999</v>
      </c>
      <c r="I40" s="145">
        <v>0</v>
      </c>
      <c r="J40" s="24">
        <f t="shared" si="18"/>
        <v>1.1782959457891335</v>
      </c>
      <c r="K40" s="145">
        <f t="shared" si="4"/>
        <v>77319.026324999999</v>
      </c>
      <c r="L40" s="112">
        <v>19</v>
      </c>
      <c r="M40" s="112">
        <v>7</v>
      </c>
      <c r="N40" s="112">
        <v>35</v>
      </c>
      <c r="O40" s="112">
        <v>25</v>
      </c>
      <c r="P40" s="182">
        <f t="shared" si="5"/>
        <v>1.8421052631578947</v>
      </c>
      <c r="Q40" s="182">
        <f t="shared" si="6"/>
        <v>3.5714285714285716</v>
      </c>
      <c r="R40" s="145">
        <f t="shared" si="16"/>
        <v>10</v>
      </c>
      <c r="S40" s="145"/>
      <c r="T40" s="145"/>
      <c r="U40" s="155">
        <f t="shared" si="19"/>
        <v>0</v>
      </c>
      <c r="V40" s="156">
        <f t="shared" si="7"/>
        <v>0</v>
      </c>
      <c r="W40" s="157">
        <f t="shared" si="8"/>
        <v>10</v>
      </c>
      <c r="X40" s="157">
        <f t="shared" si="9"/>
        <v>10</v>
      </c>
      <c r="Y40" s="158">
        <f t="shared" si="20"/>
        <v>69587.123692499998</v>
      </c>
      <c r="Z40" s="159">
        <f t="shared" si="21"/>
        <v>0.44942620208299683</v>
      </c>
      <c r="AA40" s="159">
        <f t="shared" si="22"/>
        <v>0.55057379791700323</v>
      </c>
      <c r="AB40" s="159">
        <f>IFERROR(#REF!/H40,0)</f>
        <v>0</v>
      </c>
      <c r="AC40" s="145">
        <f t="shared" si="14"/>
        <v>31274.276715</v>
      </c>
      <c r="AD40" s="145">
        <f t="shared" si="11"/>
        <v>38312.846977499998</v>
      </c>
      <c r="AE40" s="145">
        <f t="shared" si="12"/>
        <v>0</v>
      </c>
      <c r="AF40" s="145">
        <f t="shared" si="13"/>
        <v>0</v>
      </c>
      <c r="AG40" s="190"/>
    </row>
    <row r="41" spans="1:33" s="122" customFormat="1" x14ac:dyDescent="0.25">
      <c r="A41" s="113">
        <v>37</v>
      </c>
      <c r="B41" s="117" t="s">
        <v>83</v>
      </c>
      <c r="C41" s="115" t="s">
        <v>41</v>
      </c>
      <c r="D41" s="115" t="s">
        <v>1352</v>
      </c>
      <c r="E41" s="112">
        <v>12394875.693852382</v>
      </c>
      <c r="F41" s="112">
        <v>4264314.2</v>
      </c>
      <c r="G41" s="112">
        <v>9466289.004999999</v>
      </c>
      <c r="H41" s="154">
        <f t="shared" si="15"/>
        <v>13730603.204999998</v>
      </c>
      <c r="I41" s="145">
        <v>0</v>
      </c>
      <c r="J41" s="24">
        <f t="shared" si="18"/>
        <v>1.1077644943071201</v>
      </c>
      <c r="K41" s="145">
        <f t="shared" si="4"/>
        <v>82383.619229999997</v>
      </c>
      <c r="L41" s="112">
        <v>24</v>
      </c>
      <c r="M41" s="112">
        <v>17</v>
      </c>
      <c r="N41" s="112">
        <v>40</v>
      </c>
      <c r="O41" s="112">
        <v>50</v>
      </c>
      <c r="P41" s="182">
        <f t="shared" si="5"/>
        <v>1.6666666666666667</v>
      </c>
      <c r="Q41" s="182">
        <f t="shared" si="6"/>
        <v>2.9411764705882355</v>
      </c>
      <c r="R41" s="145">
        <f t="shared" si="16"/>
        <v>10</v>
      </c>
      <c r="S41" s="145"/>
      <c r="T41" s="145"/>
      <c r="U41" s="155">
        <f t="shared" si="19"/>
        <v>0</v>
      </c>
      <c r="V41" s="156">
        <f t="shared" si="7"/>
        <v>0</v>
      </c>
      <c r="W41" s="157">
        <f t="shared" si="8"/>
        <v>10</v>
      </c>
      <c r="X41" s="157">
        <f t="shared" si="9"/>
        <v>10</v>
      </c>
      <c r="Y41" s="158">
        <f t="shared" si="20"/>
        <v>74145.257306999993</v>
      </c>
      <c r="Z41" s="159">
        <f t="shared" si="21"/>
        <v>0.31057005554185341</v>
      </c>
      <c r="AA41" s="159">
        <f t="shared" si="22"/>
        <v>0.68942994445814665</v>
      </c>
      <c r="AB41" s="159">
        <f>IFERROR(#REF!/H41,0)</f>
        <v>0</v>
      </c>
      <c r="AC41" s="145">
        <f t="shared" si="14"/>
        <v>23027.296679999999</v>
      </c>
      <c r="AD41" s="145">
        <f t="shared" si="11"/>
        <v>51117.960627</v>
      </c>
      <c r="AE41" s="145">
        <f t="shared" si="12"/>
        <v>0</v>
      </c>
      <c r="AF41" s="145">
        <f t="shared" si="13"/>
        <v>0</v>
      </c>
      <c r="AG41" s="190"/>
    </row>
    <row r="42" spans="1:33" s="122" customFormat="1" x14ac:dyDescent="0.25">
      <c r="A42" s="116">
        <v>38</v>
      </c>
      <c r="B42" s="117" t="s">
        <v>39</v>
      </c>
      <c r="C42" s="115" t="s">
        <v>26</v>
      </c>
      <c r="D42" s="115" t="s">
        <v>37</v>
      </c>
      <c r="E42" s="112">
        <v>8977860.1939047594</v>
      </c>
      <c r="F42" s="112">
        <v>740446.5</v>
      </c>
      <c r="G42" s="112">
        <v>1037915.357</v>
      </c>
      <c r="H42" s="154">
        <f t="shared" si="15"/>
        <v>1778361.8569999998</v>
      </c>
      <c r="I42" s="145">
        <v>0</v>
      </c>
      <c r="J42" s="24">
        <f t="shared" si="18"/>
        <v>0.19808304190427956</v>
      </c>
      <c r="K42" s="145">
        <f t="shared" si="4"/>
        <v>0</v>
      </c>
      <c r="L42" s="112">
        <v>19</v>
      </c>
      <c r="M42" s="112">
        <v>12</v>
      </c>
      <c r="N42" s="112">
        <v>0</v>
      </c>
      <c r="O42" s="112">
        <v>0</v>
      </c>
      <c r="P42" s="182">
        <f t="shared" si="5"/>
        <v>0</v>
      </c>
      <c r="Q42" s="182">
        <f t="shared" si="6"/>
        <v>0</v>
      </c>
      <c r="R42" s="145">
        <f t="shared" si="16"/>
        <v>0</v>
      </c>
      <c r="S42" s="145"/>
      <c r="T42" s="145"/>
      <c r="U42" s="155">
        <f t="shared" si="19"/>
        <v>0</v>
      </c>
      <c r="V42" s="156">
        <f t="shared" si="7"/>
        <v>0</v>
      </c>
      <c r="W42" s="157">
        <f t="shared" si="8"/>
        <v>0</v>
      </c>
      <c r="X42" s="157">
        <f t="shared" si="9"/>
        <v>20</v>
      </c>
      <c r="Y42" s="158">
        <f t="shared" si="20"/>
        <v>0</v>
      </c>
      <c r="Z42" s="159">
        <f t="shared" si="21"/>
        <v>0.41636436200284521</v>
      </c>
      <c r="AA42" s="159">
        <f t="shared" si="22"/>
        <v>0.5836356379971549</v>
      </c>
      <c r="AB42" s="159">
        <f>IFERROR(#REF!/H42,0)</f>
        <v>0</v>
      </c>
      <c r="AC42" s="145">
        <f t="shared" si="14"/>
        <v>0</v>
      </c>
      <c r="AD42" s="145">
        <f t="shared" si="11"/>
        <v>0</v>
      </c>
      <c r="AE42" s="145">
        <f t="shared" si="12"/>
        <v>0</v>
      </c>
      <c r="AF42" s="145">
        <f t="shared" si="13"/>
        <v>0</v>
      </c>
      <c r="AG42" s="190"/>
    </row>
    <row r="43" spans="1:33" s="122" customFormat="1" x14ac:dyDescent="0.25">
      <c r="A43" s="116">
        <v>39</v>
      </c>
      <c r="B43" s="117" t="s">
        <v>38</v>
      </c>
      <c r="C43" s="115" t="s">
        <v>26</v>
      </c>
      <c r="D43" s="115" t="s">
        <v>35</v>
      </c>
      <c r="E43" s="112">
        <v>5663892.4444857147</v>
      </c>
      <c r="F43" s="112">
        <v>2077711.3250000002</v>
      </c>
      <c r="G43" s="112">
        <v>2497826.8341000006</v>
      </c>
      <c r="H43" s="154">
        <f t="shared" si="15"/>
        <v>4575538.1591000007</v>
      </c>
      <c r="I43" s="145">
        <v>0</v>
      </c>
      <c r="J43" s="24">
        <f t="shared" si="18"/>
        <v>0.80784340521061271</v>
      </c>
      <c r="K43" s="145">
        <f t="shared" si="4"/>
        <v>13726.614477300003</v>
      </c>
      <c r="L43" s="112">
        <v>12</v>
      </c>
      <c r="M43" s="112">
        <v>3</v>
      </c>
      <c r="N43" s="112">
        <v>10</v>
      </c>
      <c r="O43" s="112">
        <v>20</v>
      </c>
      <c r="P43" s="182">
        <f t="shared" si="5"/>
        <v>0.83333333333333337</v>
      </c>
      <c r="Q43" s="182">
        <f t="shared" si="6"/>
        <v>6.666666666666667</v>
      </c>
      <c r="R43" s="145">
        <f t="shared" si="16"/>
        <v>9.1666666666666679</v>
      </c>
      <c r="S43" s="145"/>
      <c r="T43" s="145"/>
      <c r="U43" s="155">
        <f t="shared" si="19"/>
        <v>0</v>
      </c>
      <c r="V43" s="156">
        <f t="shared" si="7"/>
        <v>0</v>
      </c>
      <c r="W43" s="157">
        <f t="shared" si="8"/>
        <v>9.1666666666666679</v>
      </c>
      <c r="X43" s="157">
        <f t="shared" si="9"/>
        <v>10.833333333333332</v>
      </c>
      <c r="Y43" s="158">
        <f t="shared" si="20"/>
        <v>12239.564575592503</v>
      </c>
      <c r="Z43" s="159">
        <f t="shared" si="21"/>
        <v>0.45409113698850279</v>
      </c>
      <c r="AA43" s="159">
        <f t="shared" si="22"/>
        <v>0.54590886301149721</v>
      </c>
      <c r="AB43" s="159">
        <f>IFERROR(#REF!/H43,0)</f>
        <v>0</v>
      </c>
      <c r="AC43" s="145">
        <f t="shared" si="14"/>
        <v>5557.877794375001</v>
      </c>
      <c r="AD43" s="145">
        <f t="shared" si="11"/>
        <v>6681.6867812175024</v>
      </c>
      <c r="AE43" s="145">
        <f t="shared" si="12"/>
        <v>0</v>
      </c>
      <c r="AF43" s="145">
        <f t="shared" si="13"/>
        <v>0</v>
      </c>
      <c r="AG43" s="190"/>
    </row>
    <row r="44" spans="1:33" s="122" customFormat="1" x14ac:dyDescent="0.25">
      <c r="A44" s="113">
        <v>40</v>
      </c>
      <c r="B44" s="117" t="s">
        <v>36</v>
      </c>
      <c r="C44" s="115" t="s">
        <v>41</v>
      </c>
      <c r="D44" s="115" t="s">
        <v>31</v>
      </c>
      <c r="E44" s="112">
        <v>11930295.131409522</v>
      </c>
      <c r="F44" s="112">
        <v>4745975.3499999987</v>
      </c>
      <c r="G44" s="112">
        <v>6224949.4140000036</v>
      </c>
      <c r="H44" s="154">
        <f t="shared" si="15"/>
        <v>10970924.764000002</v>
      </c>
      <c r="I44" s="145">
        <v>0</v>
      </c>
      <c r="J44" s="24">
        <f t="shared" si="18"/>
        <v>0.91958536173311134</v>
      </c>
      <c r="K44" s="145">
        <f t="shared" si="4"/>
        <v>54854.623820000015</v>
      </c>
      <c r="L44" s="112">
        <v>30</v>
      </c>
      <c r="M44" s="112">
        <v>39</v>
      </c>
      <c r="N44" s="112">
        <v>30</v>
      </c>
      <c r="O44" s="112">
        <v>45</v>
      </c>
      <c r="P44" s="182">
        <f t="shared" si="5"/>
        <v>1</v>
      </c>
      <c r="Q44" s="182">
        <f t="shared" si="6"/>
        <v>1.1538461538461537</v>
      </c>
      <c r="R44" s="145">
        <f t="shared" si="16"/>
        <v>10</v>
      </c>
      <c r="S44" s="145"/>
      <c r="T44" s="145"/>
      <c r="U44" s="155">
        <f t="shared" si="19"/>
        <v>0</v>
      </c>
      <c r="V44" s="156">
        <f t="shared" si="7"/>
        <v>0</v>
      </c>
      <c r="W44" s="157">
        <f t="shared" si="8"/>
        <v>10</v>
      </c>
      <c r="X44" s="157">
        <f t="shared" si="9"/>
        <v>10</v>
      </c>
      <c r="Y44" s="158">
        <f t="shared" si="20"/>
        <v>49369.16143800001</v>
      </c>
      <c r="Z44" s="159">
        <f t="shared" si="21"/>
        <v>0.43259574302919701</v>
      </c>
      <c r="AA44" s="159">
        <f t="shared" si="22"/>
        <v>0.56740425697080299</v>
      </c>
      <c r="AB44" s="159">
        <f>IFERROR(#REF!/H44,0)</f>
        <v>0</v>
      </c>
      <c r="AC44" s="145">
        <f t="shared" si="14"/>
        <v>21356.889074999996</v>
      </c>
      <c r="AD44" s="145">
        <f t="shared" si="11"/>
        <v>28012.272363000015</v>
      </c>
      <c r="AE44" s="145">
        <f t="shared" si="12"/>
        <v>0</v>
      </c>
      <c r="AF44" s="145">
        <f t="shared" si="13"/>
        <v>0</v>
      </c>
      <c r="AG44" s="190"/>
    </row>
    <row r="45" spans="1:33" s="122" customFormat="1" x14ac:dyDescent="0.25">
      <c r="A45" s="116">
        <v>41</v>
      </c>
      <c r="B45" s="117" t="s">
        <v>29</v>
      </c>
      <c r="C45" s="115" t="s">
        <v>26</v>
      </c>
      <c r="D45" s="115" t="s">
        <v>33</v>
      </c>
      <c r="E45" s="112">
        <v>5894086.6835333332</v>
      </c>
      <c r="F45" s="112">
        <v>2724397.0074999994</v>
      </c>
      <c r="G45" s="112">
        <v>2010335.1430000006</v>
      </c>
      <c r="H45" s="154">
        <f t="shared" si="15"/>
        <v>4734732.1504999995</v>
      </c>
      <c r="I45" s="145">
        <v>0</v>
      </c>
      <c r="J45" s="24">
        <f t="shared" si="18"/>
        <v>0.80330208982635209</v>
      </c>
      <c r="K45" s="145">
        <f t="shared" si="4"/>
        <v>14204.196451499998</v>
      </c>
      <c r="L45" s="112">
        <v>12</v>
      </c>
      <c r="M45" s="112">
        <v>6</v>
      </c>
      <c r="N45" s="112">
        <v>5</v>
      </c>
      <c r="O45" s="112">
        <v>10</v>
      </c>
      <c r="P45" s="182">
        <f t="shared" si="5"/>
        <v>0</v>
      </c>
      <c r="Q45" s="182">
        <f t="shared" si="6"/>
        <v>1.6666666666666667</v>
      </c>
      <c r="R45" s="145">
        <f t="shared" si="16"/>
        <v>5</v>
      </c>
      <c r="S45" s="145"/>
      <c r="T45" s="145"/>
      <c r="U45" s="155">
        <f t="shared" si="19"/>
        <v>0</v>
      </c>
      <c r="V45" s="156">
        <f t="shared" si="7"/>
        <v>0</v>
      </c>
      <c r="W45" s="157">
        <f t="shared" si="8"/>
        <v>5</v>
      </c>
      <c r="X45" s="157">
        <f t="shared" si="9"/>
        <v>15</v>
      </c>
      <c r="Y45" s="158">
        <f t="shared" si="20"/>
        <v>12073.566983774999</v>
      </c>
      <c r="Z45" s="159">
        <f t="shared" si="21"/>
        <v>0.57540678562192715</v>
      </c>
      <c r="AA45" s="159">
        <f t="shared" si="22"/>
        <v>0.42459321437807296</v>
      </c>
      <c r="AB45" s="159">
        <f>IFERROR(#REF!/H45,0)</f>
        <v>0</v>
      </c>
      <c r="AC45" s="145">
        <f t="shared" si="14"/>
        <v>6947.212369124999</v>
      </c>
      <c r="AD45" s="145">
        <f t="shared" si="11"/>
        <v>5126.3546146500021</v>
      </c>
      <c r="AE45" s="145">
        <f t="shared" si="12"/>
        <v>0</v>
      </c>
      <c r="AF45" s="145">
        <f t="shared" si="13"/>
        <v>0</v>
      </c>
      <c r="AG45" s="190"/>
    </row>
    <row r="46" spans="1:33" s="122" customFormat="1" x14ac:dyDescent="0.25">
      <c r="A46" s="116">
        <v>42</v>
      </c>
      <c r="B46" s="117" t="s">
        <v>34</v>
      </c>
      <c r="C46" s="115" t="s">
        <v>26</v>
      </c>
      <c r="D46" s="115" t="s">
        <v>35</v>
      </c>
      <c r="E46" s="112">
        <v>9919889.9095238112</v>
      </c>
      <c r="F46" s="112">
        <v>4499262.1049999986</v>
      </c>
      <c r="G46" s="112">
        <v>3587486.3466000003</v>
      </c>
      <c r="H46" s="154">
        <f t="shared" si="15"/>
        <v>8086748.4515999984</v>
      </c>
      <c r="I46" s="145">
        <v>0</v>
      </c>
      <c r="J46" s="24">
        <f t="shared" si="18"/>
        <v>0.81520546350379708</v>
      </c>
      <c r="K46" s="145">
        <f t="shared" si="4"/>
        <v>24260.245354799994</v>
      </c>
      <c r="L46" s="112">
        <v>20</v>
      </c>
      <c r="M46" s="112">
        <v>11</v>
      </c>
      <c r="N46" s="112">
        <v>5</v>
      </c>
      <c r="O46" s="112">
        <v>15</v>
      </c>
      <c r="P46" s="182">
        <f t="shared" si="5"/>
        <v>0</v>
      </c>
      <c r="Q46" s="182">
        <f t="shared" si="6"/>
        <v>1.3636363636363635</v>
      </c>
      <c r="R46" s="145">
        <f t="shared" si="16"/>
        <v>5</v>
      </c>
      <c r="S46" s="145"/>
      <c r="T46" s="145"/>
      <c r="U46" s="155">
        <f t="shared" si="19"/>
        <v>0</v>
      </c>
      <c r="V46" s="156">
        <f t="shared" si="7"/>
        <v>0</v>
      </c>
      <c r="W46" s="157">
        <f t="shared" si="8"/>
        <v>5</v>
      </c>
      <c r="X46" s="157">
        <f t="shared" si="9"/>
        <v>15</v>
      </c>
      <c r="Y46" s="158">
        <f t="shared" si="20"/>
        <v>20621.208551579995</v>
      </c>
      <c r="Z46" s="159">
        <f t="shared" si="21"/>
        <v>0.55637468284422775</v>
      </c>
      <c r="AA46" s="159">
        <f t="shared" si="22"/>
        <v>0.44362531715577236</v>
      </c>
      <c r="AB46" s="159">
        <f>IFERROR(#REF!/H46,0)</f>
        <v>0</v>
      </c>
      <c r="AC46" s="145">
        <f t="shared" si="14"/>
        <v>11473.118367749998</v>
      </c>
      <c r="AD46" s="145">
        <f t="shared" si="11"/>
        <v>9148.0901838300015</v>
      </c>
      <c r="AE46" s="145">
        <f t="shared" si="12"/>
        <v>0</v>
      </c>
      <c r="AF46" s="145">
        <f t="shared" si="13"/>
        <v>0</v>
      </c>
      <c r="AG46" s="190"/>
    </row>
    <row r="47" spans="1:33" s="122" customFormat="1" x14ac:dyDescent="0.25">
      <c r="A47" s="113">
        <v>43</v>
      </c>
      <c r="B47" s="117" t="s">
        <v>27</v>
      </c>
      <c r="C47" s="115" t="s">
        <v>26</v>
      </c>
      <c r="D47" s="115" t="s">
        <v>33</v>
      </c>
      <c r="E47" s="112">
        <v>9276857.2860571407</v>
      </c>
      <c r="F47" s="112">
        <v>3792488.5774999997</v>
      </c>
      <c r="G47" s="112">
        <v>3639419.7069999999</v>
      </c>
      <c r="H47" s="154">
        <f t="shared" si="15"/>
        <v>7431908.2844999991</v>
      </c>
      <c r="I47" s="145">
        <v>0</v>
      </c>
      <c r="J47" s="24">
        <f t="shared" si="18"/>
        <v>0.80112348992044446</v>
      </c>
      <c r="K47" s="145">
        <f t="shared" si="4"/>
        <v>22295.724853499996</v>
      </c>
      <c r="L47" s="112">
        <v>18</v>
      </c>
      <c r="M47" s="112">
        <v>16</v>
      </c>
      <c r="N47" s="112">
        <v>0</v>
      </c>
      <c r="O47" s="112">
        <v>32</v>
      </c>
      <c r="P47" s="182">
        <f t="shared" si="5"/>
        <v>0</v>
      </c>
      <c r="Q47" s="182">
        <f t="shared" si="6"/>
        <v>2</v>
      </c>
      <c r="R47" s="145">
        <f t="shared" si="16"/>
        <v>5</v>
      </c>
      <c r="S47" s="145"/>
      <c r="T47" s="145"/>
      <c r="U47" s="155">
        <f t="shared" si="19"/>
        <v>0</v>
      </c>
      <c r="V47" s="156">
        <f t="shared" si="7"/>
        <v>0</v>
      </c>
      <c r="W47" s="157">
        <f t="shared" si="8"/>
        <v>5</v>
      </c>
      <c r="X47" s="157">
        <f t="shared" si="9"/>
        <v>15</v>
      </c>
      <c r="Y47" s="158">
        <f t="shared" si="20"/>
        <v>18951.366125474997</v>
      </c>
      <c r="Z47" s="159">
        <f t="shared" si="21"/>
        <v>0.51029808661789067</v>
      </c>
      <c r="AA47" s="159">
        <f t="shared" si="22"/>
        <v>0.48970191338210939</v>
      </c>
      <c r="AB47" s="159">
        <f>IFERROR(#REF!/H47,0)</f>
        <v>0</v>
      </c>
      <c r="AC47" s="145">
        <f t="shared" si="14"/>
        <v>9670.8458726249992</v>
      </c>
      <c r="AD47" s="145">
        <f t="shared" si="11"/>
        <v>9280.5202528499995</v>
      </c>
      <c r="AE47" s="145">
        <f t="shared" si="12"/>
        <v>0</v>
      </c>
      <c r="AF47" s="145">
        <f t="shared" si="13"/>
        <v>0</v>
      </c>
      <c r="AG47" s="190"/>
    </row>
    <row r="48" spans="1:33" s="122" customFormat="1" x14ac:dyDescent="0.25">
      <c r="A48" s="116">
        <v>44</v>
      </c>
      <c r="B48" s="117" t="s">
        <v>57</v>
      </c>
      <c r="C48" s="115" t="s">
        <v>41</v>
      </c>
      <c r="D48" s="115" t="s">
        <v>44</v>
      </c>
      <c r="E48" s="112">
        <v>3971231.3644000003</v>
      </c>
      <c r="F48" s="112">
        <v>979973.82499999995</v>
      </c>
      <c r="G48" s="112">
        <v>599293.43690000009</v>
      </c>
      <c r="H48" s="154">
        <f t="shared" si="15"/>
        <v>1579267.2619</v>
      </c>
      <c r="I48" s="145">
        <v>0</v>
      </c>
      <c r="J48" s="24">
        <f t="shared" si="18"/>
        <v>0.39767697144449959</v>
      </c>
      <c r="K48" s="145">
        <f t="shared" si="4"/>
        <v>0</v>
      </c>
      <c r="L48" s="112">
        <v>8</v>
      </c>
      <c r="M48" s="112">
        <v>7</v>
      </c>
      <c r="N48" s="112">
        <v>0</v>
      </c>
      <c r="O48" s="112">
        <v>3</v>
      </c>
      <c r="P48" s="182">
        <f t="shared" si="5"/>
        <v>0</v>
      </c>
      <c r="Q48" s="182">
        <f t="shared" si="6"/>
        <v>0</v>
      </c>
      <c r="R48" s="145">
        <f t="shared" si="16"/>
        <v>0</v>
      </c>
      <c r="S48" s="145"/>
      <c r="T48" s="145"/>
      <c r="U48" s="155">
        <f t="shared" si="19"/>
        <v>0</v>
      </c>
      <c r="V48" s="156">
        <f t="shared" si="7"/>
        <v>0</v>
      </c>
      <c r="W48" s="157">
        <f t="shared" si="8"/>
        <v>0</v>
      </c>
      <c r="X48" s="157">
        <f t="shared" si="9"/>
        <v>20</v>
      </c>
      <c r="Y48" s="158">
        <f t="shared" si="20"/>
        <v>0</v>
      </c>
      <c r="Z48" s="159">
        <f t="shared" si="21"/>
        <v>0.62052437142336736</v>
      </c>
      <c r="AA48" s="159">
        <f t="shared" si="22"/>
        <v>0.3794756285766327</v>
      </c>
      <c r="AB48" s="159">
        <f>IFERROR(#REF!/H48,0)</f>
        <v>0</v>
      </c>
      <c r="AC48" s="145">
        <f t="shared" si="14"/>
        <v>0</v>
      </c>
      <c r="AD48" s="145">
        <f t="shared" si="11"/>
        <v>0</v>
      </c>
      <c r="AE48" s="145">
        <f t="shared" si="12"/>
        <v>0</v>
      </c>
      <c r="AF48" s="145">
        <f t="shared" si="13"/>
        <v>0</v>
      </c>
      <c r="AG48" s="190"/>
    </row>
    <row r="49" spans="1:33" s="122" customFormat="1" x14ac:dyDescent="0.25">
      <c r="A49" s="116">
        <v>45</v>
      </c>
      <c r="B49" s="117" t="s">
        <v>58</v>
      </c>
      <c r="C49" s="115" t="s">
        <v>41</v>
      </c>
      <c r="D49" s="115" t="s">
        <v>44</v>
      </c>
      <c r="E49" s="112">
        <v>9121885.8240952361</v>
      </c>
      <c r="F49" s="112">
        <v>3265503.3999999994</v>
      </c>
      <c r="G49" s="112">
        <v>4063436.3637999999</v>
      </c>
      <c r="H49" s="154">
        <f t="shared" si="15"/>
        <v>7328939.7637999989</v>
      </c>
      <c r="I49" s="145">
        <v>0</v>
      </c>
      <c r="J49" s="24">
        <f t="shared" si="18"/>
        <v>0.80344568054565924</v>
      </c>
      <c r="K49" s="145">
        <f t="shared" si="4"/>
        <v>21986.819291399996</v>
      </c>
      <c r="L49" s="112">
        <v>19</v>
      </c>
      <c r="M49" s="112">
        <v>12</v>
      </c>
      <c r="N49" s="112">
        <v>0</v>
      </c>
      <c r="O49" s="112">
        <v>5</v>
      </c>
      <c r="P49" s="182">
        <f t="shared" si="5"/>
        <v>0</v>
      </c>
      <c r="Q49" s="182">
        <f t="shared" si="6"/>
        <v>0</v>
      </c>
      <c r="R49" s="145">
        <f t="shared" si="16"/>
        <v>0</v>
      </c>
      <c r="S49" s="145"/>
      <c r="T49" s="145"/>
      <c r="U49" s="155">
        <f t="shared" si="19"/>
        <v>0</v>
      </c>
      <c r="V49" s="156">
        <f t="shared" si="7"/>
        <v>0</v>
      </c>
      <c r="W49" s="157">
        <f t="shared" si="8"/>
        <v>0</v>
      </c>
      <c r="X49" s="157">
        <f t="shared" si="9"/>
        <v>20</v>
      </c>
      <c r="Y49" s="158">
        <f t="shared" si="20"/>
        <v>17589.455433119998</v>
      </c>
      <c r="Z49" s="159">
        <f t="shared" si="21"/>
        <v>0.4455628651949598</v>
      </c>
      <c r="AA49" s="159">
        <f t="shared" si="22"/>
        <v>0.55443713480504031</v>
      </c>
      <c r="AB49" s="159">
        <f>IFERROR(#REF!/H49,0)</f>
        <v>0</v>
      </c>
      <c r="AC49" s="145">
        <f t="shared" si="14"/>
        <v>7837.2081599999992</v>
      </c>
      <c r="AD49" s="145">
        <f t="shared" si="11"/>
        <v>9752.2472731200014</v>
      </c>
      <c r="AE49" s="145">
        <f t="shared" si="12"/>
        <v>0</v>
      </c>
      <c r="AF49" s="145">
        <f t="shared" si="13"/>
        <v>0</v>
      </c>
      <c r="AG49" s="190"/>
    </row>
    <row r="50" spans="1:33" s="189" customFormat="1" x14ac:dyDescent="0.25">
      <c r="A50" s="113">
        <v>46</v>
      </c>
      <c r="B50" s="181" t="s">
        <v>1327</v>
      </c>
      <c r="C50" s="115" t="s">
        <v>41</v>
      </c>
      <c r="D50" s="115" t="s">
        <v>44</v>
      </c>
      <c r="E50" s="112">
        <v>5341441.6194428559</v>
      </c>
      <c r="F50" s="112">
        <v>3314593.8199999994</v>
      </c>
      <c r="G50" s="112">
        <v>2044476.2390000001</v>
      </c>
      <c r="H50" s="154">
        <f t="shared" si="15"/>
        <v>5359070.0589999994</v>
      </c>
      <c r="I50" s="145">
        <v>0</v>
      </c>
      <c r="J50" s="182">
        <f t="shared" si="18"/>
        <v>1.0033003149361355</v>
      </c>
      <c r="K50" s="183">
        <f t="shared" si="4"/>
        <v>32154.420353999998</v>
      </c>
      <c r="L50" s="112">
        <v>11</v>
      </c>
      <c r="M50" s="112">
        <v>13</v>
      </c>
      <c r="N50" s="112">
        <v>0</v>
      </c>
      <c r="O50" s="112">
        <v>27</v>
      </c>
      <c r="P50" s="182">
        <f t="shared" si="5"/>
        <v>0</v>
      </c>
      <c r="Q50" s="182">
        <f t="shared" si="6"/>
        <v>2.0769230769230771</v>
      </c>
      <c r="R50" s="145">
        <f t="shared" si="16"/>
        <v>5</v>
      </c>
      <c r="S50" s="145"/>
      <c r="T50" s="145"/>
      <c r="U50" s="184">
        <f t="shared" si="19"/>
        <v>0</v>
      </c>
      <c r="V50" s="185">
        <f t="shared" si="7"/>
        <v>0</v>
      </c>
      <c r="W50" s="157">
        <f t="shared" si="8"/>
        <v>5</v>
      </c>
      <c r="X50" s="186">
        <f t="shared" si="9"/>
        <v>15</v>
      </c>
      <c r="Y50" s="187">
        <f t="shared" si="20"/>
        <v>27331.257300899997</v>
      </c>
      <c r="Z50" s="188">
        <f t="shared" si="21"/>
        <v>0.61850167725153815</v>
      </c>
      <c r="AA50" s="188">
        <f t="shared" si="22"/>
        <v>0.38149832274846179</v>
      </c>
      <c r="AB50" s="188">
        <f>IFERROR(#REF!/H50,0)</f>
        <v>0</v>
      </c>
      <c r="AC50" s="145">
        <f t="shared" si="14"/>
        <v>16904.428481999996</v>
      </c>
      <c r="AD50" s="145">
        <f t="shared" si="11"/>
        <v>10426.8288189</v>
      </c>
      <c r="AE50" s="183">
        <f t="shared" si="12"/>
        <v>0</v>
      </c>
      <c r="AF50" s="183">
        <f t="shared" si="13"/>
        <v>0</v>
      </c>
      <c r="AG50" s="190"/>
    </row>
    <row r="51" spans="1:33" s="122" customFormat="1" x14ac:dyDescent="0.25">
      <c r="A51" s="116">
        <v>47</v>
      </c>
      <c r="B51" s="117" t="s">
        <v>1282</v>
      </c>
      <c r="C51" s="115" t="s">
        <v>41</v>
      </c>
      <c r="D51" s="115" t="s">
        <v>56</v>
      </c>
      <c r="E51" s="112">
        <v>4830241.7809571419</v>
      </c>
      <c r="F51" s="112">
        <v>1462778.8275000001</v>
      </c>
      <c r="G51" s="112">
        <v>1223380.8901999998</v>
      </c>
      <c r="H51" s="154">
        <f t="shared" si="15"/>
        <v>2686159.7176999999</v>
      </c>
      <c r="I51" s="145">
        <v>0</v>
      </c>
      <c r="J51" s="24">
        <f t="shared" si="18"/>
        <v>0.5561128903091308</v>
      </c>
      <c r="K51" s="145">
        <f t="shared" si="4"/>
        <v>0</v>
      </c>
      <c r="L51" s="112">
        <v>11</v>
      </c>
      <c r="M51" s="112">
        <v>7</v>
      </c>
      <c r="N51" s="112">
        <v>0</v>
      </c>
      <c r="O51" s="112">
        <v>2</v>
      </c>
      <c r="P51" s="182">
        <f t="shared" si="5"/>
        <v>0</v>
      </c>
      <c r="Q51" s="182">
        <f t="shared" si="6"/>
        <v>0</v>
      </c>
      <c r="R51" s="145">
        <f t="shared" si="16"/>
        <v>0</v>
      </c>
      <c r="S51" s="145"/>
      <c r="T51" s="145"/>
      <c r="U51" s="155">
        <f t="shared" si="19"/>
        <v>0</v>
      </c>
      <c r="V51" s="156">
        <f t="shared" si="7"/>
        <v>0</v>
      </c>
      <c r="W51" s="157">
        <f t="shared" si="8"/>
        <v>0</v>
      </c>
      <c r="X51" s="157">
        <f t="shared" si="9"/>
        <v>20</v>
      </c>
      <c r="Y51" s="158">
        <f t="shared" si="20"/>
        <v>0</v>
      </c>
      <c r="Z51" s="159">
        <f t="shared" si="21"/>
        <v>0.54456137431488671</v>
      </c>
      <c r="AA51" s="159">
        <f t="shared" si="22"/>
        <v>0.45543862568511329</v>
      </c>
      <c r="AB51" s="159">
        <f>IFERROR(#REF!/H51,0)</f>
        <v>0</v>
      </c>
      <c r="AC51" s="145">
        <f t="shared" si="14"/>
        <v>0</v>
      </c>
      <c r="AD51" s="145">
        <f t="shared" si="11"/>
        <v>0</v>
      </c>
      <c r="AE51" s="145">
        <f t="shared" si="12"/>
        <v>0</v>
      </c>
      <c r="AF51" s="145">
        <f t="shared" si="13"/>
        <v>0</v>
      </c>
      <c r="AG51" s="190"/>
    </row>
    <row r="52" spans="1:33" s="122" customFormat="1" x14ac:dyDescent="0.25">
      <c r="A52" s="116">
        <v>48</v>
      </c>
      <c r="B52" s="117" t="s">
        <v>55</v>
      </c>
      <c r="C52" s="115" t="s">
        <v>41</v>
      </c>
      <c r="D52" s="115" t="s">
        <v>56</v>
      </c>
      <c r="E52" s="112">
        <v>12130494.347295238</v>
      </c>
      <c r="F52" s="112">
        <v>6768342.6600000001</v>
      </c>
      <c r="G52" s="112">
        <v>5429544.0858999984</v>
      </c>
      <c r="H52" s="154">
        <f t="shared" si="15"/>
        <v>12197886.745899998</v>
      </c>
      <c r="I52" s="145">
        <v>0</v>
      </c>
      <c r="J52" s="24">
        <f t="shared" si="18"/>
        <v>1.0055556184830825</v>
      </c>
      <c r="K52" s="145">
        <f t="shared" si="4"/>
        <v>73187.320475399989</v>
      </c>
      <c r="L52" s="112">
        <v>13</v>
      </c>
      <c r="M52" s="112">
        <v>8</v>
      </c>
      <c r="N52" s="112">
        <v>10</v>
      </c>
      <c r="O52" s="112">
        <v>20</v>
      </c>
      <c r="P52" s="182">
        <f t="shared" si="5"/>
        <v>0</v>
      </c>
      <c r="Q52" s="182">
        <f t="shared" si="6"/>
        <v>2.5</v>
      </c>
      <c r="R52" s="145">
        <f t="shared" si="16"/>
        <v>5</v>
      </c>
      <c r="S52" s="145"/>
      <c r="T52" s="145"/>
      <c r="U52" s="155">
        <f t="shared" si="19"/>
        <v>0</v>
      </c>
      <c r="V52" s="156">
        <f t="shared" si="7"/>
        <v>0</v>
      </c>
      <c r="W52" s="157">
        <f t="shared" si="8"/>
        <v>5</v>
      </c>
      <c r="X52" s="157">
        <f t="shared" si="9"/>
        <v>15</v>
      </c>
      <c r="Y52" s="158">
        <f t="shared" si="20"/>
        <v>62209.222404089989</v>
      </c>
      <c r="Z52" s="159">
        <f t="shared" si="21"/>
        <v>0.55487829990510462</v>
      </c>
      <c r="AA52" s="159">
        <f t="shared" si="22"/>
        <v>0.44512170009489543</v>
      </c>
      <c r="AB52" s="159">
        <f>IFERROR(#REF!/H52,0)</f>
        <v>0</v>
      </c>
      <c r="AC52" s="145">
        <f t="shared" si="14"/>
        <v>34518.547566000001</v>
      </c>
      <c r="AD52" s="145">
        <f t="shared" si="11"/>
        <v>27690.674838089995</v>
      </c>
      <c r="AE52" s="145">
        <f t="shared" si="12"/>
        <v>0</v>
      </c>
      <c r="AF52" s="145">
        <f t="shared" si="13"/>
        <v>0</v>
      </c>
      <c r="AG52" s="190"/>
    </row>
    <row r="53" spans="1:33" s="122" customFormat="1" x14ac:dyDescent="0.25">
      <c r="A53" s="113">
        <v>49</v>
      </c>
      <c r="B53" s="117" t="s">
        <v>1328</v>
      </c>
      <c r="C53" s="115" t="s">
        <v>41</v>
      </c>
      <c r="D53" s="115" t="s">
        <v>56</v>
      </c>
      <c r="E53" s="112">
        <v>8878864.6813333333</v>
      </c>
      <c r="F53" s="112">
        <v>4227520.4450000003</v>
      </c>
      <c r="G53" s="112">
        <v>2926175.2197999996</v>
      </c>
      <c r="H53" s="154">
        <f t="shared" si="15"/>
        <v>7153695.6647999994</v>
      </c>
      <c r="I53" s="145">
        <v>0</v>
      </c>
      <c r="J53" s="24">
        <f t="shared" si="18"/>
        <v>0.80569936828069033</v>
      </c>
      <c r="K53" s="145">
        <f t="shared" si="4"/>
        <v>21461.086994400001</v>
      </c>
      <c r="L53" s="112">
        <v>24</v>
      </c>
      <c r="M53" s="112">
        <v>15</v>
      </c>
      <c r="N53" s="112">
        <v>20</v>
      </c>
      <c r="O53" s="112">
        <v>15</v>
      </c>
      <c r="P53" s="182">
        <f t="shared" si="5"/>
        <v>0.83333333333333337</v>
      </c>
      <c r="Q53" s="182">
        <f t="shared" si="6"/>
        <v>1</v>
      </c>
      <c r="R53" s="145">
        <f t="shared" si="16"/>
        <v>9.1666666666666679</v>
      </c>
      <c r="S53" s="145"/>
      <c r="T53" s="145"/>
      <c r="U53" s="155">
        <f t="shared" si="19"/>
        <v>0</v>
      </c>
      <c r="V53" s="156">
        <f t="shared" si="7"/>
        <v>0</v>
      </c>
      <c r="W53" s="157">
        <f t="shared" si="8"/>
        <v>9.1666666666666679</v>
      </c>
      <c r="X53" s="157">
        <f t="shared" si="9"/>
        <v>10.833333333333332</v>
      </c>
      <c r="Y53" s="158">
        <f t="shared" si="20"/>
        <v>19136.13590334</v>
      </c>
      <c r="Z53" s="159">
        <f t="shared" si="21"/>
        <v>0.59095614953284314</v>
      </c>
      <c r="AA53" s="159">
        <f t="shared" si="22"/>
        <v>0.40904385046715691</v>
      </c>
      <c r="AB53" s="159">
        <f>IFERROR(#REF!/H53,0)</f>
        <v>0</v>
      </c>
      <c r="AC53" s="145">
        <f t="shared" si="14"/>
        <v>11308.617190375002</v>
      </c>
      <c r="AD53" s="145">
        <f t="shared" si="11"/>
        <v>7827.5187129649994</v>
      </c>
      <c r="AE53" s="145">
        <f t="shared" si="12"/>
        <v>0</v>
      </c>
      <c r="AF53" s="145">
        <f t="shared" si="13"/>
        <v>0</v>
      </c>
      <c r="AG53" s="190"/>
    </row>
    <row r="54" spans="1:33" s="122" customFormat="1" x14ac:dyDescent="0.25">
      <c r="A54" s="116">
        <v>50</v>
      </c>
      <c r="B54" s="117" t="s">
        <v>48</v>
      </c>
      <c r="C54" s="115" t="s">
        <v>41</v>
      </c>
      <c r="D54" s="115" t="s">
        <v>1314</v>
      </c>
      <c r="E54" s="112">
        <v>4520978.9808761897</v>
      </c>
      <c r="F54" s="112">
        <v>1951675.02</v>
      </c>
      <c r="G54" s="112">
        <v>2486475.4293</v>
      </c>
      <c r="H54" s="154">
        <f t="shared" si="15"/>
        <v>4438150.4493000004</v>
      </c>
      <c r="I54" s="145">
        <v>0</v>
      </c>
      <c r="J54" s="24">
        <f t="shared" si="18"/>
        <v>0.98167907173942737</v>
      </c>
      <c r="K54" s="145">
        <f t="shared" si="4"/>
        <v>24409.827471150005</v>
      </c>
      <c r="L54" s="112">
        <v>9</v>
      </c>
      <c r="M54" s="112">
        <v>6</v>
      </c>
      <c r="N54" s="112">
        <v>15</v>
      </c>
      <c r="O54" s="112">
        <v>29</v>
      </c>
      <c r="P54" s="182">
        <f t="shared" si="5"/>
        <v>1.6666666666666667</v>
      </c>
      <c r="Q54" s="182">
        <f t="shared" si="6"/>
        <v>4.833333333333333</v>
      </c>
      <c r="R54" s="145">
        <f t="shared" si="16"/>
        <v>10</v>
      </c>
      <c r="S54" s="145"/>
      <c r="T54" s="145"/>
      <c r="U54" s="155">
        <f t="shared" si="19"/>
        <v>0</v>
      </c>
      <c r="V54" s="156">
        <f t="shared" si="7"/>
        <v>0</v>
      </c>
      <c r="W54" s="157">
        <f t="shared" si="8"/>
        <v>10</v>
      </c>
      <c r="X54" s="157">
        <f t="shared" si="9"/>
        <v>10</v>
      </c>
      <c r="Y54" s="158">
        <f t="shared" si="20"/>
        <v>21968.844724035003</v>
      </c>
      <c r="Z54" s="159">
        <f t="shared" si="21"/>
        <v>0.43974963045874765</v>
      </c>
      <c r="AA54" s="159">
        <f t="shared" si="22"/>
        <v>0.56025036954125229</v>
      </c>
      <c r="AB54" s="159">
        <f>IFERROR(#REF!/H54,0)</f>
        <v>0</v>
      </c>
      <c r="AC54" s="145">
        <f t="shared" si="14"/>
        <v>9660.791349000001</v>
      </c>
      <c r="AD54" s="145">
        <f t="shared" si="11"/>
        <v>12308.053375035</v>
      </c>
      <c r="AE54" s="145">
        <f t="shared" si="12"/>
        <v>0</v>
      </c>
      <c r="AF54" s="145">
        <f t="shared" si="13"/>
        <v>0</v>
      </c>
      <c r="AG54" s="190"/>
    </row>
    <row r="55" spans="1:33" s="122" customFormat="1" x14ac:dyDescent="0.25">
      <c r="A55" s="116">
        <v>51</v>
      </c>
      <c r="B55" s="117" t="s">
        <v>50</v>
      </c>
      <c r="C55" s="115" t="s">
        <v>41</v>
      </c>
      <c r="D55" s="115" t="s">
        <v>1314</v>
      </c>
      <c r="E55" s="112">
        <v>9306438.7623857148</v>
      </c>
      <c r="F55" s="112">
        <v>3660228.7525000004</v>
      </c>
      <c r="G55" s="112">
        <v>3841291.21</v>
      </c>
      <c r="H55" s="154">
        <f t="shared" si="15"/>
        <v>7501519.9625000004</v>
      </c>
      <c r="I55" s="145">
        <v>0</v>
      </c>
      <c r="J55" s="24">
        <f t="shared" si="18"/>
        <v>0.80605698420530714</v>
      </c>
      <c r="K55" s="145">
        <f t="shared" si="4"/>
        <v>22504.559887500003</v>
      </c>
      <c r="L55" s="112">
        <v>21</v>
      </c>
      <c r="M55" s="112">
        <v>11</v>
      </c>
      <c r="N55" s="112">
        <v>36</v>
      </c>
      <c r="O55" s="112">
        <v>30</v>
      </c>
      <c r="P55" s="182">
        <f t="shared" si="5"/>
        <v>1.7142857142857142</v>
      </c>
      <c r="Q55" s="182">
        <f t="shared" si="6"/>
        <v>2.7272727272727271</v>
      </c>
      <c r="R55" s="145">
        <f t="shared" si="16"/>
        <v>10</v>
      </c>
      <c r="S55" s="145"/>
      <c r="T55" s="145"/>
      <c r="U55" s="155">
        <f t="shared" si="19"/>
        <v>0</v>
      </c>
      <c r="V55" s="156">
        <f t="shared" si="7"/>
        <v>0</v>
      </c>
      <c r="W55" s="157">
        <f t="shared" si="8"/>
        <v>10</v>
      </c>
      <c r="X55" s="157">
        <f t="shared" si="9"/>
        <v>10</v>
      </c>
      <c r="Y55" s="158">
        <f t="shared" si="20"/>
        <v>20254.103898750003</v>
      </c>
      <c r="Z55" s="159">
        <f t="shared" si="21"/>
        <v>0.48793161529895751</v>
      </c>
      <c r="AA55" s="159">
        <f t="shared" si="22"/>
        <v>0.51206838470104243</v>
      </c>
      <c r="AB55" s="159">
        <f>IFERROR(#REF!/H55,0)</f>
        <v>0</v>
      </c>
      <c r="AC55" s="145">
        <f t="shared" si="14"/>
        <v>9882.6176317500012</v>
      </c>
      <c r="AD55" s="145">
        <f t="shared" si="11"/>
        <v>10371.486267</v>
      </c>
      <c r="AE55" s="145">
        <f t="shared" si="12"/>
        <v>0</v>
      </c>
      <c r="AF55" s="145">
        <f t="shared" si="13"/>
        <v>0</v>
      </c>
      <c r="AG55" s="190"/>
    </row>
    <row r="56" spans="1:33" s="122" customFormat="1" x14ac:dyDescent="0.25">
      <c r="A56" s="113">
        <v>52</v>
      </c>
      <c r="B56" s="123" t="s">
        <v>52</v>
      </c>
      <c r="C56" s="115" t="s">
        <v>41</v>
      </c>
      <c r="D56" s="115" t="s">
        <v>1314</v>
      </c>
      <c r="E56" s="112">
        <v>6419675.3384428574</v>
      </c>
      <c r="F56" s="112">
        <v>4278852.4549999982</v>
      </c>
      <c r="G56" s="112">
        <v>4136455.622599999</v>
      </c>
      <c r="H56" s="154">
        <f t="shared" si="15"/>
        <v>8415308.0775999967</v>
      </c>
      <c r="I56" s="145">
        <v>0</v>
      </c>
      <c r="J56" s="24">
        <f t="shared" si="18"/>
        <v>1.3108619414453435</v>
      </c>
      <c r="K56" s="145">
        <f t="shared" si="4"/>
        <v>50491.848465599978</v>
      </c>
      <c r="L56" s="112">
        <v>17</v>
      </c>
      <c r="M56" s="112">
        <v>8</v>
      </c>
      <c r="N56" s="112">
        <v>25</v>
      </c>
      <c r="O56" s="112">
        <v>40</v>
      </c>
      <c r="P56" s="182">
        <f t="shared" si="5"/>
        <v>1.4705882352941178</v>
      </c>
      <c r="Q56" s="182">
        <f t="shared" si="6"/>
        <v>5</v>
      </c>
      <c r="R56" s="145">
        <f t="shared" si="16"/>
        <v>10</v>
      </c>
      <c r="S56" s="145"/>
      <c r="T56" s="145"/>
      <c r="U56" s="155">
        <f t="shared" si="19"/>
        <v>0</v>
      </c>
      <c r="V56" s="156">
        <f t="shared" si="7"/>
        <v>0</v>
      </c>
      <c r="W56" s="157">
        <f t="shared" si="8"/>
        <v>10</v>
      </c>
      <c r="X56" s="157">
        <f t="shared" si="9"/>
        <v>10</v>
      </c>
      <c r="Y56" s="158">
        <f t="shared" si="20"/>
        <v>45442.66361903998</v>
      </c>
      <c r="Z56" s="159">
        <f t="shared" si="21"/>
        <v>0.50846058344429679</v>
      </c>
      <c r="AA56" s="159">
        <f t="shared" si="22"/>
        <v>0.49153941655570321</v>
      </c>
      <c r="AB56" s="159">
        <f>IFERROR(#REF!/H56,0)</f>
        <v>0</v>
      </c>
      <c r="AC56" s="145">
        <f t="shared" si="14"/>
        <v>23105.803256999989</v>
      </c>
      <c r="AD56" s="145">
        <f t="shared" si="11"/>
        <v>22336.860362039992</v>
      </c>
      <c r="AE56" s="145">
        <f t="shared" si="12"/>
        <v>0</v>
      </c>
      <c r="AF56" s="145">
        <f t="shared" si="13"/>
        <v>0</v>
      </c>
      <c r="AG56" s="190"/>
    </row>
    <row r="57" spans="1:33" s="122" customFormat="1" x14ac:dyDescent="0.25">
      <c r="A57" s="116">
        <v>53</v>
      </c>
      <c r="B57" s="117" t="s">
        <v>40</v>
      </c>
      <c r="C57" s="115" t="s">
        <v>41</v>
      </c>
      <c r="D57" s="115" t="s">
        <v>1353</v>
      </c>
      <c r="E57" s="112">
        <v>10892478.477376189</v>
      </c>
      <c r="F57" s="112">
        <v>4491829.5700000012</v>
      </c>
      <c r="G57" s="112">
        <v>1026172.4630000002</v>
      </c>
      <c r="H57" s="154">
        <f t="shared" si="15"/>
        <v>5518002.0330000017</v>
      </c>
      <c r="I57" s="145">
        <v>0</v>
      </c>
      <c r="J57" s="24">
        <f t="shared" si="18"/>
        <v>0.50658828883260676</v>
      </c>
      <c r="K57" s="145">
        <f t="shared" si="4"/>
        <v>0</v>
      </c>
      <c r="L57" s="112">
        <v>25</v>
      </c>
      <c r="M57" s="112">
        <v>21</v>
      </c>
      <c r="N57" s="112">
        <v>0</v>
      </c>
      <c r="O57" s="112">
        <v>0</v>
      </c>
      <c r="P57" s="182">
        <f t="shared" si="5"/>
        <v>0</v>
      </c>
      <c r="Q57" s="182">
        <f t="shared" si="6"/>
        <v>0</v>
      </c>
      <c r="R57" s="145">
        <f t="shared" si="16"/>
        <v>0</v>
      </c>
      <c r="S57" s="145"/>
      <c r="T57" s="145"/>
      <c r="U57" s="155">
        <f t="shared" si="19"/>
        <v>0</v>
      </c>
      <c r="V57" s="156">
        <f t="shared" si="7"/>
        <v>0</v>
      </c>
      <c r="W57" s="157">
        <f t="shared" si="8"/>
        <v>0</v>
      </c>
      <c r="X57" s="157">
        <f t="shared" si="9"/>
        <v>20</v>
      </c>
      <c r="Y57" s="158">
        <f t="shared" si="20"/>
        <v>0</v>
      </c>
      <c r="Z57" s="159">
        <f t="shared" si="21"/>
        <v>0.81403188022348449</v>
      </c>
      <c r="AA57" s="159">
        <f t="shared" si="22"/>
        <v>0.18596811977651548</v>
      </c>
      <c r="AB57" s="159">
        <f>IFERROR(#REF!/H57,0)</f>
        <v>0</v>
      </c>
      <c r="AC57" s="145">
        <f t="shared" si="14"/>
        <v>0</v>
      </c>
      <c r="AD57" s="145">
        <f t="shared" si="11"/>
        <v>0</v>
      </c>
      <c r="AE57" s="145">
        <f t="shared" si="12"/>
        <v>0</v>
      </c>
      <c r="AF57" s="145">
        <f t="shared" si="13"/>
        <v>0</v>
      </c>
      <c r="AG57" s="190"/>
    </row>
    <row r="58" spans="1:33" s="122" customFormat="1" x14ac:dyDescent="0.25">
      <c r="A58" s="116">
        <v>54</v>
      </c>
      <c r="B58" s="117" t="s">
        <v>59</v>
      </c>
      <c r="C58" s="115" t="s">
        <v>41</v>
      </c>
      <c r="D58" s="115" t="s">
        <v>1315</v>
      </c>
      <c r="E58" s="112">
        <v>6699525.9924047617</v>
      </c>
      <c r="F58" s="112">
        <v>3176732.0250000004</v>
      </c>
      <c r="G58" s="112">
        <v>2194758.8955000001</v>
      </c>
      <c r="H58" s="154">
        <f t="shared" si="15"/>
        <v>5371490.9205000009</v>
      </c>
      <c r="I58" s="145">
        <v>0</v>
      </c>
      <c r="J58" s="24">
        <f t="shared" si="18"/>
        <v>0.80177178603227284</v>
      </c>
      <c r="K58" s="145">
        <f t="shared" si="4"/>
        <v>16114.472761500003</v>
      </c>
      <c r="L58" s="112">
        <v>12</v>
      </c>
      <c r="M58" s="112">
        <v>15</v>
      </c>
      <c r="N58" s="112">
        <v>30</v>
      </c>
      <c r="O58" s="112">
        <v>25</v>
      </c>
      <c r="P58" s="182">
        <f t="shared" si="5"/>
        <v>2.5</v>
      </c>
      <c r="Q58" s="182">
        <f t="shared" si="6"/>
        <v>1.6666666666666667</v>
      </c>
      <c r="R58" s="145">
        <f t="shared" si="16"/>
        <v>10</v>
      </c>
      <c r="S58" s="145"/>
      <c r="T58" s="145"/>
      <c r="U58" s="155">
        <f t="shared" si="19"/>
        <v>0</v>
      </c>
      <c r="V58" s="156">
        <f t="shared" si="7"/>
        <v>0</v>
      </c>
      <c r="W58" s="157">
        <f t="shared" si="8"/>
        <v>10</v>
      </c>
      <c r="X58" s="157">
        <f t="shared" si="9"/>
        <v>10</v>
      </c>
      <c r="Y58" s="158">
        <f t="shared" si="20"/>
        <v>14503.025485350003</v>
      </c>
      <c r="Z58" s="159">
        <f t="shared" si="21"/>
        <v>0.59140601222580058</v>
      </c>
      <c r="AA58" s="159">
        <f t="shared" si="22"/>
        <v>0.40859398777419931</v>
      </c>
      <c r="AB58" s="159">
        <f>IFERROR(#REF!/H58,0)</f>
        <v>0</v>
      </c>
      <c r="AC58" s="145">
        <f t="shared" si="14"/>
        <v>8577.1764675000013</v>
      </c>
      <c r="AD58" s="145">
        <f t="shared" si="11"/>
        <v>5925.8490178499997</v>
      </c>
      <c r="AE58" s="145">
        <f t="shared" si="12"/>
        <v>0</v>
      </c>
      <c r="AF58" s="145">
        <f t="shared" si="13"/>
        <v>0</v>
      </c>
      <c r="AG58" s="190"/>
    </row>
    <row r="59" spans="1:33" s="122" customFormat="1" x14ac:dyDescent="0.25">
      <c r="A59" s="113">
        <v>55</v>
      </c>
      <c r="B59" s="117" t="s">
        <v>1322</v>
      </c>
      <c r="C59" s="115" t="s">
        <v>41</v>
      </c>
      <c r="D59" s="115" t="s">
        <v>1353</v>
      </c>
      <c r="E59" s="112">
        <v>9538860.821866665</v>
      </c>
      <c r="F59" s="112">
        <v>4062791.65</v>
      </c>
      <c r="G59" s="112">
        <v>3668142.9291000003</v>
      </c>
      <c r="H59" s="154">
        <f t="shared" si="15"/>
        <v>7730934.5790999997</v>
      </c>
      <c r="I59" s="145">
        <v>0</v>
      </c>
      <c r="J59" s="24">
        <f t="shared" si="18"/>
        <v>0.81046727942374241</v>
      </c>
      <c r="K59" s="145">
        <f t="shared" si="4"/>
        <v>23192.803737300001</v>
      </c>
      <c r="L59" s="112">
        <v>27</v>
      </c>
      <c r="M59" s="112">
        <v>24</v>
      </c>
      <c r="N59" s="112">
        <v>50</v>
      </c>
      <c r="O59" s="112">
        <v>60</v>
      </c>
      <c r="P59" s="182">
        <f t="shared" si="5"/>
        <v>1.8518518518518519</v>
      </c>
      <c r="Q59" s="182">
        <f t="shared" si="6"/>
        <v>2.5</v>
      </c>
      <c r="R59" s="145">
        <f t="shared" si="16"/>
        <v>10</v>
      </c>
      <c r="S59" s="145"/>
      <c r="T59" s="145"/>
      <c r="U59" s="155">
        <f t="shared" si="19"/>
        <v>0</v>
      </c>
      <c r="V59" s="156">
        <f t="shared" si="7"/>
        <v>0</v>
      </c>
      <c r="W59" s="157">
        <f t="shared" si="8"/>
        <v>10</v>
      </c>
      <c r="X59" s="157">
        <f t="shared" si="9"/>
        <v>10</v>
      </c>
      <c r="Y59" s="158">
        <f t="shared" si="20"/>
        <v>20873.523363569999</v>
      </c>
      <c r="Z59" s="159">
        <f t="shared" si="21"/>
        <v>0.52552399822182583</v>
      </c>
      <c r="AA59" s="159">
        <f t="shared" si="22"/>
        <v>0.47447600177817423</v>
      </c>
      <c r="AB59" s="159">
        <f>IFERROR(#REF!/H59,0)</f>
        <v>0</v>
      </c>
      <c r="AC59" s="145">
        <f t="shared" si="14"/>
        <v>10969.537455</v>
      </c>
      <c r="AD59" s="145">
        <f t="shared" si="11"/>
        <v>9903.9859085700009</v>
      </c>
      <c r="AE59" s="145">
        <f t="shared" si="12"/>
        <v>0</v>
      </c>
      <c r="AF59" s="145">
        <f t="shared" si="13"/>
        <v>0</v>
      </c>
      <c r="AG59" s="190"/>
    </row>
    <row r="60" spans="1:33" s="122" customFormat="1" x14ac:dyDescent="0.25">
      <c r="A60" s="116">
        <v>56</v>
      </c>
      <c r="B60" s="117" t="s">
        <v>176</v>
      </c>
      <c r="C60" s="115" t="s">
        <v>41</v>
      </c>
      <c r="D60" s="115" t="s">
        <v>1353</v>
      </c>
      <c r="E60" s="112">
        <v>7270225.3695190474</v>
      </c>
      <c r="F60" s="112">
        <v>3813520.024999999</v>
      </c>
      <c r="G60" s="112">
        <v>4499958.7476000013</v>
      </c>
      <c r="H60" s="154">
        <f t="shared" si="15"/>
        <v>8313478.7726000007</v>
      </c>
      <c r="I60" s="145">
        <v>0</v>
      </c>
      <c r="J60" s="24">
        <f t="shared" si="18"/>
        <v>1.1434967074686391</v>
      </c>
      <c r="K60" s="145">
        <f t="shared" si="4"/>
        <v>49880.872635600004</v>
      </c>
      <c r="L60" s="112">
        <v>20</v>
      </c>
      <c r="M60" s="112">
        <v>24</v>
      </c>
      <c r="N60" s="112">
        <v>50</v>
      </c>
      <c r="O60" s="112">
        <v>65</v>
      </c>
      <c r="P60" s="182">
        <f t="shared" si="5"/>
        <v>2.5</v>
      </c>
      <c r="Q60" s="182">
        <f t="shared" si="6"/>
        <v>2.7083333333333335</v>
      </c>
      <c r="R60" s="145">
        <f t="shared" si="16"/>
        <v>10</v>
      </c>
      <c r="S60" s="145"/>
      <c r="T60" s="145"/>
      <c r="U60" s="155">
        <f t="shared" si="19"/>
        <v>0</v>
      </c>
      <c r="V60" s="156">
        <f t="shared" si="7"/>
        <v>0</v>
      </c>
      <c r="W60" s="157">
        <f t="shared" si="8"/>
        <v>10</v>
      </c>
      <c r="X60" s="157">
        <f t="shared" si="9"/>
        <v>10</v>
      </c>
      <c r="Y60" s="158">
        <f t="shared" si="20"/>
        <v>44892.785372040002</v>
      </c>
      <c r="Z60" s="159">
        <f t="shared" si="21"/>
        <v>0.45871531392716108</v>
      </c>
      <c r="AA60" s="159">
        <f t="shared" si="22"/>
        <v>0.54128468607283886</v>
      </c>
      <c r="AB60" s="159">
        <f>IFERROR(#REF!/H60,0)</f>
        <v>0</v>
      </c>
      <c r="AC60" s="145">
        <f t="shared" si="14"/>
        <v>20593.008134999993</v>
      </c>
      <c r="AD60" s="145">
        <f t="shared" si="11"/>
        <v>24299.777237040005</v>
      </c>
      <c r="AE60" s="145">
        <f t="shared" si="12"/>
        <v>0</v>
      </c>
      <c r="AF60" s="145">
        <f t="shared" si="13"/>
        <v>0</v>
      </c>
      <c r="AG60" s="190"/>
    </row>
    <row r="61" spans="1:33" s="122" customFormat="1" x14ac:dyDescent="0.25">
      <c r="A61" s="116">
        <v>57</v>
      </c>
      <c r="B61" s="117" t="s">
        <v>77</v>
      </c>
      <c r="C61" s="115" t="s">
        <v>41</v>
      </c>
      <c r="D61" s="115" t="s">
        <v>1315</v>
      </c>
      <c r="E61" s="112">
        <v>4642459.5757619059</v>
      </c>
      <c r="F61" s="112">
        <v>1674172.1050000002</v>
      </c>
      <c r="G61" s="112">
        <v>2062218.6937000004</v>
      </c>
      <c r="H61" s="154">
        <f t="shared" si="15"/>
        <v>3736390.7987000006</v>
      </c>
      <c r="I61" s="145">
        <v>0</v>
      </c>
      <c r="J61" s="24">
        <f t="shared" si="18"/>
        <v>0.80483001256651676</v>
      </c>
      <c r="K61" s="145">
        <f t="shared" si="4"/>
        <v>11209.172396100003</v>
      </c>
      <c r="L61" s="112">
        <v>7</v>
      </c>
      <c r="M61" s="112">
        <v>4</v>
      </c>
      <c r="N61" s="112">
        <v>20</v>
      </c>
      <c r="O61" s="112">
        <v>15</v>
      </c>
      <c r="P61" s="182">
        <f t="shared" si="5"/>
        <v>2.8571428571428572</v>
      </c>
      <c r="Q61" s="182">
        <f t="shared" si="6"/>
        <v>3.75</v>
      </c>
      <c r="R61" s="145">
        <f t="shared" si="16"/>
        <v>10</v>
      </c>
      <c r="S61" s="145"/>
      <c r="T61" s="145"/>
      <c r="U61" s="155">
        <f t="shared" si="19"/>
        <v>0</v>
      </c>
      <c r="V61" s="156">
        <f t="shared" si="7"/>
        <v>0</v>
      </c>
      <c r="W61" s="157">
        <f t="shared" si="8"/>
        <v>10</v>
      </c>
      <c r="X61" s="157">
        <f t="shared" si="9"/>
        <v>10</v>
      </c>
      <c r="Y61" s="158">
        <f t="shared" si="20"/>
        <v>10088.255156490002</v>
      </c>
      <c r="Z61" s="159">
        <f t="shared" si="21"/>
        <v>0.44807200188548091</v>
      </c>
      <c r="AA61" s="159">
        <f t="shared" si="22"/>
        <v>0.55192799811451909</v>
      </c>
      <c r="AB61" s="159">
        <f>IFERROR(#REF!/H61,0)</f>
        <v>0</v>
      </c>
      <c r="AC61" s="145">
        <f t="shared" si="14"/>
        <v>4520.2646835000005</v>
      </c>
      <c r="AD61" s="145">
        <f t="shared" si="11"/>
        <v>5567.9904729900018</v>
      </c>
      <c r="AE61" s="145">
        <f t="shared" si="12"/>
        <v>0</v>
      </c>
      <c r="AF61" s="145">
        <f t="shared" si="13"/>
        <v>0</v>
      </c>
      <c r="AG61" s="190"/>
    </row>
    <row r="62" spans="1:33" s="122" customFormat="1" x14ac:dyDescent="0.25">
      <c r="A62" s="113">
        <v>58</v>
      </c>
      <c r="B62" s="117" t="s">
        <v>139</v>
      </c>
      <c r="C62" s="115" t="s">
        <v>41</v>
      </c>
      <c r="D62" s="115" t="s">
        <v>1315</v>
      </c>
      <c r="E62" s="112">
        <v>9098609.8238285705</v>
      </c>
      <c r="F62" s="112">
        <v>3661006.6924999994</v>
      </c>
      <c r="G62" s="112">
        <v>3642998.1959000006</v>
      </c>
      <c r="H62" s="154">
        <f t="shared" si="15"/>
        <v>7304004.8883999996</v>
      </c>
      <c r="I62" s="145">
        <v>0</v>
      </c>
      <c r="J62" s="24">
        <f t="shared" si="18"/>
        <v>0.80276053483152598</v>
      </c>
      <c r="K62" s="145">
        <f t="shared" si="4"/>
        <v>21912.0146652</v>
      </c>
      <c r="L62" s="112">
        <v>20</v>
      </c>
      <c r="M62" s="112">
        <v>17</v>
      </c>
      <c r="N62" s="112">
        <v>22</v>
      </c>
      <c r="O62" s="112">
        <v>25</v>
      </c>
      <c r="P62" s="182">
        <f t="shared" si="5"/>
        <v>1.1000000000000001</v>
      </c>
      <c r="Q62" s="182">
        <f t="shared" si="6"/>
        <v>1.4705882352941178</v>
      </c>
      <c r="R62" s="145">
        <f t="shared" si="16"/>
        <v>10</v>
      </c>
      <c r="S62" s="145"/>
      <c r="T62" s="145"/>
      <c r="U62" s="155">
        <f t="shared" si="19"/>
        <v>0</v>
      </c>
      <c r="V62" s="156">
        <f t="shared" si="7"/>
        <v>0</v>
      </c>
      <c r="W62" s="157">
        <f t="shared" si="8"/>
        <v>10</v>
      </c>
      <c r="X62" s="157">
        <f t="shared" si="9"/>
        <v>10</v>
      </c>
      <c r="Y62" s="158">
        <f t="shared" si="20"/>
        <v>19720.81319868</v>
      </c>
      <c r="Z62" s="159">
        <f t="shared" si="21"/>
        <v>0.50123278234853041</v>
      </c>
      <c r="AA62" s="159">
        <f t="shared" si="22"/>
        <v>0.49876721765146964</v>
      </c>
      <c r="AB62" s="159">
        <f>IFERROR(#REF!/H62,0)</f>
        <v>0</v>
      </c>
      <c r="AC62" s="145">
        <f t="shared" si="14"/>
        <v>9884.7180697499989</v>
      </c>
      <c r="AD62" s="145">
        <f t="shared" si="11"/>
        <v>9836.0951289300028</v>
      </c>
      <c r="AE62" s="145">
        <f t="shared" si="12"/>
        <v>0</v>
      </c>
      <c r="AF62" s="145">
        <f t="shared" si="13"/>
        <v>0</v>
      </c>
      <c r="AG62" s="190"/>
    </row>
    <row r="63" spans="1:33" s="122" customFormat="1" x14ac:dyDescent="0.25">
      <c r="A63" s="116">
        <v>59</v>
      </c>
      <c r="B63" s="117" t="s">
        <v>129</v>
      </c>
      <c r="C63" s="115" t="s">
        <v>41</v>
      </c>
      <c r="D63" s="115" t="s">
        <v>1315</v>
      </c>
      <c r="E63" s="112">
        <v>5185748.2773666661</v>
      </c>
      <c r="F63" s="112">
        <v>2290990.1924999994</v>
      </c>
      <c r="G63" s="112">
        <v>2448434.7555</v>
      </c>
      <c r="H63" s="154">
        <f t="shared" si="15"/>
        <v>4739424.9479999989</v>
      </c>
      <c r="I63" s="145">
        <v>0</v>
      </c>
      <c r="J63" s="24">
        <f t="shared" si="18"/>
        <v>0.91393270450194097</v>
      </c>
      <c r="K63" s="145">
        <f t="shared" si="4"/>
        <v>23697.124739999996</v>
      </c>
      <c r="L63" s="112">
        <v>11</v>
      </c>
      <c r="M63" s="112">
        <v>8</v>
      </c>
      <c r="N63" s="112">
        <v>35</v>
      </c>
      <c r="O63" s="112">
        <v>15</v>
      </c>
      <c r="P63" s="182">
        <f t="shared" si="5"/>
        <v>3.1818181818181817</v>
      </c>
      <c r="Q63" s="182">
        <f t="shared" si="6"/>
        <v>1.875</v>
      </c>
      <c r="R63" s="145">
        <f t="shared" si="16"/>
        <v>10</v>
      </c>
      <c r="S63" s="145"/>
      <c r="T63" s="145"/>
      <c r="U63" s="155">
        <f t="shared" si="19"/>
        <v>0</v>
      </c>
      <c r="V63" s="156">
        <f t="shared" si="7"/>
        <v>0</v>
      </c>
      <c r="W63" s="157">
        <f t="shared" si="8"/>
        <v>10</v>
      </c>
      <c r="X63" s="157">
        <f t="shared" si="9"/>
        <v>10</v>
      </c>
      <c r="Y63" s="158">
        <f t="shared" si="20"/>
        <v>21327.412265999996</v>
      </c>
      <c r="Z63" s="159">
        <f t="shared" si="21"/>
        <v>0.48338990861471071</v>
      </c>
      <c r="AA63" s="159">
        <f t="shared" si="22"/>
        <v>0.51661009138528946</v>
      </c>
      <c r="AB63" s="159">
        <f>IFERROR(#REF!/H63,0)</f>
        <v>0</v>
      </c>
      <c r="AC63" s="145">
        <f t="shared" si="14"/>
        <v>10309.455866249999</v>
      </c>
      <c r="AD63" s="145">
        <f t="shared" si="11"/>
        <v>11017.956399750001</v>
      </c>
      <c r="AE63" s="145">
        <f t="shared" si="12"/>
        <v>0</v>
      </c>
      <c r="AF63" s="145">
        <f t="shared" si="13"/>
        <v>0</v>
      </c>
      <c r="AG63" s="190"/>
    </row>
    <row r="64" spans="1:33" s="122" customFormat="1" x14ac:dyDescent="0.25">
      <c r="A64" s="116">
        <v>60</v>
      </c>
      <c r="B64" s="117" t="s">
        <v>132</v>
      </c>
      <c r="C64" s="115" t="s">
        <v>1309</v>
      </c>
      <c r="D64" s="115" t="s">
        <v>133</v>
      </c>
      <c r="E64" s="112">
        <v>5967346.2339333352</v>
      </c>
      <c r="F64" s="112">
        <v>5160569.25</v>
      </c>
      <c r="G64" s="112">
        <v>1731619.9849999999</v>
      </c>
      <c r="H64" s="154">
        <f t="shared" si="15"/>
        <v>6892189.2349999994</v>
      </c>
      <c r="I64" s="145">
        <v>0</v>
      </c>
      <c r="J64" s="24">
        <f t="shared" si="18"/>
        <v>1.1549839685533145</v>
      </c>
      <c r="K64" s="145">
        <f t="shared" si="4"/>
        <v>41353.135409999995</v>
      </c>
      <c r="L64" s="112">
        <v>8</v>
      </c>
      <c r="M64" s="112">
        <v>3</v>
      </c>
      <c r="N64" s="112">
        <v>0</v>
      </c>
      <c r="O64" s="112">
        <v>3</v>
      </c>
      <c r="P64" s="182">
        <f t="shared" si="5"/>
        <v>0</v>
      </c>
      <c r="Q64" s="182">
        <f t="shared" si="6"/>
        <v>1</v>
      </c>
      <c r="R64" s="145">
        <f t="shared" si="16"/>
        <v>5</v>
      </c>
      <c r="S64" s="145"/>
      <c r="T64" s="145"/>
      <c r="U64" s="155">
        <f t="shared" si="19"/>
        <v>0</v>
      </c>
      <c r="V64" s="156">
        <f t="shared" si="7"/>
        <v>0</v>
      </c>
      <c r="W64" s="157">
        <f t="shared" si="8"/>
        <v>5</v>
      </c>
      <c r="X64" s="157">
        <f t="shared" si="9"/>
        <v>15</v>
      </c>
      <c r="Y64" s="158">
        <f t="shared" si="20"/>
        <v>35150.165098499994</v>
      </c>
      <c r="Z64" s="159">
        <f t="shared" si="21"/>
        <v>0.74875617514875159</v>
      </c>
      <c r="AA64" s="159">
        <f t="shared" si="22"/>
        <v>0.25124382485124847</v>
      </c>
      <c r="AB64" s="159">
        <f>IFERROR(#REF!/H64,0)</f>
        <v>0</v>
      </c>
      <c r="AC64" s="145">
        <f t="shared" si="14"/>
        <v>26318.903174999996</v>
      </c>
      <c r="AD64" s="145">
        <f t="shared" si="11"/>
        <v>8831.2619235000002</v>
      </c>
      <c r="AE64" s="145">
        <f t="shared" si="12"/>
        <v>0</v>
      </c>
      <c r="AF64" s="145">
        <f t="shared" si="13"/>
        <v>0</v>
      </c>
      <c r="AG64" s="190"/>
    </row>
    <row r="65" spans="1:33" s="122" customFormat="1" x14ac:dyDescent="0.25">
      <c r="A65" s="113">
        <v>61</v>
      </c>
      <c r="B65" s="117" t="s">
        <v>130</v>
      </c>
      <c r="C65" s="115" t="s">
        <v>1309</v>
      </c>
      <c r="D65" s="115" t="s">
        <v>133</v>
      </c>
      <c r="E65" s="112">
        <v>7126741.9099523807</v>
      </c>
      <c r="F65" s="112">
        <v>1821552.5249999994</v>
      </c>
      <c r="G65" s="112">
        <v>1769806.8162</v>
      </c>
      <c r="H65" s="154">
        <f t="shared" si="15"/>
        <v>3591359.3411999997</v>
      </c>
      <c r="I65" s="145">
        <v>0</v>
      </c>
      <c r="J65" s="24">
        <f t="shared" si="18"/>
        <v>0.50392723443299159</v>
      </c>
      <c r="K65" s="145">
        <f t="shared" si="4"/>
        <v>0</v>
      </c>
      <c r="L65" s="112">
        <v>11</v>
      </c>
      <c r="M65" s="112">
        <v>7</v>
      </c>
      <c r="N65" s="112">
        <v>5</v>
      </c>
      <c r="O65" s="112">
        <v>0</v>
      </c>
      <c r="P65" s="182">
        <f t="shared" si="5"/>
        <v>0</v>
      </c>
      <c r="Q65" s="182">
        <f t="shared" si="6"/>
        <v>0</v>
      </c>
      <c r="R65" s="145">
        <f t="shared" si="16"/>
        <v>0</v>
      </c>
      <c r="S65" s="145"/>
      <c r="T65" s="145"/>
      <c r="U65" s="155">
        <f t="shared" si="19"/>
        <v>0</v>
      </c>
      <c r="V65" s="156">
        <f t="shared" si="7"/>
        <v>0</v>
      </c>
      <c r="W65" s="157">
        <f t="shared" si="8"/>
        <v>0</v>
      </c>
      <c r="X65" s="157">
        <f t="shared" si="9"/>
        <v>20</v>
      </c>
      <c r="Y65" s="158">
        <f t="shared" si="20"/>
        <v>0</v>
      </c>
      <c r="Z65" s="159">
        <f t="shared" si="21"/>
        <v>0.50720419538729711</v>
      </c>
      <c r="AA65" s="159">
        <f t="shared" si="22"/>
        <v>0.49279580461270278</v>
      </c>
      <c r="AB65" s="159">
        <f>IFERROR(#REF!/H65,0)</f>
        <v>0</v>
      </c>
      <c r="AC65" s="145">
        <f t="shared" si="14"/>
        <v>0</v>
      </c>
      <c r="AD65" s="145">
        <f t="shared" si="11"/>
        <v>0</v>
      </c>
      <c r="AE65" s="145">
        <f t="shared" si="12"/>
        <v>0</v>
      </c>
      <c r="AF65" s="145">
        <f t="shared" si="13"/>
        <v>0</v>
      </c>
      <c r="AG65" s="190"/>
    </row>
    <row r="66" spans="1:33" s="122" customFormat="1" x14ac:dyDescent="0.25">
      <c r="A66" s="116">
        <v>62</v>
      </c>
      <c r="B66" s="117" t="s">
        <v>1332</v>
      </c>
      <c r="C66" s="115" t="s">
        <v>1309</v>
      </c>
      <c r="D66" s="115" t="s">
        <v>124</v>
      </c>
      <c r="E66" s="112">
        <v>4941869.3605666682</v>
      </c>
      <c r="F66" s="112">
        <v>1597513.825</v>
      </c>
      <c r="G66" s="112">
        <v>1291965.7405999999</v>
      </c>
      <c r="H66" s="154">
        <f t="shared" si="15"/>
        <v>2889479.5655999999</v>
      </c>
      <c r="I66" s="145">
        <v>0</v>
      </c>
      <c r="J66" s="24">
        <f t="shared" si="18"/>
        <v>0.58469363610791047</v>
      </c>
      <c r="K66" s="145">
        <f t="shared" si="4"/>
        <v>0</v>
      </c>
      <c r="L66" s="112">
        <v>9</v>
      </c>
      <c r="M66" s="112">
        <v>3</v>
      </c>
      <c r="N66" s="112">
        <v>5</v>
      </c>
      <c r="O66" s="112">
        <v>5</v>
      </c>
      <c r="P66" s="182">
        <f t="shared" si="5"/>
        <v>0</v>
      </c>
      <c r="Q66" s="182">
        <f t="shared" si="6"/>
        <v>1.6666666666666667</v>
      </c>
      <c r="R66" s="145">
        <f t="shared" si="16"/>
        <v>5</v>
      </c>
      <c r="S66" s="145"/>
      <c r="T66" s="145"/>
      <c r="U66" s="155">
        <f t="shared" si="19"/>
        <v>0</v>
      </c>
      <c r="V66" s="156">
        <f t="shared" si="7"/>
        <v>0</v>
      </c>
      <c r="W66" s="157">
        <f t="shared" si="8"/>
        <v>5</v>
      </c>
      <c r="X66" s="157">
        <f t="shared" si="9"/>
        <v>15</v>
      </c>
      <c r="Y66" s="158">
        <f t="shared" si="20"/>
        <v>0</v>
      </c>
      <c r="Z66" s="159">
        <v>0.4311323091207368</v>
      </c>
      <c r="AA66" s="159">
        <v>0.56886769087926314</v>
      </c>
      <c r="AB66" s="159">
        <f>IFERROR(#REF!/H66,0)</f>
        <v>0</v>
      </c>
      <c r="AC66" s="191">
        <f>Y66*Z66</f>
        <v>0</v>
      </c>
      <c r="AD66" s="145">
        <f t="shared" si="11"/>
        <v>0</v>
      </c>
      <c r="AE66" s="145">
        <f t="shared" si="12"/>
        <v>0</v>
      </c>
      <c r="AF66" s="145">
        <f t="shared" si="13"/>
        <v>0</v>
      </c>
      <c r="AG66" s="190"/>
    </row>
    <row r="67" spans="1:33" s="122" customFormat="1" x14ac:dyDescent="0.25">
      <c r="A67" s="116">
        <v>63</v>
      </c>
      <c r="B67" s="117" t="s">
        <v>135</v>
      </c>
      <c r="C67" s="115" t="s">
        <v>1309</v>
      </c>
      <c r="D67" s="115" t="s">
        <v>124</v>
      </c>
      <c r="E67" s="112">
        <v>8568250.158533331</v>
      </c>
      <c r="F67" s="112">
        <v>3582092.9</v>
      </c>
      <c r="G67" s="112">
        <v>3277753.3898000009</v>
      </c>
      <c r="H67" s="154">
        <f t="shared" si="15"/>
        <v>6859846.2898000013</v>
      </c>
      <c r="I67" s="145">
        <v>0</v>
      </c>
      <c r="J67" s="24">
        <f t="shared" si="18"/>
        <v>0.80061227938917168</v>
      </c>
      <c r="K67" s="145">
        <f t="shared" si="4"/>
        <v>20579.538869400003</v>
      </c>
      <c r="L67" s="112">
        <v>18</v>
      </c>
      <c r="M67" s="112">
        <v>17</v>
      </c>
      <c r="N67" s="112">
        <v>10</v>
      </c>
      <c r="O67" s="112">
        <v>10</v>
      </c>
      <c r="P67" s="182">
        <f t="shared" si="5"/>
        <v>0</v>
      </c>
      <c r="Q67" s="182">
        <f t="shared" si="6"/>
        <v>0</v>
      </c>
      <c r="R67" s="145">
        <f t="shared" si="16"/>
        <v>0</v>
      </c>
      <c r="S67" s="145"/>
      <c r="T67" s="145"/>
      <c r="U67" s="155">
        <f t="shared" si="19"/>
        <v>0</v>
      </c>
      <c r="V67" s="156">
        <f t="shared" si="7"/>
        <v>0</v>
      </c>
      <c r="W67" s="157">
        <f t="shared" si="8"/>
        <v>0</v>
      </c>
      <c r="X67" s="157">
        <f t="shared" si="9"/>
        <v>20</v>
      </c>
      <c r="Y67" s="158">
        <f t="shared" si="20"/>
        <v>16463.631095520002</v>
      </c>
      <c r="Z67" s="159">
        <f t="shared" ref="Z67:Z99" si="23">F67/H67</f>
        <v>0.52218267708509192</v>
      </c>
      <c r="AA67" s="159">
        <f t="shared" ref="AA67:AA99" si="24">G67/H67</f>
        <v>0.47781732291490803</v>
      </c>
      <c r="AB67" s="159">
        <f>IFERROR(#REF!/H67,0)</f>
        <v>0</v>
      </c>
      <c r="AC67" s="145">
        <f t="shared" si="14"/>
        <v>8597.0229600000002</v>
      </c>
      <c r="AD67" s="145">
        <f t="shared" si="11"/>
        <v>7866.6081355200022</v>
      </c>
      <c r="AE67" s="145">
        <f t="shared" si="12"/>
        <v>0</v>
      </c>
      <c r="AF67" s="145">
        <f t="shared" si="13"/>
        <v>0</v>
      </c>
      <c r="AG67" s="190"/>
    </row>
    <row r="68" spans="1:33" s="122" customFormat="1" x14ac:dyDescent="0.25">
      <c r="A68" s="113">
        <v>64</v>
      </c>
      <c r="B68" s="117" t="s">
        <v>136</v>
      </c>
      <c r="C68" s="115" t="s">
        <v>1309</v>
      </c>
      <c r="D68" s="115" t="s">
        <v>124</v>
      </c>
      <c r="E68" s="112">
        <v>11739494.156342858</v>
      </c>
      <c r="F68" s="112">
        <v>3719635.8999999994</v>
      </c>
      <c r="G68" s="112">
        <v>3062228.2027999996</v>
      </c>
      <c r="H68" s="154">
        <f t="shared" si="15"/>
        <v>6781864.1027999986</v>
      </c>
      <c r="I68" s="145">
        <v>0</v>
      </c>
      <c r="J68" s="24">
        <f t="shared" si="18"/>
        <v>0.57769645033093286</v>
      </c>
      <c r="K68" s="145">
        <f t="shared" si="4"/>
        <v>0</v>
      </c>
      <c r="L68" s="112">
        <v>27</v>
      </c>
      <c r="M68" s="112">
        <v>15</v>
      </c>
      <c r="N68" s="112">
        <v>5</v>
      </c>
      <c r="O68" s="112">
        <v>10</v>
      </c>
      <c r="P68" s="182">
        <f t="shared" si="5"/>
        <v>0</v>
      </c>
      <c r="Q68" s="182">
        <f t="shared" si="6"/>
        <v>0</v>
      </c>
      <c r="R68" s="145">
        <f t="shared" si="16"/>
        <v>0</v>
      </c>
      <c r="S68" s="145"/>
      <c r="T68" s="145"/>
      <c r="U68" s="155">
        <f t="shared" ref="U68:U99" si="25">IFERROR(T68/S68,0)</f>
        <v>0</v>
      </c>
      <c r="V68" s="156">
        <f t="shared" si="7"/>
        <v>0</v>
      </c>
      <c r="W68" s="157">
        <f t="shared" si="8"/>
        <v>0</v>
      </c>
      <c r="X68" s="157">
        <f t="shared" si="9"/>
        <v>20</v>
      </c>
      <c r="Y68" s="158">
        <f t="shared" ref="Y68:Y99" si="26">(K68-(K68*X68%))</f>
        <v>0</v>
      </c>
      <c r="Z68" s="159">
        <f t="shared" si="23"/>
        <v>0.54846806771965395</v>
      </c>
      <c r="AA68" s="159">
        <f t="shared" si="24"/>
        <v>0.45153193228034616</v>
      </c>
      <c r="AB68" s="159">
        <f>IFERROR(#REF!/H68,0)</f>
        <v>0</v>
      </c>
      <c r="AC68" s="145">
        <f t="shared" si="14"/>
        <v>0</v>
      </c>
      <c r="AD68" s="145">
        <f t="shared" si="11"/>
        <v>0</v>
      </c>
      <c r="AE68" s="145">
        <f t="shared" si="12"/>
        <v>0</v>
      </c>
      <c r="AF68" s="145">
        <f t="shared" si="13"/>
        <v>0</v>
      </c>
      <c r="AG68" s="190"/>
    </row>
    <row r="69" spans="1:33" s="122" customFormat="1" x14ac:dyDescent="0.25">
      <c r="A69" s="116">
        <v>65</v>
      </c>
      <c r="B69" s="117" t="s">
        <v>140</v>
      </c>
      <c r="C69" s="115" t="s">
        <v>1309</v>
      </c>
      <c r="D69" s="115" t="s">
        <v>124</v>
      </c>
      <c r="E69" s="112">
        <v>4894346.0947571434</v>
      </c>
      <c r="F69" s="112">
        <v>2875230.1500000004</v>
      </c>
      <c r="G69" s="112">
        <v>1062389.4918000002</v>
      </c>
      <c r="H69" s="154">
        <f t="shared" ref="H69:H119" si="27">SUM(F69:G69)</f>
        <v>3937619.6418000003</v>
      </c>
      <c r="I69" s="145">
        <v>0</v>
      </c>
      <c r="J69" s="24">
        <f t="shared" ref="J69:J119" si="28">IFERROR(H69/E69,0)</f>
        <v>0.80452415206558547</v>
      </c>
      <c r="K69" s="145">
        <f t="shared" ref="K69:K117" si="29">IF(J69&gt;99.5%,H69*0.6%,IF(J69&gt;=95.5%,H69*0.55%,IF(J69&gt;=90.5%,H69*0.5%,IF(J69&gt;=85.5%,H69*0.4%,IF(J69&gt;=79.5%,H69*0.3%,IF(J69&lt;79.5%,0))))))</f>
        <v>11812.858925400002</v>
      </c>
      <c r="L69" s="112">
        <v>4</v>
      </c>
      <c r="M69" s="112">
        <v>1</v>
      </c>
      <c r="N69" s="112">
        <v>0</v>
      </c>
      <c r="O69" s="112">
        <v>2</v>
      </c>
      <c r="P69" s="182">
        <f t="shared" ref="P69:P119" si="30">IFERROR(IF(N69/L69&gt;79.5%,(N69/L69),0),0)</f>
        <v>0</v>
      </c>
      <c r="Q69" s="182">
        <f t="shared" ref="Q69:Q119" si="31">IFERROR(IF(O69/M69&gt;79.5%,(O69/M69),0),0)</f>
        <v>2</v>
      </c>
      <c r="R69" s="145">
        <f t="shared" ref="R69:R119" si="32">IFERROR(IF(P69&gt;99.5%,5,(5*P69))+(IF(Q69&gt;99.5%,5,(5*Q69))),0)</f>
        <v>5</v>
      </c>
      <c r="S69" s="145"/>
      <c r="T69" s="145"/>
      <c r="U69" s="155">
        <f t="shared" si="25"/>
        <v>0</v>
      </c>
      <c r="V69" s="156">
        <f t="shared" ref="V69:V119" si="33">IF(U69&gt;=100%,10,U69*10)</f>
        <v>0</v>
      </c>
      <c r="W69" s="157">
        <f t="shared" ref="W69:W119" si="34">SUM(V69,R69)</f>
        <v>5</v>
      </c>
      <c r="X69" s="157">
        <f t="shared" ref="X69:X119" si="35">20-W69</f>
        <v>15</v>
      </c>
      <c r="Y69" s="158">
        <f t="shared" si="26"/>
        <v>10040.930086590002</v>
      </c>
      <c r="Z69" s="159">
        <f t="shared" si="23"/>
        <v>0.73019499381754638</v>
      </c>
      <c r="AA69" s="159">
        <f t="shared" si="24"/>
        <v>0.26980500618245368</v>
      </c>
      <c r="AB69" s="159">
        <f>IFERROR(#REF!/H69,0)</f>
        <v>0</v>
      </c>
      <c r="AC69" s="145">
        <f t="shared" ref="AC69:AC119" si="36">Y69*Z69</f>
        <v>7331.8368825000025</v>
      </c>
      <c r="AD69" s="145">
        <f t="shared" ref="AD69:AD119" si="37">Y69*AA69</f>
        <v>2709.0932040900007</v>
      </c>
      <c r="AE69" s="145">
        <f t="shared" ref="AE69:AE119" si="38">IFERROR(Y69*AB69,0)</f>
        <v>0</v>
      </c>
      <c r="AF69" s="145">
        <f t="shared" ref="AF69:AF119" si="39">SUM(AC69,AD69,AE69)-Y69</f>
        <v>0</v>
      </c>
      <c r="AG69" s="190"/>
    </row>
    <row r="70" spans="1:33" s="122" customFormat="1" x14ac:dyDescent="0.25">
      <c r="A70" s="116">
        <v>66</v>
      </c>
      <c r="B70" s="117" t="s">
        <v>17</v>
      </c>
      <c r="C70" s="115" t="s">
        <v>172</v>
      </c>
      <c r="D70" s="115" t="s">
        <v>1316</v>
      </c>
      <c r="E70" s="112">
        <v>10781386.323495237</v>
      </c>
      <c r="F70" s="112">
        <v>5641024.3924999982</v>
      </c>
      <c r="G70" s="112">
        <v>5863054.4955000002</v>
      </c>
      <c r="H70" s="154">
        <f t="shared" si="27"/>
        <v>11504078.887999998</v>
      </c>
      <c r="I70" s="145">
        <v>0</v>
      </c>
      <c r="J70" s="24">
        <f t="shared" si="28"/>
        <v>1.0670315062293836</v>
      </c>
      <c r="K70" s="145">
        <f t="shared" si="29"/>
        <v>69024.473327999993</v>
      </c>
      <c r="L70" s="112">
        <v>12</v>
      </c>
      <c r="M70" s="112">
        <v>5</v>
      </c>
      <c r="N70" s="112">
        <v>12</v>
      </c>
      <c r="O70" s="112">
        <v>46</v>
      </c>
      <c r="P70" s="182">
        <f t="shared" si="30"/>
        <v>1</v>
      </c>
      <c r="Q70" s="182">
        <f t="shared" si="31"/>
        <v>9.1999999999999993</v>
      </c>
      <c r="R70" s="145">
        <f t="shared" si="32"/>
        <v>10</v>
      </c>
      <c r="S70" s="145"/>
      <c r="T70" s="145"/>
      <c r="U70" s="155">
        <f t="shared" si="25"/>
        <v>0</v>
      </c>
      <c r="V70" s="156">
        <f t="shared" si="33"/>
        <v>0</v>
      </c>
      <c r="W70" s="157">
        <f t="shared" si="34"/>
        <v>10</v>
      </c>
      <c r="X70" s="157">
        <f t="shared" si="35"/>
        <v>10</v>
      </c>
      <c r="Y70" s="158">
        <f t="shared" si="26"/>
        <v>62122.025995199991</v>
      </c>
      <c r="Z70" s="159">
        <f t="shared" si="23"/>
        <v>0.49034994000121107</v>
      </c>
      <c r="AA70" s="159">
        <f t="shared" si="24"/>
        <v>0.50965005999878887</v>
      </c>
      <c r="AB70" s="159">
        <f>IFERROR(#REF!/H70,0)</f>
        <v>0</v>
      </c>
      <c r="AC70" s="145">
        <f t="shared" si="36"/>
        <v>30461.531719499992</v>
      </c>
      <c r="AD70" s="145">
        <f t="shared" si="37"/>
        <v>31660.494275699999</v>
      </c>
      <c r="AE70" s="145">
        <f t="shared" si="38"/>
        <v>0</v>
      </c>
      <c r="AF70" s="145">
        <f t="shared" si="39"/>
        <v>0</v>
      </c>
      <c r="AG70" s="190"/>
    </row>
    <row r="71" spans="1:33" s="27" customFormat="1" x14ac:dyDescent="0.25">
      <c r="A71" s="113">
        <v>67</v>
      </c>
      <c r="B71" s="117" t="s">
        <v>1237</v>
      </c>
      <c r="C71" s="115" t="s">
        <v>172</v>
      </c>
      <c r="D71" s="115" t="s">
        <v>1316</v>
      </c>
      <c r="E71" s="112">
        <v>3645466.3504000003</v>
      </c>
      <c r="F71" s="112">
        <v>2282702.524999999</v>
      </c>
      <c r="G71" s="112">
        <v>1780661.6003999992</v>
      </c>
      <c r="H71" s="154">
        <f t="shared" si="27"/>
        <v>4063364.1253999984</v>
      </c>
      <c r="I71" s="145">
        <v>381443.11149600148</v>
      </c>
      <c r="J71" s="24">
        <f t="shared" si="28"/>
        <v>1.1146349286571098</v>
      </c>
      <c r="K71" s="145">
        <f t="shared" si="29"/>
        <v>24380.18475239999</v>
      </c>
      <c r="L71" s="112">
        <v>6</v>
      </c>
      <c r="M71" s="112">
        <v>4</v>
      </c>
      <c r="N71" s="112">
        <v>3</v>
      </c>
      <c r="O71" s="112">
        <v>12</v>
      </c>
      <c r="P71" s="182">
        <f t="shared" si="30"/>
        <v>0</v>
      </c>
      <c r="Q71" s="182">
        <f t="shared" si="31"/>
        <v>3</v>
      </c>
      <c r="R71" s="145">
        <f t="shared" si="32"/>
        <v>5</v>
      </c>
      <c r="S71" s="145"/>
      <c r="T71" s="145"/>
      <c r="U71" s="155">
        <f t="shared" si="25"/>
        <v>0</v>
      </c>
      <c r="V71" s="156">
        <f t="shared" si="33"/>
        <v>0</v>
      </c>
      <c r="W71" s="157">
        <f t="shared" si="34"/>
        <v>5</v>
      </c>
      <c r="X71" s="157">
        <f t="shared" si="35"/>
        <v>15</v>
      </c>
      <c r="Y71" s="158">
        <f t="shared" si="26"/>
        <v>20723.15703953999</v>
      </c>
      <c r="Z71" s="159">
        <f t="shared" si="23"/>
        <v>0.56177651191309108</v>
      </c>
      <c r="AA71" s="159">
        <f t="shared" si="24"/>
        <v>0.43822348808690892</v>
      </c>
      <c r="AB71" s="159">
        <f>IFERROR(#REF!/H71,0)</f>
        <v>0</v>
      </c>
      <c r="AC71" s="145">
        <f t="shared" si="36"/>
        <v>11641.782877499994</v>
      </c>
      <c r="AD71" s="145">
        <f t="shared" si="37"/>
        <v>9081.374162039996</v>
      </c>
      <c r="AE71" s="145">
        <f t="shared" si="38"/>
        <v>0</v>
      </c>
      <c r="AF71" s="145">
        <f t="shared" si="39"/>
        <v>0</v>
      </c>
      <c r="AG71" s="190"/>
    </row>
    <row r="72" spans="1:33" s="122" customFormat="1" x14ac:dyDescent="0.25">
      <c r="A72" s="116">
        <v>68</v>
      </c>
      <c r="B72" s="117" t="s">
        <v>4</v>
      </c>
      <c r="C72" s="115" t="s">
        <v>41</v>
      </c>
      <c r="D72" s="115" t="s">
        <v>5</v>
      </c>
      <c r="E72" s="112">
        <v>7971413.67490476</v>
      </c>
      <c r="F72" s="112">
        <v>3097211.72</v>
      </c>
      <c r="G72" s="112">
        <v>1925203.9942000001</v>
      </c>
      <c r="H72" s="154">
        <f t="shared" si="27"/>
        <v>5022415.7142000003</v>
      </c>
      <c r="I72" s="145">
        <v>0</v>
      </c>
      <c r="J72" s="24">
        <f t="shared" si="28"/>
        <v>0.63005332793245195</v>
      </c>
      <c r="K72" s="145">
        <f t="shared" si="29"/>
        <v>0</v>
      </c>
      <c r="L72" s="112">
        <v>10</v>
      </c>
      <c r="M72" s="112">
        <v>8</v>
      </c>
      <c r="N72" s="112">
        <v>5</v>
      </c>
      <c r="O72" s="112">
        <v>5</v>
      </c>
      <c r="P72" s="182">
        <f t="shared" si="30"/>
        <v>0</v>
      </c>
      <c r="Q72" s="182">
        <f t="shared" si="31"/>
        <v>0</v>
      </c>
      <c r="R72" s="145">
        <f t="shared" si="32"/>
        <v>0</v>
      </c>
      <c r="S72" s="145"/>
      <c r="T72" s="145"/>
      <c r="U72" s="155">
        <f t="shared" si="25"/>
        <v>0</v>
      </c>
      <c r="V72" s="156">
        <f t="shared" si="33"/>
        <v>0</v>
      </c>
      <c r="W72" s="157">
        <f t="shared" si="34"/>
        <v>0</v>
      </c>
      <c r="X72" s="157">
        <f t="shared" si="35"/>
        <v>20</v>
      </c>
      <c r="Y72" s="158">
        <f t="shared" si="26"/>
        <v>0</v>
      </c>
      <c r="Z72" s="159">
        <f t="shared" si="23"/>
        <v>0.61667768983024973</v>
      </c>
      <c r="AA72" s="159">
        <f t="shared" si="24"/>
        <v>0.38332231016975021</v>
      </c>
      <c r="AB72" s="159">
        <f>IFERROR(#REF!/H72,0)</f>
        <v>0</v>
      </c>
      <c r="AC72" s="145">
        <f t="shared" si="36"/>
        <v>0</v>
      </c>
      <c r="AD72" s="145">
        <f t="shared" si="37"/>
        <v>0</v>
      </c>
      <c r="AE72" s="145">
        <f t="shared" si="38"/>
        <v>0</v>
      </c>
      <c r="AF72" s="145">
        <f t="shared" si="39"/>
        <v>0</v>
      </c>
      <c r="AG72" s="190"/>
    </row>
    <row r="73" spans="1:33" s="122" customFormat="1" x14ac:dyDescent="0.25">
      <c r="A73" s="116">
        <v>69</v>
      </c>
      <c r="B73" s="117" t="s">
        <v>9</v>
      </c>
      <c r="C73" s="115" t="s">
        <v>172</v>
      </c>
      <c r="D73" s="115" t="s">
        <v>1317</v>
      </c>
      <c r="E73" s="112">
        <v>3059504.2115809522</v>
      </c>
      <c r="F73" s="112">
        <v>1240513.5499999998</v>
      </c>
      <c r="G73" s="112">
        <v>1822579.1654999999</v>
      </c>
      <c r="H73" s="154">
        <f t="shared" si="27"/>
        <v>3063092.7154999999</v>
      </c>
      <c r="I73" s="145">
        <v>0</v>
      </c>
      <c r="J73" s="24">
        <f t="shared" si="28"/>
        <v>1.0011729037356656</v>
      </c>
      <c r="K73" s="145">
        <f t="shared" si="29"/>
        <v>18378.556293000001</v>
      </c>
      <c r="L73" s="112">
        <v>13</v>
      </c>
      <c r="M73" s="112">
        <v>12</v>
      </c>
      <c r="N73" s="112">
        <v>19</v>
      </c>
      <c r="O73" s="112">
        <v>8</v>
      </c>
      <c r="P73" s="182">
        <f t="shared" si="30"/>
        <v>1.4615384615384615</v>
      </c>
      <c r="Q73" s="182">
        <f t="shared" si="31"/>
        <v>0</v>
      </c>
      <c r="R73" s="145">
        <f t="shared" si="32"/>
        <v>5</v>
      </c>
      <c r="S73" s="145"/>
      <c r="T73" s="145"/>
      <c r="U73" s="155">
        <f t="shared" si="25"/>
        <v>0</v>
      </c>
      <c r="V73" s="156">
        <f t="shared" si="33"/>
        <v>0</v>
      </c>
      <c r="W73" s="157">
        <f t="shared" si="34"/>
        <v>5</v>
      </c>
      <c r="X73" s="157">
        <f t="shared" si="35"/>
        <v>15</v>
      </c>
      <c r="Y73" s="158">
        <f t="shared" si="26"/>
        <v>15621.772849050001</v>
      </c>
      <c r="Z73" s="159">
        <f t="shared" si="23"/>
        <v>0.40498726784295402</v>
      </c>
      <c r="AA73" s="159">
        <f t="shared" si="24"/>
        <v>0.59501273215704586</v>
      </c>
      <c r="AB73" s="159">
        <f>IFERROR(#REF!/H73,0)</f>
        <v>0</v>
      </c>
      <c r="AC73" s="145">
        <f t="shared" si="36"/>
        <v>6326.6191049999998</v>
      </c>
      <c r="AD73" s="145">
        <f t="shared" si="37"/>
        <v>9295.1537440499997</v>
      </c>
      <c r="AE73" s="145">
        <f t="shared" si="38"/>
        <v>0</v>
      </c>
      <c r="AF73" s="145">
        <f t="shared" si="39"/>
        <v>0</v>
      </c>
      <c r="AG73" s="190"/>
    </row>
    <row r="74" spans="1:33" s="122" customFormat="1" x14ac:dyDescent="0.25">
      <c r="A74" s="113">
        <v>70</v>
      </c>
      <c r="B74" s="117" t="s">
        <v>1351</v>
      </c>
      <c r="C74" s="115" t="s">
        <v>172</v>
      </c>
      <c r="D74" s="115" t="s">
        <v>1317</v>
      </c>
      <c r="E74" s="112">
        <v>4095521.1125666653</v>
      </c>
      <c r="F74" s="112">
        <v>2205193.2349999989</v>
      </c>
      <c r="G74" s="112">
        <v>1954463.4303000001</v>
      </c>
      <c r="H74" s="154">
        <f t="shared" si="27"/>
        <v>4159656.6652999991</v>
      </c>
      <c r="I74" s="145">
        <v>0</v>
      </c>
      <c r="J74" s="24">
        <f t="shared" si="28"/>
        <v>1.0156599248228853</v>
      </c>
      <c r="K74" s="145">
        <f t="shared" si="29"/>
        <v>24957.939991799994</v>
      </c>
      <c r="L74" s="112">
        <v>8</v>
      </c>
      <c r="M74" s="112">
        <v>8</v>
      </c>
      <c r="N74" s="112">
        <v>8</v>
      </c>
      <c r="O74" s="112">
        <v>10</v>
      </c>
      <c r="P74" s="182">
        <f t="shared" si="30"/>
        <v>1</v>
      </c>
      <c r="Q74" s="182">
        <f t="shared" si="31"/>
        <v>1.25</v>
      </c>
      <c r="R74" s="145">
        <f t="shared" si="32"/>
        <v>10</v>
      </c>
      <c r="S74" s="145"/>
      <c r="T74" s="145"/>
      <c r="U74" s="155">
        <f t="shared" si="25"/>
        <v>0</v>
      </c>
      <c r="V74" s="156">
        <f t="shared" si="33"/>
        <v>0</v>
      </c>
      <c r="W74" s="157">
        <f t="shared" si="34"/>
        <v>10</v>
      </c>
      <c r="X74" s="157">
        <f t="shared" si="35"/>
        <v>10</v>
      </c>
      <c r="Y74" s="158">
        <f t="shared" si="26"/>
        <v>22462.145992619997</v>
      </c>
      <c r="Z74" s="159">
        <f t="shared" si="23"/>
        <v>0.53013828121820672</v>
      </c>
      <c r="AA74" s="159">
        <f t="shared" si="24"/>
        <v>0.46986171878179328</v>
      </c>
      <c r="AB74" s="159">
        <f>IFERROR(#REF!/H74,0)</f>
        <v>0</v>
      </c>
      <c r="AC74" s="145">
        <f t="shared" si="36"/>
        <v>11908.043468999995</v>
      </c>
      <c r="AD74" s="145">
        <f t="shared" si="37"/>
        <v>10554.102523620002</v>
      </c>
      <c r="AE74" s="145">
        <f t="shared" si="38"/>
        <v>0</v>
      </c>
      <c r="AF74" s="145">
        <f t="shared" si="39"/>
        <v>0</v>
      </c>
      <c r="AG74" s="190"/>
    </row>
    <row r="75" spans="1:33" s="122" customFormat="1" x14ac:dyDescent="0.25">
      <c r="A75" s="116">
        <v>71</v>
      </c>
      <c r="B75" s="117" t="s">
        <v>1331</v>
      </c>
      <c r="C75" s="115" t="s">
        <v>172</v>
      </c>
      <c r="D75" s="115" t="s">
        <v>1316</v>
      </c>
      <c r="E75" s="112">
        <v>2869800.9795095231</v>
      </c>
      <c r="F75" s="112">
        <v>1618750.7850000001</v>
      </c>
      <c r="G75" s="112">
        <v>1265380.6559000004</v>
      </c>
      <c r="H75" s="154">
        <f t="shared" si="27"/>
        <v>2884131.4409000007</v>
      </c>
      <c r="I75" s="145">
        <v>0</v>
      </c>
      <c r="J75" s="24">
        <f t="shared" si="28"/>
        <v>1.0049935383996305</v>
      </c>
      <c r="K75" s="145">
        <f t="shared" si="29"/>
        <v>17304.788645400004</v>
      </c>
      <c r="L75" s="112">
        <v>4</v>
      </c>
      <c r="M75" s="112">
        <v>1</v>
      </c>
      <c r="N75" s="112">
        <v>7</v>
      </c>
      <c r="O75" s="112">
        <v>8</v>
      </c>
      <c r="P75" s="182">
        <f t="shared" si="30"/>
        <v>1.75</v>
      </c>
      <c r="Q75" s="182">
        <f t="shared" si="31"/>
        <v>8</v>
      </c>
      <c r="R75" s="145">
        <f t="shared" si="32"/>
        <v>10</v>
      </c>
      <c r="S75" s="145"/>
      <c r="T75" s="145"/>
      <c r="U75" s="155">
        <f t="shared" si="25"/>
        <v>0</v>
      </c>
      <c r="V75" s="156">
        <f t="shared" si="33"/>
        <v>0</v>
      </c>
      <c r="W75" s="157">
        <f t="shared" si="34"/>
        <v>10</v>
      </c>
      <c r="X75" s="157">
        <f t="shared" si="35"/>
        <v>10</v>
      </c>
      <c r="Y75" s="158">
        <f t="shared" si="26"/>
        <v>15574.309780860003</v>
      </c>
      <c r="Z75" s="159">
        <f t="shared" si="23"/>
        <v>0.5612610999777683</v>
      </c>
      <c r="AA75" s="159">
        <f t="shared" si="24"/>
        <v>0.43873890002223165</v>
      </c>
      <c r="AB75" s="159">
        <f>IFERROR(#REF!/H75,0)</f>
        <v>0</v>
      </c>
      <c r="AC75" s="145">
        <f t="shared" si="36"/>
        <v>8741.2542390000017</v>
      </c>
      <c r="AD75" s="145">
        <f t="shared" si="37"/>
        <v>6833.0555418600015</v>
      </c>
      <c r="AE75" s="145">
        <f t="shared" si="38"/>
        <v>0</v>
      </c>
      <c r="AF75" s="145">
        <f t="shared" si="39"/>
        <v>0</v>
      </c>
      <c r="AG75" s="190"/>
    </row>
    <row r="76" spans="1:33" s="122" customFormat="1" x14ac:dyDescent="0.25">
      <c r="A76" s="116">
        <v>72</v>
      </c>
      <c r="B76" s="117" t="s">
        <v>7</v>
      </c>
      <c r="C76" s="115" t="s">
        <v>41</v>
      </c>
      <c r="D76" s="115" t="s">
        <v>5</v>
      </c>
      <c r="E76" s="112">
        <v>6732919.504685713</v>
      </c>
      <c r="F76" s="112">
        <v>3283999.5249999999</v>
      </c>
      <c r="G76" s="112">
        <v>3532927.8801000002</v>
      </c>
      <c r="H76" s="154">
        <f t="shared" si="27"/>
        <v>6816927.4051000001</v>
      </c>
      <c r="I76" s="145">
        <v>0</v>
      </c>
      <c r="J76" s="24">
        <f t="shared" si="28"/>
        <v>1.0124771876978216</v>
      </c>
      <c r="K76" s="145">
        <f t="shared" si="29"/>
        <v>40901.564430600003</v>
      </c>
      <c r="L76" s="112">
        <v>9</v>
      </c>
      <c r="M76" s="112">
        <v>8</v>
      </c>
      <c r="N76" s="112">
        <v>22</v>
      </c>
      <c r="O76" s="112">
        <v>20</v>
      </c>
      <c r="P76" s="182">
        <f t="shared" si="30"/>
        <v>2.4444444444444446</v>
      </c>
      <c r="Q76" s="182">
        <f t="shared" si="31"/>
        <v>2.5</v>
      </c>
      <c r="R76" s="145">
        <f t="shared" si="32"/>
        <v>10</v>
      </c>
      <c r="S76" s="145"/>
      <c r="T76" s="145"/>
      <c r="U76" s="155">
        <f t="shared" si="25"/>
        <v>0</v>
      </c>
      <c r="V76" s="156">
        <f t="shared" si="33"/>
        <v>0</v>
      </c>
      <c r="W76" s="157">
        <f t="shared" si="34"/>
        <v>10</v>
      </c>
      <c r="X76" s="157">
        <f t="shared" si="35"/>
        <v>10</v>
      </c>
      <c r="Y76" s="158">
        <f t="shared" si="26"/>
        <v>36811.407987540006</v>
      </c>
      <c r="Z76" s="159">
        <f t="shared" si="23"/>
        <v>0.48174189482245566</v>
      </c>
      <c r="AA76" s="159">
        <f t="shared" si="24"/>
        <v>0.51825810517754434</v>
      </c>
      <c r="AB76" s="159">
        <f>IFERROR(#REF!/H76,0)</f>
        <v>0</v>
      </c>
      <c r="AC76" s="145">
        <f t="shared" si="36"/>
        <v>17733.597435000003</v>
      </c>
      <c r="AD76" s="145">
        <f t="shared" si="37"/>
        <v>19077.810552540002</v>
      </c>
      <c r="AE76" s="145">
        <f t="shared" si="38"/>
        <v>0</v>
      </c>
      <c r="AF76" s="145">
        <f t="shared" si="39"/>
        <v>0</v>
      </c>
      <c r="AG76" s="190"/>
    </row>
    <row r="77" spans="1:33" s="122" customFormat="1" x14ac:dyDescent="0.25">
      <c r="A77" s="113">
        <v>73</v>
      </c>
      <c r="B77" s="117" t="s">
        <v>15</v>
      </c>
      <c r="C77" s="115" t="s">
        <v>41</v>
      </c>
      <c r="D77" s="115" t="s">
        <v>5</v>
      </c>
      <c r="E77" s="112">
        <v>4700043.1006714283</v>
      </c>
      <c r="F77" s="112">
        <v>1835975.4925000002</v>
      </c>
      <c r="G77" s="112">
        <v>2231432.3154000002</v>
      </c>
      <c r="H77" s="154">
        <f t="shared" si="27"/>
        <v>4067407.8079000004</v>
      </c>
      <c r="I77" s="145">
        <v>0</v>
      </c>
      <c r="J77" s="24">
        <f t="shared" si="28"/>
        <v>0.86539798056723094</v>
      </c>
      <c r="K77" s="145">
        <f t="shared" si="29"/>
        <v>16269.631231600002</v>
      </c>
      <c r="L77" s="112">
        <v>13</v>
      </c>
      <c r="M77" s="112">
        <v>6</v>
      </c>
      <c r="N77" s="112">
        <v>2</v>
      </c>
      <c r="O77" s="112">
        <v>9</v>
      </c>
      <c r="P77" s="182">
        <f t="shared" si="30"/>
        <v>0</v>
      </c>
      <c r="Q77" s="182">
        <f t="shared" si="31"/>
        <v>1.5</v>
      </c>
      <c r="R77" s="145">
        <f t="shared" si="32"/>
        <v>5</v>
      </c>
      <c r="S77" s="145"/>
      <c r="T77" s="145"/>
      <c r="U77" s="155">
        <f t="shared" si="25"/>
        <v>0</v>
      </c>
      <c r="V77" s="156">
        <f t="shared" si="33"/>
        <v>0</v>
      </c>
      <c r="W77" s="157">
        <f t="shared" si="34"/>
        <v>5</v>
      </c>
      <c r="X77" s="157">
        <f t="shared" si="35"/>
        <v>15</v>
      </c>
      <c r="Y77" s="158">
        <f t="shared" si="26"/>
        <v>13829.186546860001</v>
      </c>
      <c r="Z77" s="159">
        <f t="shared" si="23"/>
        <v>0.45138711907226065</v>
      </c>
      <c r="AA77" s="159">
        <f t="shared" si="24"/>
        <v>0.5486128809277393</v>
      </c>
      <c r="AB77" s="159">
        <f>IFERROR(#REF!/H77,0)</f>
        <v>0</v>
      </c>
      <c r="AC77" s="145">
        <f t="shared" si="36"/>
        <v>6242.3166744999999</v>
      </c>
      <c r="AD77" s="145">
        <f t="shared" si="37"/>
        <v>7586.86987236</v>
      </c>
      <c r="AE77" s="145">
        <f t="shared" si="38"/>
        <v>0</v>
      </c>
      <c r="AF77" s="145">
        <f t="shared" si="39"/>
        <v>0</v>
      </c>
      <c r="AG77" s="190"/>
    </row>
    <row r="78" spans="1:33" s="122" customFormat="1" x14ac:dyDescent="0.25">
      <c r="A78" s="116">
        <v>74</v>
      </c>
      <c r="B78" s="117" t="s">
        <v>10</v>
      </c>
      <c r="C78" s="115" t="s">
        <v>172</v>
      </c>
      <c r="D78" s="115" t="s">
        <v>1317</v>
      </c>
      <c r="E78" s="112">
        <v>4821272.8561380953</v>
      </c>
      <c r="F78" s="112">
        <v>2067858.7550000001</v>
      </c>
      <c r="G78" s="112">
        <v>3203971.3822000003</v>
      </c>
      <c r="H78" s="154">
        <f t="shared" si="27"/>
        <v>5271830.1372000007</v>
      </c>
      <c r="I78" s="145">
        <v>0</v>
      </c>
      <c r="J78" s="24">
        <f t="shared" si="28"/>
        <v>1.093451935724461</v>
      </c>
      <c r="K78" s="145">
        <f t="shared" si="29"/>
        <v>31630.980823200003</v>
      </c>
      <c r="L78" s="112">
        <v>12</v>
      </c>
      <c r="M78" s="112">
        <v>9</v>
      </c>
      <c r="N78" s="112">
        <v>42</v>
      </c>
      <c r="O78" s="112">
        <v>61</v>
      </c>
      <c r="P78" s="182">
        <f t="shared" si="30"/>
        <v>3.5</v>
      </c>
      <c r="Q78" s="182">
        <f t="shared" si="31"/>
        <v>6.7777777777777777</v>
      </c>
      <c r="R78" s="145">
        <f t="shared" si="32"/>
        <v>10</v>
      </c>
      <c r="S78" s="145"/>
      <c r="T78" s="145"/>
      <c r="U78" s="155">
        <f t="shared" si="25"/>
        <v>0</v>
      </c>
      <c r="V78" s="156">
        <f t="shared" si="33"/>
        <v>0</v>
      </c>
      <c r="W78" s="157">
        <f t="shared" si="34"/>
        <v>10</v>
      </c>
      <c r="X78" s="157">
        <f t="shared" si="35"/>
        <v>10</v>
      </c>
      <c r="Y78" s="158">
        <f t="shared" si="26"/>
        <v>28467.882740880003</v>
      </c>
      <c r="Z78" s="159">
        <f t="shared" si="23"/>
        <v>0.39224684809330579</v>
      </c>
      <c r="AA78" s="159">
        <f t="shared" si="24"/>
        <v>0.60775315190669421</v>
      </c>
      <c r="AB78" s="159">
        <f>IFERROR(#REF!/H78,0)</f>
        <v>0</v>
      </c>
      <c r="AC78" s="145">
        <f t="shared" si="36"/>
        <v>11166.437276999999</v>
      </c>
      <c r="AD78" s="145">
        <f t="shared" si="37"/>
        <v>17301.445463880002</v>
      </c>
      <c r="AE78" s="145">
        <f t="shared" si="38"/>
        <v>0</v>
      </c>
      <c r="AF78" s="145">
        <f t="shared" si="39"/>
        <v>0</v>
      </c>
      <c r="AG78" s="190"/>
    </row>
    <row r="79" spans="1:33" s="122" customFormat="1" x14ac:dyDescent="0.25">
      <c r="A79" s="116">
        <v>75</v>
      </c>
      <c r="B79" s="117" t="s">
        <v>6</v>
      </c>
      <c r="C79" s="115" t="s">
        <v>41</v>
      </c>
      <c r="D79" s="115" t="s">
        <v>5</v>
      </c>
      <c r="E79" s="112">
        <v>2937248.8562047621</v>
      </c>
      <c r="F79" s="112">
        <v>671012.34749999992</v>
      </c>
      <c r="G79" s="112">
        <v>585644.07920000004</v>
      </c>
      <c r="H79" s="154">
        <f t="shared" si="27"/>
        <v>1256656.4267</v>
      </c>
      <c r="I79" s="145">
        <v>0</v>
      </c>
      <c r="J79" s="24">
        <f t="shared" si="28"/>
        <v>0.42783451053028365</v>
      </c>
      <c r="K79" s="145">
        <f t="shared" si="29"/>
        <v>0</v>
      </c>
      <c r="L79" s="112">
        <v>6</v>
      </c>
      <c r="M79" s="112">
        <v>4</v>
      </c>
      <c r="N79" s="112">
        <v>2</v>
      </c>
      <c r="O79" s="112">
        <v>0</v>
      </c>
      <c r="P79" s="182">
        <f t="shared" si="30"/>
        <v>0</v>
      </c>
      <c r="Q79" s="182">
        <f t="shared" si="31"/>
        <v>0</v>
      </c>
      <c r="R79" s="145">
        <f t="shared" si="32"/>
        <v>0</v>
      </c>
      <c r="S79" s="145"/>
      <c r="T79" s="145"/>
      <c r="U79" s="155">
        <f t="shared" si="25"/>
        <v>0</v>
      </c>
      <c r="V79" s="156">
        <f t="shared" si="33"/>
        <v>0</v>
      </c>
      <c r="W79" s="157">
        <f t="shared" si="34"/>
        <v>0</v>
      </c>
      <c r="X79" s="157">
        <f t="shared" si="35"/>
        <v>20</v>
      </c>
      <c r="Y79" s="158">
        <f t="shared" si="26"/>
        <v>0</v>
      </c>
      <c r="Z79" s="159">
        <f t="shared" si="23"/>
        <v>0.53396643127198196</v>
      </c>
      <c r="AA79" s="159">
        <f t="shared" si="24"/>
        <v>0.4660335687280181</v>
      </c>
      <c r="AB79" s="159">
        <f>IFERROR(#REF!/H79,0)</f>
        <v>0</v>
      </c>
      <c r="AC79" s="145">
        <f t="shared" si="36"/>
        <v>0</v>
      </c>
      <c r="AD79" s="145">
        <f t="shared" si="37"/>
        <v>0</v>
      </c>
      <c r="AE79" s="145">
        <f t="shared" si="38"/>
        <v>0</v>
      </c>
      <c r="AF79" s="145">
        <f t="shared" si="39"/>
        <v>0</v>
      </c>
      <c r="AG79" s="190"/>
    </row>
    <row r="80" spans="1:33" s="122" customFormat="1" x14ac:dyDescent="0.25">
      <c r="A80" s="113">
        <v>76</v>
      </c>
      <c r="B80" s="117" t="s">
        <v>11</v>
      </c>
      <c r="C80" s="115" t="s">
        <v>172</v>
      </c>
      <c r="D80" s="115" t="s">
        <v>1317</v>
      </c>
      <c r="E80" s="112">
        <v>5899306.6867047613</v>
      </c>
      <c r="F80" s="112">
        <v>2234386.0350000006</v>
      </c>
      <c r="G80" s="112">
        <v>3675163.6069</v>
      </c>
      <c r="H80" s="154">
        <f t="shared" si="27"/>
        <v>5909549.6419000011</v>
      </c>
      <c r="I80" s="145">
        <v>0</v>
      </c>
      <c r="J80" s="24">
        <f t="shared" si="28"/>
        <v>1.0017362981345459</v>
      </c>
      <c r="K80" s="145">
        <f t="shared" si="29"/>
        <v>35457.297851400006</v>
      </c>
      <c r="L80" s="112">
        <v>5</v>
      </c>
      <c r="M80" s="112">
        <v>5</v>
      </c>
      <c r="N80" s="112">
        <v>16</v>
      </c>
      <c r="O80" s="112">
        <v>23</v>
      </c>
      <c r="P80" s="182">
        <f t="shared" si="30"/>
        <v>3.2</v>
      </c>
      <c r="Q80" s="182">
        <f t="shared" si="31"/>
        <v>4.5999999999999996</v>
      </c>
      <c r="R80" s="145">
        <f t="shared" si="32"/>
        <v>10</v>
      </c>
      <c r="S80" s="145"/>
      <c r="T80" s="145"/>
      <c r="U80" s="155">
        <f t="shared" si="25"/>
        <v>0</v>
      </c>
      <c r="V80" s="156">
        <f t="shared" si="33"/>
        <v>0</v>
      </c>
      <c r="W80" s="157">
        <f t="shared" si="34"/>
        <v>10</v>
      </c>
      <c r="X80" s="157">
        <f t="shared" si="35"/>
        <v>10</v>
      </c>
      <c r="Y80" s="158">
        <f t="shared" si="26"/>
        <v>31911.568066260006</v>
      </c>
      <c r="Z80" s="159">
        <f t="shared" si="23"/>
        <v>0.37809751510634826</v>
      </c>
      <c r="AA80" s="159">
        <f t="shared" si="24"/>
        <v>0.62190248489365163</v>
      </c>
      <c r="AB80" s="159">
        <f>IFERROR(#REF!/H80,0)</f>
        <v>0</v>
      </c>
      <c r="AC80" s="145">
        <f t="shared" si="36"/>
        <v>12065.684589000004</v>
      </c>
      <c r="AD80" s="145">
        <f t="shared" si="37"/>
        <v>19845.883477259998</v>
      </c>
      <c r="AE80" s="145">
        <f t="shared" si="38"/>
        <v>0</v>
      </c>
      <c r="AF80" s="145">
        <f t="shared" si="39"/>
        <v>0</v>
      </c>
      <c r="AG80" s="190"/>
    </row>
    <row r="81" spans="1:33" s="122" customFormat="1" x14ac:dyDescent="0.25">
      <c r="A81" s="116">
        <v>77</v>
      </c>
      <c r="B81" s="117" t="s">
        <v>160</v>
      </c>
      <c r="C81" s="115" t="s">
        <v>172</v>
      </c>
      <c r="D81" s="115" t="s">
        <v>1318</v>
      </c>
      <c r="E81" s="112">
        <v>5702504.6250190483</v>
      </c>
      <c r="F81" s="112">
        <v>1730944.57</v>
      </c>
      <c r="G81" s="112">
        <v>1658040.3362</v>
      </c>
      <c r="H81" s="154">
        <f t="shared" si="27"/>
        <v>3388984.9062000001</v>
      </c>
      <c r="I81" s="145">
        <v>0</v>
      </c>
      <c r="J81" s="24">
        <f t="shared" si="28"/>
        <v>0.59429761640722556</v>
      </c>
      <c r="K81" s="145">
        <f t="shared" si="29"/>
        <v>0</v>
      </c>
      <c r="L81" s="112">
        <v>25</v>
      </c>
      <c r="M81" s="112">
        <v>21</v>
      </c>
      <c r="N81" s="112">
        <v>0</v>
      </c>
      <c r="O81" s="112">
        <v>5</v>
      </c>
      <c r="P81" s="182">
        <f t="shared" si="30"/>
        <v>0</v>
      </c>
      <c r="Q81" s="182">
        <f t="shared" si="31"/>
        <v>0</v>
      </c>
      <c r="R81" s="145">
        <f t="shared" si="32"/>
        <v>0</v>
      </c>
      <c r="S81" s="145"/>
      <c r="T81" s="145"/>
      <c r="U81" s="155">
        <f t="shared" si="25"/>
        <v>0</v>
      </c>
      <c r="V81" s="156">
        <f t="shared" si="33"/>
        <v>0</v>
      </c>
      <c r="W81" s="157">
        <f t="shared" si="34"/>
        <v>0</v>
      </c>
      <c r="X81" s="157">
        <f t="shared" si="35"/>
        <v>20</v>
      </c>
      <c r="Y81" s="158">
        <f t="shared" si="26"/>
        <v>0</v>
      </c>
      <c r="Z81" s="159">
        <f t="shared" si="23"/>
        <v>0.51075605761280096</v>
      </c>
      <c r="AA81" s="159">
        <f t="shared" si="24"/>
        <v>0.48924394238719904</v>
      </c>
      <c r="AB81" s="159">
        <f>IFERROR(#REF!/H81,0)</f>
        <v>0</v>
      </c>
      <c r="AC81" s="145">
        <f t="shared" si="36"/>
        <v>0</v>
      </c>
      <c r="AD81" s="145">
        <f t="shared" si="37"/>
        <v>0</v>
      </c>
      <c r="AE81" s="145">
        <f t="shared" si="38"/>
        <v>0</v>
      </c>
      <c r="AF81" s="145">
        <f t="shared" si="39"/>
        <v>0</v>
      </c>
      <c r="AG81" s="190"/>
    </row>
    <row r="82" spans="1:33" s="122" customFormat="1" x14ac:dyDescent="0.25">
      <c r="A82" s="116">
        <v>78</v>
      </c>
      <c r="B82" s="117" t="s">
        <v>161</v>
      </c>
      <c r="C82" s="115" t="s">
        <v>172</v>
      </c>
      <c r="D82" s="115" t="s">
        <v>1318</v>
      </c>
      <c r="E82" s="112">
        <v>20596578.67859048</v>
      </c>
      <c r="F82" s="112">
        <v>7579920.5450000009</v>
      </c>
      <c r="G82" s="112">
        <v>14291023.175800001</v>
      </c>
      <c r="H82" s="154">
        <f t="shared" si="27"/>
        <v>21870943.720800001</v>
      </c>
      <c r="I82" s="145">
        <v>0</v>
      </c>
      <c r="J82" s="24">
        <f t="shared" si="28"/>
        <v>1.0618726567210983</v>
      </c>
      <c r="K82" s="145">
        <f t="shared" si="29"/>
        <v>131225.66232480001</v>
      </c>
      <c r="L82" s="112">
        <v>17</v>
      </c>
      <c r="M82" s="112">
        <v>22</v>
      </c>
      <c r="N82" s="112">
        <v>100</v>
      </c>
      <c r="O82" s="112">
        <v>117</v>
      </c>
      <c r="P82" s="182">
        <f t="shared" si="30"/>
        <v>5.882352941176471</v>
      </c>
      <c r="Q82" s="182">
        <f t="shared" si="31"/>
        <v>5.3181818181818183</v>
      </c>
      <c r="R82" s="145">
        <f t="shared" si="32"/>
        <v>10</v>
      </c>
      <c r="S82" s="145"/>
      <c r="T82" s="145"/>
      <c r="U82" s="155">
        <f t="shared" si="25"/>
        <v>0</v>
      </c>
      <c r="V82" s="156">
        <f t="shared" si="33"/>
        <v>0</v>
      </c>
      <c r="W82" s="157">
        <f t="shared" si="34"/>
        <v>10</v>
      </c>
      <c r="X82" s="157">
        <f t="shared" si="35"/>
        <v>10</v>
      </c>
      <c r="Y82" s="158">
        <f t="shared" si="26"/>
        <v>118103.09609232</v>
      </c>
      <c r="Z82" s="159">
        <f t="shared" si="23"/>
        <v>0.34657491884043584</v>
      </c>
      <c r="AA82" s="159">
        <f t="shared" si="24"/>
        <v>0.65342508115956421</v>
      </c>
      <c r="AB82" s="159">
        <f>IFERROR(#REF!/H82,0)</f>
        <v>0</v>
      </c>
      <c r="AC82" s="145">
        <f t="shared" si="36"/>
        <v>40931.570942999999</v>
      </c>
      <c r="AD82" s="145">
        <f t="shared" si="37"/>
        <v>77171.525149320005</v>
      </c>
      <c r="AE82" s="145">
        <f t="shared" si="38"/>
        <v>0</v>
      </c>
      <c r="AF82" s="145">
        <f t="shared" si="39"/>
        <v>0</v>
      </c>
      <c r="AG82" s="190"/>
    </row>
    <row r="83" spans="1:33" s="122" customFormat="1" x14ac:dyDescent="0.25">
      <c r="A83" s="113">
        <v>79</v>
      </c>
      <c r="B83" s="117" t="s">
        <v>162</v>
      </c>
      <c r="C83" s="115" t="s">
        <v>172</v>
      </c>
      <c r="D83" s="115" t="s">
        <v>1354</v>
      </c>
      <c r="E83" s="112">
        <v>17799938.065090474</v>
      </c>
      <c r="F83" s="112">
        <v>4760060.4749999996</v>
      </c>
      <c r="G83" s="112">
        <v>13053628.229799997</v>
      </c>
      <c r="H83" s="154">
        <f t="shared" si="27"/>
        <v>17813688.704799995</v>
      </c>
      <c r="I83" s="145">
        <v>0</v>
      </c>
      <c r="J83" s="24">
        <f t="shared" si="28"/>
        <v>1.0007725105367917</v>
      </c>
      <c r="K83" s="145">
        <f t="shared" si="29"/>
        <v>106882.13222879996</v>
      </c>
      <c r="L83" s="112">
        <v>37</v>
      </c>
      <c r="M83" s="112">
        <v>32</v>
      </c>
      <c r="N83" s="112">
        <v>65</v>
      </c>
      <c r="O83" s="112">
        <v>100</v>
      </c>
      <c r="P83" s="182">
        <f t="shared" si="30"/>
        <v>1.7567567567567568</v>
      </c>
      <c r="Q83" s="182">
        <f t="shared" si="31"/>
        <v>3.125</v>
      </c>
      <c r="R83" s="145">
        <f t="shared" si="32"/>
        <v>10</v>
      </c>
      <c r="S83" s="145"/>
      <c r="T83" s="145"/>
      <c r="U83" s="155">
        <f t="shared" si="25"/>
        <v>0</v>
      </c>
      <c r="V83" s="156">
        <f t="shared" si="33"/>
        <v>0</v>
      </c>
      <c r="W83" s="157">
        <f t="shared" si="34"/>
        <v>10</v>
      </c>
      <c r="X83" s="157">
        <f t="shared" si="35"/>
        <v>10</v>
      </c>
      <c r="Y83" s="158">
        <f t="shared" si="26"/>
        <v>96193.919005919975</v>
      </c>
      <c r="Z83" s="159">
        <f t="shared" si="23"/>
        <v>0.26721363294719391</v>
      </c>
      <c r="AA83" s="159">
        <f t="shared" si="24"/>
        <v>0.7327863670528062</v>
      </c>
      <c r="AB83" s="159">
        <f>IFERROR(#REF!/H83,0)</f>
        <v>0</v>
      </c>
      <c r="AC83" s="145">
        <f t="shared" si="36"/>
        <v>25704.326564999999</v>
      </c>
      <c r="AD83" s="145">
        <f t="shared" si="37"/>
        <v>70489.59244091998</v>
      </c>
      <c r="AE83" s="145">
        <f t="shared" si="38"/>
        <v>0</v>
      </c>
      <c r="AF83" s="145">
        <f t="shared" si="39"/>
        <v>0</v>
      </c>
      <c r="AG83" s="190"/>
    </row>
    <row r="84" spans="1:33" s="122" customFormat="1" x14ac:dyDescent="0.25">
      <c r="A84" s="116">
        <v>80</v>
      </c>
      <c r="B84" s="117" t="s">
        <v>1305</v>
      </c>
      <c r="C84" s="115" t="s">
        <v>172</v>
      </c>
      <c r="D84" s="115" t="s">
        <v>13</v>
      </c>
      <c r="E84" s="112">
        <v>5059685.4023190476</v>
      </c>
      <c r="F84" s="112">
        <v>2815009.9749999996</v>
      </c>
      <c r="G84" s="112">
        <v>3188013.4193000006</v>
      </c>
      <c r="H84" s="154">
        <f t="shared" si="27"/>
        <v>6003023.3943000007</v>
      </c>
      <c r="I84" s="145">
        <v>686999.75231428631</v>
      </c>
      <c r="J84" s="24">
        <f t="shared" si="28"/>
        <v>1.1864420249426151</v>
      </c>
      <c r="K84" s="145">
        <f t="shared" si="29"/>
        <v>36018.140365800005</v>
      </c>
      <c r="L84" s="112">
        <v>7</v>
      </c>
      <c r="M84" s="112">
        <v>2</v>
      </c>
      <c r="N84" s="112">
        <v>9</v>
      </c>
      <c r="O84" s="112">
        <v>4</v>
      </c>
      <c r="P84" s="182">
        <f t="shared" si="30"/>
        <v>1.2857142857142858</v>
      </c>
      <c r="Q84" s="182">
        <f t="shared" si="31"/>
        <v>2</v>
      </c>
      <c r="R84" s="145">
        <f t="shared" si="32"/>
        <v>10</v>
      </c>
      <c r="S84" s="145"/>
      <c r="T84" s="145"/>
      <c r="U84" s="155">
        <f t="shared" si="25"/>
        <v>0</v>
      </c>
      <c r="V84" s="156">
        <f t="shared" si="33"/>
        <v>0</v>
      </c>
      <c r="W84" s="157">
        <f t="shared" si="34"/>
        <v>10</v>
      </c>
      <c r="X84" s="157">
        <f t="shared" si="35"/>
        <v>10</v>
      </c>
      <c r="Y84" s="158">
        <f t="shared" si="26"/>
        <v>32416.326329220006</v>
      </c>
      <c r="Z84" s="159">
        <f t="shared" si="23"/>
        <v>0.46893203475983652</v>
      </c>
      <c r="AA84" s="159">
        <f t="shared" si="24"/>
        <v>0.53106796524016342</v>
      </c>
      <c r="AB84" s="159">
        <f>IFERROR(#REF!/H84,0)</f>
        <v>0</v>
      </c>
      <c r="AC84" s="145">
        <f t="shared" si="36"/>
        <v>15201.053865</v>
      </c>
      <c r="AD84" s="145">
        <f t="shared" si="37"/>
        <v>17215.272464220005</v>
      </c>
      <c r="AE84" s="145">
        <f t="shared" si="38"/>
        <v>0</v>
      </c>
      <c r="AF84" s="145">
        <f t="shared" si="39"/>
        <v>0</v>
      </c>
      <c r="AG84" s="190"/>
    </row>
    <row r="85" spans="1:33" s="122" customFormat="1" x14ac:dyDescent="0.25">
      <c r="A85" s="116">
        <v>81</v>
      </c>
      <c r="B85" s="117" t="s">
        <v>169</v>
      </c>
      <c r="C85" s="115" t="s">
        <v>172</v>
      </c>
      <c r="D85" s="115" t="s">
        <v>172</v>
      </c>
      <c r="E85" s="112">
        <v>7903912.7872952381</v>
      </c>
      <c r="F85" s="112">
        <v>3010539.5800000005</v>
      </c>
      <c r="G85" s="112">
        <v>3334866.2946000001</v>
      </c>
      <c r="H85" s="154">
        <f t="shared" si="27"/>
        <v>6345405.8746000007</v>
      </c>
      <c r="I85" s="145">
        <v>0</v>
      </c>
      <c r="J85" s="24">
        <f t="shared" si="28"/>
        <v>0.80281830599138393</v>
      </c>
      <c r="K85" s="145">
        <f t="shared" si="29"/>
        <v>19036.217623800003</v>
      </c>
      <c r="L85" s="112">
        <v>14</v>
      </c>
      <c r="M85" s="112">
        <v>10</v>
      </c>
      <c r="N85" s="112">
        <v>6</v>
      </c>
      <c r="O85" s="112">
        <v>6</v>
      </c>
      <c r="P85" s="182">
        <f t="shared" si="30"/>
        <v>0</v>
      </c>
      <c r="Q85" s="182">
        <f t="shared" si="31"/>
        <v>0</v>
      </c>
      <c r="R85" s="145">
        <f t="shared" si="32"/>
        <v>0</v>
      </c>
      <c r="S85" s="145"/>
      <c r="T85" s="145"/>
      <c r="U85" s="155">
        <f t="shared" si="25"/>
        <v>0</v>
      </c>
      <c r="V85" s="156">
        <f t="shared" si="33"/>
        <v>0</v>
      </c>
      <c r="W85" s="157">
        <f t="shared" si="34"/>
        <v>0</v>
      </c>
      <c r="X85" s="157">
        <f t="shared" si="35"/>
        <v>20</v>
      </c>
      <c r="Y85" s="158">
        <f t="shared" si="26"/>
        <v>15228.974099040002</v>
      </c>
      <c r="Z85" s="159">
        <f t="shared" si="23"/>
        <v>0.47444397403338329</v>
      </c>
      <c r="AA85" s="159">
        <f t="shared" si="24"/>
        <v>0.52555602596661666</v>
      </c>
      <c r="AB85" s="159">
        <f>IFERROR(#REF!/H85,0)</f>
        <v>0</v>
      </c>
      <c r="AC85" s="145">
        <f t="shared" si="36"/>
        <v>7225.2949920000019</v>
      </c>
      <c r="AD85" s="145">
        <f t="shared" si="37"/>
        <v>8003.6791070400004</v>
      </c>
      <c r="AE85" s="145">
        <f t="shared" si="38"/>
        <v>0</v>
      </c>
      <c r="AF85" s="145">
        <f t="shared" si="39"/>
        <v>0</v>
      </c>
      <c r="AG85" s="190"/>
    </row>
    <row r="86" spans="1:33" s="122" customFormat="1" x14ac:dyDescent="0.25">
      <c r="A86" s="113">
        <v>82</v>
      </c>
      <c r="B86" s="117" t="s">
        <v>164</v>
      </c>
      <c r="C86" s="115" t="s">
        <v>172</v>
      </c>
      <c r="D86" s="115" t="s">
        <v>172</v>
      </c>
      <c r="E86" s="112">
        <v>16895882.252652381</v>
      </c>
      <c r="F86" s="112">
        <v>8223256.875</v>
      </c>
      <c r="G86" s="112">
        <v>11427287.147199998</v>
      </c>
      <c r="H86" s="154">
        <f t="shared" si="27"/>
        <v>19650544.022199996</v>
      </c>
      <c r="I86" s="145">
        <v>0</v>
      </c>
      <c r="J86" s="24">
        <f t="shared" si="28"/>
        <v>1.1630374625222768</v>
      </c>
      <c r="K86" s="145">
        <f t="shared" si="29"/>
        <v>117903.26413319998</v>
      </c>
      <c r="L86" s="112">
        <v>22</v>
      </c>
      <c r="M86" s="112">
        <v>11</v>
      </c>
      <c r="N86" s="112">
        <v>50</v>
      </c>
      <c r="O86" s="112">
        <v>55</v>
      </c>
      <c r="P86" s="182">
        <f t="shared" si="30"/>
        <v>2.2727272727272729</v>
      </c>
      <c r="Q86" s="182">
        <f t="shared" si="31"/>
        <v>5</v>
      </c>
      <c r="R86" s="145">
        <f t="shared" si="32"/>
        <v>10</v>
      </c>
      <c r="S86" s="145"/>
      <c r="T86" s="145"/>
      <c r="U86" s="155">
        <f t="shared" si="25"/>
        <v>0</v>
      </c>
      <c r="V86" s="156">
        <f t="shared" si="33"/>
        <v>0</v>
      </c>
      <c r="W86" s="157">
        <f t="shared" si="34"/>
        <v>10</v>
      </c>
      <c r="X86" s="157">
        <f t="shared" si="35"/>
        <v>10</v>
      </c>
      <c r="Y86" s="158">
        <f t="shared" si="26"/>
        <v>106112.93771987998</v>
      </c>
      <c r="Z86" s="159">
        <f t="shared" si="23"/>
        <v>0.41847476923335364</v>
      </c>
      <c r="AA86" s="159">
        <f t="shared" si="24"/>
        <v>0.58152523076664642</v>
      </c>
      <c r="AB86" s="159">
        <f>IFERROR(#REF!/H86,0)</f>
        <v>0</v>
      </c>
      <c r="AC86" s="145">
        <f t="shared" si="36"/>
        <v>44405.587124999998</v>
      </c>
      <c r="AD86" s="145">
        <f t="shared" si="37"/>
        <v>61707.350594879987</v>
      </c>
      <c r="AE86" s="145">
        <f t="shared" si="38"/>
        <v>0</v>
      </c>
      <c r="AF86" s="145">
        <f t="shared" si="39"/>
        <v>0</v>
      </c>
      <c r="AG86" s="190"/>
    </row>
    <row r="87" spans="1:33" s="122" customFormat="1" x14ac:dyDescent="0.25">
      <c r="A87" s="116">
        <v>83</v>
      </c>
      <c r="B87" s="117" t="s">
        <v>165</v>
      </c>
      <c r="C87" s="115" t="s">
        <v>172</v>
      </c>
      <c r="D87" s="115" t="s">
        <v>175</v>
      </c>
      <c r="E87" s="112">
        <v>14397874.677247619</v>
      </c>
      <c r="F87" s="112">
        <v>4277705.5950000007</v>
      </c>
      <c r="G87" s="112">
        <v>11441124.952500004</v>
      </c>
      <c r="H87" s="154">
        <f t="shared" si="27"/>
        <v>15718830.547500005</v>
      </c>
      <c r="I87" s="145">
        <v>0</v>
      </c>
      <c r="J87" s="24">
        <f t="shared" si="28"/>
        <v>1.0917465875946148</v>
      </c>
      <c r="K87" s="145">
        <f t="shared" si="29"/>
        <v>94312.983285000038</v>
      </c>
      <c r="L87" s="112">
        <v>14</v>
      </c>
      <c r="M87" s="112">
        <v>25</v>
      </c>
      <c r="N87" s="112">
        <v>35</v>
      </c>
      <c r="O87" s="112">
        <v>99</v>
      </c>
      <c r="P87" s="182">
        <f t="shared" si="30"/>
        <v>2.5</v>
      </c>
      <c r="Q87" s="182">
        <f t="shared" si="31"/>
        <v>3.96</v>
      </c>
      <c r="R87" s="145">
        <f t="shared" si="32"/>
        <v>10</v>
      </c>
      <c r="S87" s="145"/>
      <c r="T87" s="145"/>
      <c r="U87" s="155">
        <f t="shared" si="25"/>
        <v>0</v>
      </c>
      <c r="V87" s="156">
        <f t="shared" si="33"/>
        <v>0</v>
      </c>
      <c r="W87" s="157">
        <f t="shared" si="34"/>
        <v>10</v>
      </c>
      <c r="X87" s="157">
        <f t="shared" si="35"/>
        <v>10</v>
      </c>
      <c r="Y87" s="158">
        <f t="shared" si="26"/>
        <v>84881.68495650003</v>
      </c>
      <c r="Z87" s="159">
        <f t="shared" si="23"/>
        <v>0.27213892166299525</v>
      </c>
      <c r="AA87" s="159">
        <f t="shared" si="24"/>
        <v>0.72786107833700475</v>
      </c>
      <c r="AB87" s="159">
        <f>IFERROR(#REF!/H87,0)</f>
        <v>0</v>
      </c>
      <c r="AC87" s="145">
        <f t="shared" si="36"/>
        <v>23099.610213000004</v>
      </c>
      <c r="AD87" s="145">
        <f t="shared" si="37"/>
        <v>61782.074743500023</v>
      </c>
      <c r="AE87" s="145">
        <f t="shared" si="38"/>
        <v>0</v>
      </c>
      <c r="AF87" s="145">
        <f t="shared" si="39"/>
        <v>0</v>
      </c>
      <c r="AG87" s="190"/>
    </row>
    <row r="88" spans="1:33" s="122" customFormat="1" x14ac:dyDescent="0.25">
      <c r="A88" s="116">
        <v>84</v>
      </c>
      <c r="B88" s="117" t="s">
        <v>2</v>
      </c>
      <c r="C88" s="115" t="s">
        <v>172</v>
      </c>
      <c r="D88" s="115" t="s">
        <v>13</v>
      </c>
      <c r="E88" s="112">
        <v>10636108.222852385</v>
      </c>
      <c r="F88" s="112">
        <v>6971689.7599999988</v>
      </c>
      <c r="G88" s="112">
        <v>5176847.4892000016</v>
      </c>
      <c r="H88" s="154">
        <f t="shared" si="27"/>
        <v>12148537.249200001</v>
      </c>
      <c r="I88" s="145">
        <v>1406067.9441190921</v>
      </c>
      <c r="J88" s="24">
        <f t="shared" si="28"/>
        <v>1.1421975965887656</v>
      </c>
      <c r="K88" s="145">
        <f t="shared" si="29"/>
        <v>72891.223495200014</v>
      </c>
      <c r="L88" s="112">
        <v>14</v>
      </c>
      <c r="M88" s="112">
        <v>8</v>
      </c>
      <c r="N88" s="112">
        <v>20</v>
      </c>
      <c r="O88" s="112">
        <v>25</v>
      </c>
      <c r="P88" s="182">
        <f t="shared" si="30"/>
        <v>1.4285714285714286</v>
      </c>
      <c r="Q88" s="182">
        <f t="shared" si="31"/>
        <v>3.125</v>
      </c>
      <c r="R88" s="145">
        <f t="shared" si="32"/>
        <v>10</v>
      </c>
      <c r="S88" s="145"/>
      <c r="T88" s="145"/>
      <c r="U88" s="155">
        <f t="shared" si="25"/>
        <v>0</v>
      </c>
      <c r="V88" s="156">
        <f t="shared" si="33"/>
        <v>0</v>
      </c>
      <c r="W88" s="157">
        <f t="shared" si="34"/>
        <v>10</v>
      </c>
      <c r="X88" s="157">
        <f t="shared" si="35"/>
        <v>10</v>
      </c>
      <c r="Y88" s="158">
        <f t="shared" si="26"/>
        <v>65602.101145680019</v>
      </c>
      <c r="Z88" s="159">
        <f t="shared" si="23"/>
        <v>0.5738707152138085</v>
      </c>
      <c r="AA88" s="159">
        <f t="shared" si="24"/>
        <v>0.42612928478619139</v>
      </c>
      <c r="AB88" s="159">
        <f>IFERROR(#REF!/H88,0)</f>
        <v>0</v>
      </c>
      <c r="AC88" s="145">
        <f t="shared" si="36"/>
        <v>37647.124704000002</v>
      </c>
      <c r="AD88" s="145">
        <f t="shared" si="37"/>
        <v>27954.976441680014</v>
      </c>
      <c r="AE88" s="145">
        <f t="shared" si="38"/>
        <v>0</v>
      </c>
      <c r="AF88" s="145">
        <f t="shared" si="39"/>
        <v>0</v>
      </c>
      <c r="AG88" s="190"/>
    </row>
    <row r="89" spans="1:33" s="122" customFormat="1" x14ac:dyDescent="0.25">
      <c r="A89" s="113">
        <v>85</v>
      </c>
      <c r="B89" s="117" t="s">
        <v>12</v>
      </c>
      <c r="C89" s="115" t="s">
        <v>172</v>
      </c>
      <c r="D89" s="115" t="s">
        <v>13</v>
      </c>
      <c r="E89" s="112">
        <v>11404479.788395237</v>
      </c>
      <c r="F89" s="112">
        <v>5552735.2199999997</v>
      </c>
      <c r="G89" s="112">
        <v>7012691.1636999995</v>
      </c>
      <c r="H89" s="154">
        <f t="shared" si="27"/>
        <v>12565426.383699998</v>
      </c>
      <c r="I89" s="145">
        <v>1046901.7974208109</v>
      </c>
      <c r="J89" s="24">
        <f t="shared" si="28"/>
        <v>1.1017974179309866</v>
      </c>
      <c r="K89" s="145">
        <f t="shared" si="29"/>
        <v>75392.558302199992</v>
      </c>
      <c r="L89" s="112">
        <v>16</v>
      </c>
      <c r="M89" s="112">
        <v>7</v>
      </c>
      <c r="N89" s="112">
        <v>47</v>
      </c>
      <c r="O89" s="112">
        <v>29</v>
      </c>
      <c r="P89" s="182">
        <f t="shared" si="30"/>
        <v>2.9375</v>
      </c>
      <c r="Q89" s="182">
        <f t="shared" si="31"/>
        <v>4.1428571428571432</v>
      </c>
      <c r="R89" s="145">
        <f t="shared" si="32"/>
        <v>10</v>
      </c>
      <c r="S89" s="145"/>
      <c r="T89" s="145"/>
      <c r="U89" s="155">
        <f t="shared" si="25"/>
        <v>0</v>
      </c>
      <c r="V89" s="156">
        <f t="shared" si="33"/>
        <v>0</v>
      </c>
      <c r="W89" s="157">
        <f t="shared" si="34"/>
        <v>10</v>
      </c>
      <c r="X89" s="157">
        <f t="shared" si="35"/>
        <v>10</v>
      </c>
      <c r="Y89" s="158">
        <f t="shared" si="26"/>
        <v>67853.302471979987</v>
      </c>
      <c r="Z89" s="159">
        <f t="shared" si="23"/>
        <v>0.44190583354999124</v>
      </c>
      <c r="AA89" s="159">
        <f t="shared" si="24"/>
        <v>0.55809416645000887</v>
      </c>
      <c r="AB89" s="159">
        <f>IFERROR(#REF!/H89,0)</f>
        <v>0</v>
      </c>
      <c r="AC89" s="145">
        <f t="shared" si="36"/>
        <v>29984.770187999999</v>
      </c>
      <c r="AD89" s="145">
        <f t="shared" si="37"/>
        <v>37868.532283979999</v>
      </c>
      <c r="AE89" s="145">
        <f t="shared" si="38"/>
        <v>0</v>
      </c>
      <c r="AF89" s="145">
        <f t="shared" si="39"/>
        <v>0</v>
      </c>
      <c r="AG89" s="190"/>
    </row>
    <row r="90" spans="1:33" s="122" customFormat="1" x14ac:dyDescent="0.25">
      <c r="A90" s="116">
        <v>86</v>
      </c>
      <c r="B90" s="117" t="s">
        <v>163</v>
      </c>
      <c r="C90" s="115" t="s">
        <v>172</v>
      </c>
      <c r="D90" s="115" t="s">
        <v>1354</v>
      </c>
      <c r="E90" s="112">
        <v>6900543.0678333333</v>
      </c>
      <c r="F90" s="112">
        <v>3477291.5499999993</v>
      </c>
      <c r="G90" s="112">
        <v>3990525.6815000009</v>
      </c>
      <c r="H90" s="154">
        <f t="shared" si="27"/>
        <v>7467817.2314999998</v>
      </c>
      <c r="I90" s="145">
        <v>0</v>
      </c>
      <c r="J90" s="24">
        <f t="shared" si="28"/>
        <v>1.0822071767526527</v>
      </c>
      <c r="K90" s="145">
        <f t="shared" si="29"/>
        <v>44806.903388999999</v>
      </c>
      <c r="L90" s="112">
        <v>14</v>
      </c>
      <c r="M90" s="112">
        <v>8</v>
      </c>
      <c r="N90" s="112">
        <v>21</v>
      </c>
      <c r="O90" s="112">
        <v>10</v>
      </c>
      <c r="P90" s="182">
        <f t="shared" si="30"/>
        <v>1.5</v>
      </c>
      <c r="Q90" s="182">
        <f t="shared" si="31"/>
        <v>1.25</v>
      </c>
      <c r="R90" s="145">
        <f t="shared" si="32"/>
        <v>10</v>
      </c>
      <c r="S90" s="145"/>
      <c r="T90" s="145"/>
      <c r="U90" s="155">
        <f t="shared" si="25"/>
        <v>0</v>
      </c>
      <c r="V90" s="156">
        <f t="shared" si="33"/>
        <v>0</v>
      </c>
      <c r="W90" s="157">
        <f t="shared" si="34"/>
        <v>10</v>
      </c>
      <c r="X90" s="157">
        <f t="shared" si="35"/>
        <v>10</v>
      </c>
      <c r="Y90" s="158">
        <f t="shared" si="26"/>
        <v>40326.213050099999</v>
      </c>
      <c r="Z90" s="159">
        <f t="shared" si="23"/>
        <v>0.46563693810454221</v>
      </c>
      <c r="AA90" s="159">
        <f t="shared" si="24"/>
        <v>0.53436306189545779</v>
      </c>
      <c r="AB90" s="159">
        <f>IFERROR(#REF!/H90,0)</f>
        <v>0</v>
      </c>
      <c r="AC90" s="145">
        <f t="shared" si="36"/>
        <v>18777.374369999994</v>
      </c>
      <c r="AD90" s="145">
        <f t="shared" si="37"/>
        <v>21548.838680100005</v>
      </c>
      <c r="AE90" s="145">
        <f t="shared" si="38"/>
        <v>0</v>
      </c>
      <c r="AF90" s="145">
        <f t="shared" si="39"/>
        <v>0</v>
      </c>
      <c r="AG90" s="190"/>
    </row>
    <row r="91" spans="1:33" s="122" customFormat="1" x14ac:dyDescent="0.25">
      <c r="A91" s="116">
        <v>87</v>
      </c>
      <c r="B91" s="117" t="s">
        <v>170</v>
      </c>
      <c r="C91" s="115" t="s">
        <v>172</v>
      </c>
      <c r="D91" s="115" t="s">
        <v>172</v>
      </c>
      <c r="E91" s="112">
        <v>7900333.9273047624</v>
      </c>
      <c r="F91" s="112">
        <v>3522169.4649999994</v>
      </c>
      <c r="G91" s="112">
        <v>4084559.3510000003</v>
      </c>
      <c r="H91" s="154">
        <f t="shared" si="27"/>
        <v>7606728.8159999996</v>
      </c>
      <c r="I91" s="145">
        <v>0</v>
      </c>
      <c r="J91" s="24">
        <f t="shared" si="28"/>
        <v>0.96283636691735031</v>
      </c>
      <c r="K91" s="145">
        <f t="shared" si="29"/>
        <v>41837.008487999999</v>
      </c>
      <c r="L91" s="112">
        <v>22</v>
      </c>
      <c r="M91" s="112">
        <v>13</v>
      </c>
      <c r="N91" s="112">
        <v>13</v>
      </c>
      <c r="O91" s="112">
        <v>13</v>
      </c>
      <c r="P91" s="182">
        <f t="shared" si="30"/>
        <v>0</v>
      </c>
      <c r="Q91" s="182">
        <f t="shared" si="31"/>
        <v>1</v>
      </c>
      <c r="R91" s="145">
        <f t="shared" si="32"/>
        <v>5</v>
      </c>
      <c r="S91" s="145"/>
      <c r="T91" s="145"/>
      <c r="U91" s="155">
        <f t="shared" si="25"/>
        <v>0</v>
      </c>
      <c r="V91" s="156">
        <f t="shared" si="33"/>
        <v>0</v>
      </c>
      <c r="W91" s="157">
        <f t="shared" si="34"/>
        <v>5</v>
      </c>
      <c r="X91" s="157">
        <f t="shared" si="35"/>
        <v>15</v>
      </c>
      <c r="Y91" s="158">
        <f t="shared" si="26"/>
        <v>35561.457214800001</v>
      </c>
      <c r="Z91" s="159">
        <f t="shared" si="23"/>
        <v>0.46303339453767106</v>
      </c>
      <c r="AA91" s="159">
        <f t="shared" si="24"/>
        <v>0.53696660546232888</v>
      </c>
      <c r="AB91" s="159">
        <f>IFERROR(#REF!/H91,0)</f>
        <v>0</v>
      </c>
      <c r="AC91" s="145">
        <f t="shared" si="36"/>
        <v>16466.142248874999</v>
      </c>
      <c r="AD91" s="145">
        <f t="shared" si="37"/>
        <v>19095.314965925001</v>
      </c>
      <c r="AE91" s="145">
        <f t="shared" si="38"/>
        <v>0</v>
      </c>
      <c r="AF91" s="145">
        <f t="shared" si="39"/>
        <v>0</v>
      </c>
      <c r="AG91" s="190"/>
    </row>
    <row r="92" spans="1:33" s="122" customFormat="1" x14ac:dyDescent="0.25">
      <c r="A92" s="113">
        <v>88</v>
      </c>
      <c r="B92" s="117" t="s">
        <v>86</v>
      </c>
      <c r="C92" s="115" t="s">
        <v>26</v>
      </c>
      <c r="D92" s="115" t="s">
        <v>87</v>
      </c>
      <c r="E92" s="112">
        <v>4304417.5778619042</v>
      </c>
      <c r="F92" s="112">
        <v>1948400.8550000004</v>
      </c>
      <c r="G92" s="112">
        <v>3481679.0244000005</v>
      </c>
      <c r="H92" s="154">
        <f t="shared" si="27"/>
        <v>5430079.8794000009</v>
      </c>
      <c r="I92" s="145">
        <v>1082618.1257594759</v>
      </c>
      <c r="J92" s="24">
        <f t="shared" si="28"/>
        <v>1.2615132665862863</v>
      </c>
      <c r="K92" s="145">
        <f t="shared" si="29"/>
        <v>32580.479276400005</v>
      </c>
      <c r="L92" s="112">
        <v>8</v>
      </c>
      <c r="M92" s="112">
        <v>6</v>
      </c>
      <c r="N92" s="112">
        <v>16</v>
      </c>
      <c r="O92" s="112">
        <v>20</v>
      </c>
      <c r="P92" s="182">
        <f t="shared" si="30"/>
        <v>2</v>
      </c>
      <c r="Q92" s="182">
        <f t="shared" si="31"/>
        <v>3.3333333333333335</v>
      </c>
      <c r="R92" s="145">
        <f t="shared" si="32"/>
        <v>10</v>
      </c>
      <c r="S92" s="145"/>
      <c r="T92" s="145"/>
      <c r="U92" s="155">
        <f t="shared" si="25"/>
        <v>0</v>
      </c>
      <c r="V92" s="156">
        <f t="shared" si="33"/>
        <v>0</v>
      </c>
      <c r="W92" s="157">
        <f t="shared" si="34"/>
        <v>10</v>
      </c>
      <c r="X92" s="157">
        <f t="shared" si="35"/>
        <v>10</v>
      </c>
      <c r="Y92" s="158">
        <f t="shared" si="26"/>
        <v>29322.431348760005</v>
      </c>
      <c r="Z92" s="159">
        <f t="shared" si="23"/>
        <v>0.35881624179998062</v>
      </c>
      <c r="AA92" s="159">
        <f t="shared" si="24"/>
        <v>0.64118375820001938</v>
      </c>
      <c r="AB92" s="159">
        <f>IFERROR(#REF!/H92,0)</f>
        <v>0</v>
      </c>
      <c r="AC92" s="145">
        <f t="shared" si="36"/>
        <v>10521.364617000001</v>
      </c>
      <c r="AD92" s="145">
        <f t="shared" si="37"/>
        <v>18801.066731760002</v>
      </c>
      <c r="AE92" s="145">
        <f t="shared" si="38"/>
        <v>0</v>
      </c>
      <c r="AF92" s="145">
        <f t="shared" si="39"/>
        <v>0</v>
      </c>
      <c r="AG92" s="190"/>
    </row>
    <row r="93" spans="1:33" s="122" customFormat="1" x14ac:dyDescent="0.25">
      <c r="A93" s="116">
        <v>89</v>
      </c>
      <c r="B93" s="117" t="s">
        <v>88</v>
      </c>
      <c r="C93" s="115" t="s">
        <v>26</v>
      </c>
      <c r="D93" s="115" t="s">
        <v>87</v>
      </c>
      <c r="E93" s="112">
        <v>20660164.299195237</v>
      </c>
      <c r="F93" s="112">
        <v>6315385.0899999999</v>
      </c>
      <c r="G93" s="112">
        <v>16816317.460000001</v>
      </c>
      <c r="H93" s="154">
        <f t="shared" si="27"/>
        <v>23131702.550000001</v>
      </c>
      <c r="I93" s="145">
        <v>274798.26372382045</v>
      </c>
      <c r="J93" s="24">
        <f t="shared" si="28"/>
        <v>1.119628199224971</v>
      </c>
      <c r="K93" s="145">
        <f t="shared" si="29"/>
        <v>138790.21530000001</v>
      </c>
      <c r="L93" s="112">
        <v>46</v>
      </c>
      <c r="M93" s="112">
        <v>29</v>
      </c>
      <c r="N93" s="112">
        <v>70</v>
      </c>
      <c r="O93" s="112">
        <v>100</v>
      </c>
      <c r="P93" s="182">
        <f t="shared" si="30"/>
        <v>1.5217391304347827</v>
      </c>
      <c r="Q93" s="182">
        <f t="shared" si="31"/>
        <v>3.4482758620689653</v>
      </c>
      <c r="R93" s="145">
        <f t="shared" si="32"/>
        <v>10</v>
      </c>
      <c r="S93" s="145"/>
      <c r="T93" s="145"/>
      <c r="U93" s="155">
        <f t="shared" si="25"/>
        <v>0</v>
      </c>
      <c r="V93" s="156">
        <f t="shared" si="33"/>
        <v>0</v>
      </c>
      <c r="W93" s="157">
        <f t="shared" si="34"/>
        <v>10</v>
      </c>
      <c r="X93" s="157">
        <f t="shared" si="35"/>
        <v>10</v>
      </c>
      <c r="Y93" s="158">
        <f t="shared" si="26"/>
        <v>124911.19377000001</v>
      </c>
      <c r="Z93" s="159">
        <f t="shared" si="23"/>
        <v>0.27301860191004401</v>
      </c>
      <c r="AA93" s="159">
        <f t="shared" si="24"/>
        <v>0.72698139808995599</v>
      </c>
      <c r="AB93" s="159">
        <f>IFERROR(#REF!/H93,0)</f>
        <v>0</v>
      </c>
      <c r="AC93" s="145">
        <f t="shared" si="36"/>
        <v>34103.079486000002</v>
      </c>
      <c r="AD93" s="145">
        <f t="shared" si="37"/>
        <v>90808.11428400001</v>
      </c>
      <c r="AE93" s="145">
        <f t="shared" si="38"/>
        <v>0</v>
      </c>
      <c r="AF93" s="145">
        <f t="shared" si="39"/>
        <v>0</v>
      </c>
      <c r="AG93" s="190"/>
    </row>
    <row r="94" spans="1:33" s="122" customFormat="1" x14ac:dyDescent="0.25">
      <c r="A94" s="116">
        <v>90</v>
      </c>
      <c r="B94" s="117" t="s">
        <v>166</v>
      </c>
      <c r="C94" s="115" t="s">
        <v>172</v>
      </c>
      <c r="D94" s="115" t="s">
        <v>1320</v>
      </c>
      <c r="E94" s="112">
        <v>4750616.4524476193</v>
      </c>
      <c r="F94" s="112">
        <v>2616354.5749999997</v>
      </c>
      <c r="G94" s="112">
        <v>2744318.5706999996</v>
      </c>
      <c r="H94" s="154">
        <f t="shared" si="27"/>
        <v>5360673.1456999993</v>
      </c>
      <c r="I94" s="145">
        <v>0</v>
      </c>
      <c r="J94" s="24">
        <f t="shared" si="28"/>
        <v>1.1284163222518344</v>
      </c>
      <c r="K94" s="145">
        <f t="shared" si="29"/>
        <v>32164.038874199996</v>
      </c>
      <c r="L94" s="112">
        <v>12</v>
      </c>
      <c r="M94" s="112">
        <v>7</v>
      </c>
      <c r="N94" s="112">
        <v>20</v>
      </c>
      <c r="O94" s="112">
        <v>25</v>
      </c>
      <c r="P94" s="182">
        <f t="shared" si="30"/>
        <v>1.6666666666666667</v>
      </c>
      <c r="Q94" s="182">
        <f t="shared" si="31"/>
        <v>3.5714285714285716</v>
      </c>
      <c r="R94" s="145">
        <f t="shared" si="32"/>
        <v>10</v>
      </c>
      <c r="S94" s="145"/>
      <c r="T94" s="145"/>
      <c r="U94" s="155">
        <f t="shared" si="25"/>
        <v>0</v>
      </c>
      <c r="V94" s="156">
        <f t="shared" si="33"/>
        <v>0</v>
      </c>
      <c r="W94" s="157">
        <f t="shared" si="34"/>
        <v>10</v>
      </c>
      <c r="X94" s="157">
        <f t="shared" si="35"/>
        <v>10</v>
      </c>
      <c r="Y94" s="158">
        <f t="shared" si="26"/>
        <v>28947.634986779995</v>
      </c>
      <c r="Z94" s="159">
        <f t="shared" si="23"/>
        <v>0.48806455903745555</v>
      </c>
      <c r="AA94" s="159">
        <f t="shared" si="24"/>
        <v>0.51193544096254451</v>
      </c>
      <c r="AB94" s="159">
        <f>IFERROR(#REF!/H94,0)</f>
        <v>0</v>
      </c>
      <c r="AC94" s="145">
        <f t="shared" si="36"/>
        <v>14128.314704999999</v>
      </c>
      <c r="AD94" s="145">
        <f t="shared" si="37"/>
        <v>14819.320281779997</v>
      </c>
      <c r="AE94" s="145">
        <f t="shared" si="38"/>
        <v>0</v>
      </c>
      <c r="AF94" s="145">
        <f t="shared" si="39"/>
        <v>0</v>
      </c>
      <c r="AG94" s="190"/>
    </row>
    <row r="95" spans="1:33" s="122" customFormat="1" x14ac:dyDescent="0.25">
      <c r="A95" s="113">
        <v>91</v>
      </c>
      <c r="B95" s="124" t="s">
        <v>168</v>
      </c>
      <c r="C95" s="115" t="s">
        <v>172</v>
      </c>
      <c r="D95" s="115" t="s">
        <v>1320</v>
      </c>
      <c r="E95" s="112">
        <v>10274058.164352382</v>
      </c>
      <c r="F95" s="112">
        <v>3180491.4</v>
      </c>
      <c r="G95" s="112">
        <v>5094970.066300001</v>
      </c>
      <c r="H95" s="154">
        <f t="shared" si="27"/>
        <v>8275461.4663000014</v>
      </c>
      <c r="I95" s="145">
        <v>0</v>
      </c>
      <c r="J95" s="24">
        <f t="shared" si="28"/>
        <v>0.80547154142198096</v>
      </c>
      <c r="K95" s="145">
        <f t="shared" si="29"/>
        <v>24826.384398900005</v>
      </c>
      <c r="L95" s="112">
        <v>25</v>
      </c>
      <c r="M95" s="112">
        <v>23</v>
      </c>
      <c r="N95" s="112">
        <v>51</v>
      </c>
      <c r="O95" s="112">
        <v>40</v>
      </c>
      <c r="P95" s="182">
        <f t="shared" si="30"/>
        <v>2.04</v>
      </c>
      <c r="Q95" s="182">
        <f t="shared" si="31"/>
        <v>1.7391304347826086</v>
      </c>
      <c r="R95" s="145">
        <f t="shared" si="32"/>
        <v>10</v>
      </c>
      <c r="S95" s="145"/>
      <c r="T95" s="145"/>
      <c r="U95" s="155">
        <f t="shared" si="25"/>
        <v>0</v>
      </c>
      <c r="V95" s="156">
        <f t="shared" si="33"/>
        <v>0</v>
      </c>
      <c r="W95" s="157">
        <f t="shared" si="34"/>
        <v>10</v>
      </c>
      <c r="X95" s="157">
        <f t="shared" si="35"/>
        <v>10</v>
      </c>
      <c r="Y95" s="158">
        <f t="shared" si="26"/>
        <v>22343.745959010004</v>
      </c>
      <c r="Z95" s="159">
        <f t="shared" si="23"/>
        <v>0.38432798133999563</v>
      </c>
      <c r="AA95" s="159">
        <f t="shared" si="24"/>
        <v>0.61567201866000432</v>
      </c>
      <c r="AB95" s="159">
        <f>IFERROR(#REF!/H95,0)</f>
        <v>0</v>
      </c>
      <c r="AC95" s="145">
        <f t="shared" si="36"/>
        <v>8587.3267799999994</v>
      </c>
      <c r="AD95" s="145">
        <f t="shared" si="37"/>
        <v>13756.419179010003</v>
      </c>
      <c r="AE95" s="145">
        <f t="shared" si="38"/>
        <v>0</v>
      </c>
      <c r="AF95" s="145">
        <f t="shared" si="39"/>
        <v>0</v>
      </c>
      <c r="AG95" s="190"/>
    </row>
    <row r="96" spans="1:33" s="122" customFormat="1" x14ac:dyDescent="0.25">
      <c r="A96" s="116">
        <v>92</v>
      </c>
      <c r="B96" s="117" t="s">
        <v>167</v>
      </c>
      <c r="C96" s="115" t="s">
        <v>172</v>
      </c>
      <c r="D96" s="115" t="s">
        <v>1320</v>
      </c>
      <c r="E96" s="112">
        <v>10312866.844738098</v>
      </c>
      <c r="F96" s="112">
        <v>5208114.817499999</v>
      </c>
      <c r="G96" s="112">
        <v>5282101.5554999998</v>
      </c>
      <c r="H96" s="154">
        <f t="shared" si="27"/>
        <v>10490216.373</v>
      </c>
      <c r="I96" s="145">
        <v>0</v>
      </c>
      <c r="J96" s="24">
        <f t="shared" si="28"/>
        <v>1.017196918270344</v>
      </c>
      <c r="K96" s="145">
        <f t="shared" si="29"/>
        <v>62941.298237999996</v>
      </c>
      <c r="L96" s="112">
        <v>25</v>
      </c>
      <c r="M96" s="112">
        <v>21</v>
      </c>
      <c r="N96" s="112">
        <v>10</v>
      </c>
      <c r="O96" s="112">
        <v>10</v>
      </c>
      <c r="P96" s="182">
        <f t="shared" si="30"/>
        <v>0</v>
      </c>
      <c r="Q96" s="182">
        <f t="shared" si="31"/>
        <v>0</v>
      </c>
      <c r="R96" s="145">
        <f t="shared" si="32"/>
        <v>0</v>
      </c>
      <c r="S96" s="145"/>
      <c r="T96" s="145"/>
      <c r="U96" s="155">
        <f t="shared" si="25"/>
        <v>0</v>
      </c>
      <c r="V96" s="156">
        <f t="shared" si="33"/>
        <v>0</v>
      </c>
      <c r="W96" s="157">
        <f t="shared" si="34"/>
        <v>0</v>
      </c>
      <c r="X96" s="157">
        <f t="shared" si="35"/>
        <v>20</v>
      </c>
      <c r="Y96" s="158">
        <f t="shared" si="26"/>
        <v>50353.0385904</v>
      </c>
      <c r="Z96" s="159">
        <f t="shared" si="23"/>
        <v>0.49647353613265638</v>
      </c>
      <c r="AA96" s="159">
        <f t="shared" si="24"/>
        <v>0.50352646386734357</v>
      </c>
      <c r="AB96" s="159">
        <f>IFERROR(#REF!/H96,0)</f>
        <v>0</v>
      </c>
      <c r="AC96" s="145">
        <f t="shared" si="36"/>
        <v>24998.951123999996</v>
      </c>
      <c r="AD96" s="145">
        <f t="shared" si="37"/>
        <v>25354.0874664</v>
      </c>
      <c r="AE96" s="145">
        <f t="shared" si="38"/>
        <v>0</v>
      </c>
      <c r="AF96" s="145">
        <f t="shared" si="39"/>
        <v>0</v>
      </c>
      <c r="AG96" s="190"/>
    </row>
    <row r="97" spans="1:33" s="122" customFormat="1" x14ac:dyDescent="0.25">
      <c r="A97" s="116">
        <v>93</v>
      </c>
      <c r="B97" s="117" t="s">
        <v>100</v>
      </c>
      <c r="C97" s="115" t="s">
        <v>90</v>
      </c>
      <c r="D97" s="115" t="s">
        <v>90</v>
      </c>
      <c r="E97" s="112">
        <v>2727402.5171857141</v>
      </c>
      <c r="F97" s="112">
        <v>1039823.0750000001</v>
      </c>
      <c r="G97" s="112">
        <v>1164113.1144999999</v>
      </c>
      <c r="H97" s="154">
        <f t="shared" si="27"/>
        <v>2203936.1894999999</v>
      </c>
      <c r="I97" s="145">
        <v>0</v>
      </c>
      <c r="J97" s="24">
        <f t="shared" si="28"/>
        <v>0.80807148032338993</v>
      </c>
      <c r="K97" s="145">
        <f t="shared" si="29"/>
        <v>6611.8085684999996</v>
      </c>
      <c r="L97" s="112">
        <v>2</v>
      </c>
      <c r="M97" s="112">
        <v>4</v>
      </c>
      <c r="N97" s="112">
        <v>4</v>
      </c>
      <c r="O97" s="112">
        <v>7</v>
      </c>
      <c r="P97" s="182">
        <f t="shared" si="30"/>
        <v>2</v>
      </c>
      <c r="Q97" s="182">
        <f t="shared" si="31"/>
        <v>1.75</v>
      </c>
      <c r="R97" s="145">
        <f t="shared" si="32"/>
        <v>10</v>
      </c>
      <c r="S97" s="145"/>
      <c r="T97" s="145"/>
      <c r="U97" s="155">
        <f t="shared" si="25"/>
        <v>0</v>
      </c>
      <c r="V97" s="156">
        <f t="shared" si="33"/>
        <v>0</v>
      </c>
      <c r="W97" s="157">
        <f t="shared" si="34"/>
        <v>10</v>
      </c>
      <c r="X97" s="157">
        <f t="shared" si="35"/>
        <v>10</v>
      </c>
      <c r="Y97" s="158">
        <f t="shared" si="26"/>
        <v>5950.6277116499996</v>
      </c>
      <c r="Z97" s="159">
        <f t="shared" si="23"/>
        <v>0.47180271368741467</v>
      </c>
      <c r="AA97" s="159">
        <f t="shared" si="24"/>
        <v>0.52819728631258545</v>
      </c>
      <c r="AB97" s="159">
        <f>IFERROR(#REF!/H97,0)</f>
        <v>0</v>
      </c>
      <c r="AC97" s="145">
        <f t="shared" si="36"/>
        <v>2807.5223025000005</v>
      </c>
      <c r="AD97" s="145">
        <f t="shared" si="37"/>
        <v>3143.10540915</v>
      </c>
      <c r="AE97" s="145">
        <f t="shared" si="38"/>
        <v>0</v>
      </c>
      <c r="AF97" s="145">
        <f t="shared" si="39"/>
        <v>0</v>
      </c>
      <c r="AG97" s="190"/>
    </row>
    <row r="98" spans="1:33" s="122" customFormat="1" x14ac:dyDescent="0.25">
      <c r="A98" s="113">
        <v>94</v>
      </c>
      <c r="B98" s="117" t="s">
        <v>1330</v>
      </c>
      <c r="C98" s="115" t="s">
        <v>90</v>
      </c>
      <c r="D98" s="115" t="s">
        <v>96</v>
      </c>
      <c r="E98" s="112">
        <v>6775059.4441380957</v>
      </c>
      <c r="F98" s="112">
        <v>2727682.2</v>
      </c>
      <c r="G98" s="112">
        <v>4120208.5946999998</v>
      </c>
      <c r="H98" s="154">
        <f t="shared" si="27"/>
        <v>6847890.7947000004</v>
      </c>
      <c r="I98" s="145">
        <v>0</v>
      </c>
      <c r="J98" s="24">
        <f t="shared" si="28"/>
        <v>1.0107499205228259</v>
      </c>
      <c r="K98" s="145">
        <f t="shared" si="29"/>
        <v>41087.344768200004</v>
      </c>
      <c r="L98" s="112">
        <v>11</v>
      </c>
      <c r="M98" s="112">
        <v>7</v>
      </c>
      <c r="N98" s="112">
        <v>35</v>
      </c>
      <c r="O98" s="112">
        <v>35</v>
      </c>
      <c r="P98" s="182">
        <f t="shared" si="30"/>
        <v>3.1818181818181817</v>
      </c>
      <c r="Q98" s="182">
        <f t="shared" si="31"/>
        <v>5</v>
      </c>
      <c r="R98" s="145">
        <f t="shared" si="32"/>
        <v>10</v>
      </c>
      <c r="S98" s="145"/>
      <c r="T98" s="145"/>
      <c r="U98" s="155">
        <f t="shared" si="25"/>
        <v>0</v>
      </c>
      <c r="V98" s="156">
        <f t="shared" si="33"/>
        <v>0</v>
      </c>
      <c r="W98" s="157">
        <f t="shared" si="34"/>
        <v>10</v>
      </c>
      <c r="X98" s="157">
        <f t="shared" si="35"/>
        <v>10</v>
      </c>
      <c r="Y98" s="158">
        <f t="shared" si="26"/>
        <v>36978.610291380006</v>
      </c>
      <c r="Z98" s="159">
        <f t="shared" si="23"/>
        <v>0.39832443036491172</v>
      </c>
      <c r="AA98" s="159">
        <f t="shared" si="24"/>
        <v>0.60167556963508828</v>
      </c>
      <c r="AB98" s="159">
        <f>IFERROR(#REF!/H98,0)</f>
        <v>0</v>
      </c>
      <c r="AC98" s="145">
        <f t="shared" si="36"/>
        <v>14729.483880000003</v>
      </c>
      <c r="AD98" s="145">
        <f t="shared" si="37"/>
        <v>22249.126411380003</v>
      </c>
      <c r="AE98" s="145">
        <f t="shared" si="38"/>
        <v>0</v>
      </c>
      <c r="AF98" s="145">
        <f t="shared" si="39"/>
        <v>0</v>
      </c>
      <c r="AG98" s="190"/>
    </row>
    <row r="99" spans="1:33" s="122" customFormat="1" x14ac:dyDescent="0.25">
      <c r="A99" s="116">
        <v>95</v>
      </c>
      <c r="B99" s="117" t="s">
        <v>98</v>
      </c>
      <c r="C99" s="115" t="s">
        <v>90</v>
      </c>
      <c r="D99" s="115" t="s">
        <v>91</v>
      </c>
      <c r="E99" s="112">
        <v>6619536.7519714283</v>
      </c>
      <c r="F99" s="112">
        <v>4375087.442499999</v>
      </c>
      <c r="G99" s="112">
        <v>3316312.2303000004</v>
      </c>
      <c r="H99" s="154">
        <f t="shared" si="27"/>
        <v>7691399.6727999989</v>
      </c>
      <c r="I99" s="145">
        <v>1005667.5533088548</v>
      </c>
      <c r="J99" s="24">
        <f t="shared" si="28"/>
        <v>1.1619241588936491</v>
      </c>
      <c r="K99" s="145">
        <f t="shared" si="29"/>
        <v>46148.398036799997</v>
      </c>
      <c r="L99" s="112">
        <v>4</v>
      </c>
      <c r="M99" s="112">
        <v>1</v>
      </c>
      <c r="N99" s="112">
        <v>2</v>
      </c>
      <c r="O99" s="112">
        <v>0</v>
      </c>
      <c r="P99" s="182">
        <f t="shared" si="30"/>
        <v>0</v>
      </c>
      <c r="Q99" s="182">
        <f t="shared" si="31"/>
        <v>0</v>
      </c>
      <c r="R99" s="145">
        <f t="shared" si="32"/>
        <v>0</v>
      </c>
      <c r="S99" s="145"/>
      <c r="T99" s="145"/>
      <c r="U99" s="155">
        <f t="shared" si="25"/>
        <v>0</v>
      </c>
      <c r="V99" s="156">
        <f t="shared" si="33"/>
        <v>0</v>
      </c>
      <c r="W99" s="157">
        <f t="shared" si="34"/>
        <v>0</v>
      </c>
      <c r="X99" s="157">
        <f t="shared" si="35"/>
        <v>20</v>
      </c>
      <c r="Y99" s="158">
        <f t="shared" si="26"/>
        <v>36918.718429439999</v>
      </c>
      <c r="Z99" s="159">
        <f t="shared" si="23"/>
        <v>0.56882851348528085</v>
      </c>
      <c r="AA99" s="159">
        <f t="shared" si="24"/>
        <v>0.4311714865147192</v>
      </c>
      <c r="AB99" s="159">
        <f>IFERROR(#REF!/H99,0)</f>
        <v>0</v>
      </c>
      <c r="AC99" s="145">
        <f t="shared" si="36"/>
        <v>21000.419723999996</v>
      </c>
      <c r="AD99" s="145">
        <f t="shared" si="37"/>
        <v>15918.298705440004</v>
      </c>
      <c r="AE99" s="145">
        <f t="shared" si="38"/>
        <v>0</v>
      </c>
      <c r="AF99" s="145">
        <f t="shared" si="39"/>
        <v>0</v>
      </c>
      <c r="AG99" s="190"/>
    </row>
    <row r="100" spans="1:33" s="122" customFormat="1" x14ac:dyDescent="0.25">
      <c r="A100" s="116">
        <v>96</v>
      </c>
      <c r="B100" s="117" t="s">
        <v>103</v>
      </c>
      <c r="C100" s="115" t="s">
        <v>90</v>
      </c>
      <c r="D100" s="115" t="s">
        <v>96</v>
      </c>
      <c r="E100" s="112">
        <v>8065317.3587190462</v>
      </c>
      <c r="F100" s="112">
        <v>3713791.3250000007</v>
      </c>
      <c r="G100" s="112">
        <v>4295105.7818999989</v>
      </c>
      <c r="H100" s="154">
        <f t="shared" si="27"/>
        <v>8008897.1068999991</v>
      </c>
      <c r="I100" s="145">
        <v>0</v>
      </c>
      <c r="J100" s="24">
        <f t="shared" si="28"/>
        <v>0.99300458378639578</v>
      </c>
      <c r="K100" s="145">
        <f t="shared" si="29"/>
        <v>44048.934087950001</v>
      </c>
      <c r="L100" s="112">
        <v>14</v>
      </c>
      <c r="M100" s="112">
        <v>7</v>
      </c>
      <c r="N100" s="112">
        <v>50</v>
      </c>
      <c r="O100" s="112">
        <v>30</v>
      </c>
      <c r="P100" s="182">
        <f t="shared" si="30"/>
        <v>3.5714285714285716</v>
      </c>
      <c r="Q100" s="182">
        <f t="shared" si="31"/>
        <v>4.2857142857142856</v>
      </c>
      <c r="R100" s="145">
        <f t="shared" si="32"/>
        <v>10</v>
      </c>
      <c r="S100" s="145"/>
      <c r="T100" s="145"/>
      <c r="U100" s="155">
        <f t="shared" ref="U100:U119" si="40">IFERROR(T100/S100,0)</f>
        <v>0</v>
      </c>
      <c r="V100" s="156">
        <f t="shared" si="33"/>
        <v>0</v>
      </c>
      <c r="W100" s="157">
        <f t="shared" si="34"/>
        <v>10</v>
      </c>
      <c r="X100" s="157">
        <f t="shared" si="35"/>
        <v>10</v>
      </c>
      <c r="Y100" s="158">
        <f t="shared" ref="Y100:Y119" si="41">(K100-(K100*X100%))</f>
        <v>39644.040679155005</v>
      </c>
      <c r="Z100" s="159">
        <f t="shared" ref="Z100:Z119" si="42">F100/H100</f>
        <v>0.4637082079379462</v>
      </c>
      <c r="AA100" s="159">
        <f t="shared" ref="AA100:AA119" si="43">G100/H100</f>
        <v>0.5362917920620538</v>
      </c>
      <c r="AB100" s="159">
        <f>IFERROR(#REF!/H100,0)</f>
        <v>0</v>
      </c>
      <c r="AC100" s="145">
        <f t="shared" si="36"/>
        <v>18383.267058750007</v>
      </c>
      <c r="AD100" s="145">
        <f t="shared" si="37"/>
        <v>21260.773620404998</v>
      </c>
      <c r="AE100" s="145">
        <f t="shared" si="38"/>
        <v>0</v>
      </c>
      <c r="AF100" s="145">
        <f t="shared" si="39"/>
        <v>0</v>
      </c>
      <c r="AG100" s="190"/>
    </row>
    <row r="101" spans="1:33" s="122" customFormat="1" x14ac:dyDescent="0.25">
      <c r="A101" s="113">
        <v>97</v>
      </c>
      <c r="B101" s="117" t="s">
        <v>1338</v>
      </c>
      <c r="C101" s="115" t="s">
        <v>90</v>
      </c>
      <c r="D101" s="115" t="s">
        <v>96</v>
      </c>
      <c r="E101" s="112">
        <v>10284329.52505238</v>
      </c>
      <c r="F101" s="112">
        <v>3326712.0399999996</v>
      </c>
      <c r="G101" s="112">
        <v>4927607.5361000011</v>
      </c>
      <c r="H101" s="154">
        <f t="shared" si="27"/>
        <v>8254319.5761000011</v>
      </c>
      <c r="I101" s="145">
        <v>0</v>
      </c>
      <c r="J101" s="24">
        <f t="shared" si="28"/>
        <v>0.80261134729227379</v>
      </c>
      <c r="K101" s="145">
        <f t="shared" si="29"/>
        <v>24762.958728300004</v>
      </c>
      <c r="L101" s="112">
        <v>23</v>
      </c>
      <c r="M101" s="112">
        <v>12</v>
      </c>
      <c r="N101" s="112">
        <v>26</v>
      </c>
      <c r="O101" s="112">
        <v>30</v>
      </c>
      <c r="P101" s="182">
        <f t="shared" si="30"/>
        <v>1.1304347826086956</v>
      </c>
      <c r="Q101" s="182">
        <f t="shared" si="31"/>
        <v>2.5</v>
      </c>
      <c r="R101" s="145">
        <f t="shared" si="32"/>
        <v>10</v>
      </c>
      <c r="S101" s="145"/>
      <c r="T101" s="145"/>
      <c r="U101" s="155">
        <f t="shared" si="40"/>
        <v>0</v>
      </c>
      <c r="V101" s="156">
        <f t="shared" si="33"/>
        <v>0</v>
      </c>
      <c r="W101" s="157">
        <f t="shared" si="34"/>
        <v>10</v>
      </c>
      <c r="X101" s="157">
        <f t="shared" si="35"/>
        <v>10</v>
      </c>
      <c r="Y101" s="158">
        <f t="shared" si="41"/>
        <v>22286.662855470004</v>
      </c>
      <c r="Z101" s="159">
        <f t="shared" si="42"/>
        <v>0.40302680424832832</v>
      </c>
      <c r="AA101" s="159">
        <f t="shared" si="43"/>
        <v>0.59697319575167163</v>
      </c>
      <c r="AB101" s="159">
        <f>IFERROR(#REF!/H101,0)</f>
        <v>0</v>
      </c>
      <c r="AC101" s="145">
        <f t="shared" si="36"/>
        <v>8982.1225079999986</v>
      </c>
      <c r="AD101" s="145">
        <f t="shared" si="37"/>
        <v>13304.540347470003</v>
      </c>
      <c r="AE101" s="145">
        <f t="shared" si="38"/>
        <v>0</v>
      </c>
      <c r="AF101" s="145">
        <f t="shared" si="39"/>
        <v>0</v>
      </c>
      <c r="AG101" s="190"/>
    </row>
    <row r="102" spans="1:33" s="122" customFormat="1" x14ac:dyDescent="0.25">
      <c r="A102" s="116">
        <v>98</v>
      </c>
      <c r="B102" s="117" t="s">
        <v>1306</v>
      </c>
      <c r="C102" s="115" t="s">
        <v>90</v>
      </c>
      <c r="D102" s="115" t="s">
        <v>90</v>
      </c>
      <c r="E102" s="112">
        <v>15726232.765871428</v>
      </c>
      <c r="F102" s="112">
        <v>5802931.1500000004</v>
      </c>
      <c r="G102" s="112">
        <v>10096172.551900005</v>
      </c>
      <c r="H102" s="154">
        <f t="shared" si="27"/>
        <v>15899103.701900005</v>
      </c>
      <c r="I102" s="145">
        <v>0</v>
      </c>
      <c r="J102" s="24">
        <f t="shared" si="28"/>
        <v>1.0109925204975814</v>
      </c>
      <c r="K102" s="145">
        <f t="shared" si="29"/>
        <v>95394.622211400041</v>
      </c>
      <c r="L102" s="112">
        <v>32</v>
      </c>
      <c r="M102" s="112">
        <v>19</v>
      </c>
      <c r="N102" s="112">
        <v>12</v>
      </c>
      <c r="O102" s="112">
        <v>33</v>
      </c>
      <c r="P102" s="182">
        <f t="shared" si="30"/>
        <v>0</v>
      </c>
      <c r="Q102" s="182">
        <f t="shared" si="31"/>
        <v>1.736842105263158</v>
      </c>
      <c r="R102" s="145">
        <f t="shared" si="32"/>
        <v>5</v>
      </c>
      <c r="S102" s="145"/>
      <c r="T102" s="145"/>
      <c r="U102" s="155">
        <f t="shared" si="40"/>
        <v>0</v>
      </c>
      <c r="V102" s="156">
        <f t="shared" si="33"/>
        <v>0</v>
      </c>
      <c r="W102" s="157">
        <f t="shared" si="34"/>
        <v>5</v>
      </c>
      <c r="X102" s="157">
        <f t="shared" si="35"/>
        <v>15</v>
      </c>
      <c r="Y102" s="158">
        <f t="shared" si="41"/>
        <v>81085.428879690036</v>
      </c>
      <c r="Z102" s="159">
        <f t="shared" si="42"/>
        <v>0.3649847978101135</v>
      </c>
      <c r="AA102" s="159">
        <f t="shared" si="43"/>
        <v>0.6350152021898865</v>
      </c>
      <c r="AB102" s="159">
        <f>IFERROR(#REF!/H102,0)</f>
        <v>0</v>
      </c>
      <c r="AC102" s="145">
        <f t="shared" si="36"/>
        <v>29594.948865000006</v>
      </c>
      <c r="AD102" s="145">
        <f t="shared" si="37"/>
        <v>51490.480014690031</v>
      </c>
      <c r="AE102" s="145">
        <f t="shared" si="38"/>
        <v>0</v>
      </c>
      <c r="AF102" s="145">
        <f t="shared" si="39"/>
        <v>0</v>
      </c>
      <c r="AG102" s="190"/>
    </row>
    <row r="103" spans="1:33" s="122" customFormat="1" x14ac:dyDescent="0.25">
      <c r="A103" s="116">
        <v>99</v>
      </c>
      <c r="B103" s="117" t="s">
        <v>95</v>
      </c>
      <c r="C103" s="115" t="s">
        <v>90</v>
      </c>
      <c r="D103" s="115" t="s">
        <v>96</v>
      </c>
      <c r="E103" s="112">
        <v>9805114.750628572</v>
      </c>
      <c r="F103" s="112">
        <v>3075529.6500000004</v>
      </c>
      <c r="G103" s="112">
        <v>4800619.4044000003</v>
      </c>
      <c r="H103" s="154">
        <f t="shared" si="27"/>
        <v>7876149.0544000007</v>
      </c>
      <c r="I103" s="145">
        <v>0</v>
      </c>
      <c r="J103" s="24">
        <f t="shared" si="28"/>
        <v>0.80326944199149608</v>
      </c>
      <c r="K103" s="145">
        <f t="shared" si="29"/>
        <v>23628.447163200002</v>
      </c>
      <c r="L103" s="112">
        <v>19</v>
      </c>
      <c r="M103" s="112">
        <v>17</v>
      </c>
      <c r="N103" s="112">
        <v>27</v>
      </c>
      <c r="O103" s="112">
        <v>54</v>
      </c>
      <c r="P103" s="182">
        <f t="shared" si="30"/>
        <v>1.4210526315789473</v>
      </c>
      <c r="Q103" s="182">
        <f t="shared" si="31"/>
        <v>3.1764705882352939</v>
      </c>
      <c r="R103" s="145">
        <f t="shared" si="32"/>
        <v>10</v>
      </c>
      <c r="S103" s="145"/>
      <c r="T103" s="145"/>
      <c r="U103" s="155">
        <f t="shared" si="40"/>
        <v>0</v>
      </c>
      <c r="V103" s="156">
        <f t="shared" si="33"/>
        <v>0</v>
      </c>
      <c r="W103" s="157">
        <f t="shared" si="34"/>
        <v>10</v>
      </c>
      <c r="X103" s="157">
        <f t="shared" si="35"/>
        <v>10</v>
      </c>
      <c r="Y103" s="158">
        <f t="shared" si="41"/>
        <v>21265.602446880002</v>
      </c>
      <c r="Z103" s="159">
        <f t="shared" si="42"/>
        <v>0.39048647108600104</v>
      </c>
      <c r="AA103" s="159">
        <f t="shared" si="43"/>
        <v>0.6095135289139989</v>
      </c>
      <c r="AB103" s="159">
        <f>IFERROR(#REF!/H103,0)</f>
        <v>0</v>
      </c>
      <c r="AC103" s="145">
        <f t="shared" si="36"/>
        <v>8303.9300550000007</v>
      </c>
      <c r="AD103" s="145">
        <f t="shared" si="37"/>
        <v>12961.67239188</v>
      </c>
      <c r="AE103" s="145">
        <f t="shared" si="38"/>
        <v>0</v>
      </c>
      <c r="AF103" s="145">
        <f t="shared" si="39"/>
        <v>0</v>
      </c>
      <c r="AG103" s="190"/>
    </row>
    <row r="104" spans="1:33" s="122" customFormat="1" x14ac:dyDescent="0.25">
      <c r="A104" s="113">
        <v>100</v>
      </c>
      <c r="B104" s="117" t="s">
        <v>99</v>
      </c>
      <c r="C104" s="115" t="s">
        <v>90</v>
      </c>
      <c r="D104" s="115" t="s">
        <v>90</v>
      </c>
      <c r="E104" s="112">
        <v>8818449.2007333338</v>
      </c>
      <c r="F104" s="112">
        <v>3631776.8</v>
      </c>
      <c r="G104" s="112">
        <v>3458214.2878999999</v>
      </c>
      <c r="H104" s="154">
        <f t="shared" si="27"/>
        <v>7089991.0878999997</v>
      </c>
      <c r="I104" s="145">
        <v>0</v>
      </c>
      <c r="J104" s="24">
        <f t="shared" si="28"/>
        <v>0.80399522937779155</v>
      </c>
      <c r="K104" s="145">
        <f t="shared" si="29"/>
        <v>21269.973263699998</v>
      </c>
      <c r="L104" s="112">
        <v>13</v>
      </c>
      <c r="M104" s="112">
        <v>10</v>
      </c>
      <c r="N104" s="112">
        <v>10</v>
      </c>
      <c r="O104" s="112">
        <v>15</v>
      </c>
      <c r="P104" s="182">
        <f t="shared" si="30"/>
        <v>0</v>
      </c>
      <c r="Q104" s="182">
        <f t="shared" si="31"/>
        <v>1.5</v>
      </c>
      <c r="R104" s="145">
        <f t="shared" si="32"/>
        <v>5</v>
      </c>
      <c r="S104" s="145"/>
      <c r="T104" s="145"/>
      <c r="U104" s="155">
        <f t="shared" si="40"/>
        <v>0</v>
      </c>
      <c r="V104" s="156">
        <f t="shared" si="33"/>
        <v>0</v>
      </c>
      <c r="W104" s="157">
        <f t="shared" si="34"/>
        <v>5</v>
      </c>
      <c r="X104" s="157">
        <f t="shared" si="35"/>
        <v>15</v>
      </c>
      <c r="Y104" s="158">
        <f t="shared" si="41"/>
        <v>18079.477274145</v>
      </c>
      <c r="Z104" s="159">
        <f t="shared" si="42"/>
        <v>0.51223996687359785</v>
      </c>
      <c r="AA104" s="159">
        <f t="shared" si="43"/>
        <v>0.48776003312640215</v>
      </c>
      <c r="AB104" s="159">
        <f>IFERROR(#REF!/H104,0)</f>
        <v>0</v>
      </c>
      <c r="AC104" s="145">
        <f t="shared" si="36"/>
        <v>9261.0308399999994</v>
      </c>
      <c r="AD104" s="145">
        <f t="shared" si="37"/>
        <v>8818.4464341450002</v>
      </c>
      <c r="AE104" s="145">
        <f t="shared" si="38"/>
        <v>0</v>
      </c>
      <c r="AF104" s="145">
        <f t="shared" si="39"/>
        <v>0</v>
      </c>
      <c r="AG104" s="190"/>
    </row>
    <row r="105" spans="1:33" s="122" customFormat="1" x14ac:dyDescent="0.25">
      <c r="A105" s="116">
        <v>101</v>
      </c>
      <c r="B105" s="117" t="s">
        <v>89</v>
      </c>
      <c r="C105" s="115" t="s">
        <v>90</v>
      </c>
      <c r="D105" s="115" t="s">
        <v>91</v>
      </c>
      <c r="E105" s="112">
        <v>11278836.854257144</v>
      </c>
      <c r="F105" s="112">
        <v>4935856.8699999982</v>
      </c>
      <c r="G105" s="112">
        <v>6473268.2564999992</v>
      </c>
      <c r="H105" s="154">
        <f t="shared" si="27"/>
        <v>11409125.126499997</v>
      </c>
      <c r="I105" s="145">
        <v>0</v>
      </c>
      <c r="J105" s="24">
        <f t="shared" si="28"/>
        <v>1.011551569893812</v>
      </c>
      <c r="K105" s="145">
        <f t="shared" si="29"/>
        <v>68454.750758999988</v>
      </c>
      <c r="L105" s="112">
        <v>17</v>
      </c>
      <c r="M105" s="112">
        <v>9</v>
      </c>
      <c r="N105" s="112">
        <v>5</v>
      </c>
      <c r="O105" s="112">
        <v>8</v>
      </c>
      <c r="P105" s="182">
        <f t="shared" si="30"/>
        <v>0</v>
      </c>
      <c r="Q105" s="182">
        <f t="shared" si="31"/>
        <v>0.88888888888888884</v>
      </c>
      <c r="R105" s="145">
        <f t="shared" si="32"/>
        <v>4.4444444444444446</v>
      </c>
      <c r="S105" s="145"/>
      <c r="T105" s="145"/>
      <c r="U105" s="155">
        <f t="shared" si="40"/>
        <v>0</v>
      </c>
      <c r="V105" s="156">
        <f t="shared" si="33"/>
        <v>0</v>
      </c>
      <c r="W105" s="157">
        <f t="shared" si="34"/>
        <v>4.4444444444444446</v>
      </c>
      <c r="X105" s="157">
        <f t="shared" si="35"/>
        <v>15.555555555555555</v>
      </c>
      <c r="Y105" s="158">
        <f t="shared" si="41"/>
        <v>57806.233974266652</v>
      </c>
      <c r="Z105" s="159">
        <f t="shared" si="42"/>
        <v>0.43262360744343786</v>
      </c>
      <c r="AA105" s="159">
        <f t="shared" si="43"/>
        <v>0.56737639255656214</v>
      </c>
      <c r="AB105" s="159">
        <f>IFERROR(#REF!/H105,0)</f>
        <v>0</v>
      </c>
      <c r="AC105" s="145">
        <f t="shared" si="36"/>
        <v>25008.341474666657</v>
      </c>
      <c r="AD105" s="145">
        <f t="shared" si="37"/>
        <v>32797.892499599991</v>
      </c>
      <c r="AE105" s="145">
        <f t="shared" si="38"/>
        <v>0</v>
      </c>
      <c r="AF105" s="145">
        <f t="shared" si="39"/>
        <v>0</v>
      </c>
      <c r="AG105" s="190"/>
    </row>
    <row r="106" spans="1:33" s="122" customFormat="1" x14ac:dyDescent="0.25">
      <c r="A106" s="116">
        <v>102</v>
      </c>
      <c r="B106" s="117" t="s">
        <v>171</v>
      </c>
      <c r="C106" s="115" t="s">
        <v>90</v>
      </c>
      <c r="D106" s="115" t="s">
        <v>1319</v>
      </c>
      <c r="E106" s="112">
        <v>8992930.6358666644</v>
      </c>
      <c r="F106" s="112">
        <v>3708638.4750000001</v>
      </c>
      <c r="G106" s="112">
        <v>5416934.8312000008</v>
      </c>
      <c r="H106" s="154">
        <f t="shared" si="27"/>
        <v>9125573.3062000014</v>
      </c>
      <c r="I106" s="145">
        <v>0</v>
      </c>
      <c r="J106" s="24">
        <f t="shared" si="28"/>
        <v>1.0147496601168384</v>
      </c>
      <c r="K106" s="145">
        <f t="shared" si="29"/>
        <v>54753.439837200007</v>
      </c>
      <c r="L106" s="112">
        <v>20</v>
      </c>
      <c r="M106" s="112">
        <v>11</v>
      </c>
      <c r="N106" s="112">
        <v>24</v>
      </c>
      <c r="O106" s="112">
        <v>20</v>
      </c>
      <c r="P106" s="182">
        <f t="shared" si="30"/>
        <v>1.2</v>
      </c>
      <c r="Q106" s="182">
        <f t="shared" si="31"/>
        <v>1.8181818181818181</v>
      </c>
      <c r="R106" s="145">
        <f t="shared" si="32"/>
        <v>10</v>
      </c>
      <c r="S106" s="145"/>
      <c r="T106" s="145"/>
      <c r="U106" s="155">
        <f t="shared" si="40"/>
        <v>0</v>
      </c>
      <c r="V106" s="156">
        <f t="shared" si="33"/>
        <v>0</v>
      </c>
      <c r="W106" s="157">
        <f t="shared" si="34"/>
        <v>10</v>
      </c>
      <c r="X106" s="157">
        <f t="shared" si="35"/>
        <v>10</v>
      </c>
      <c r="Y106" s="158">
        <f t="shared" si="41"/>
        <v>49278.095853480008</v>
      </c>
      <c r="Z106" s="159">
        <f t="shared" si="42"/>
        <v>0.40640060087844737</v>
      </c>
      <c r="AA106" s="159">
        <f t="shared" si="43"/>
        <v>0.59359939912155257</v>
      </c>
      <c r="AB106" s="159">
        <f>IFERROR(#REF!/H106,0)</f>
        <v>0</v>
      </c>
      <c r="AC106" s="145">
        <f t="shared" si="36"/>
        <v>20026.647765000002</v>
      </c>
      <c r="AD106" s="145">
        <f t="shared" si="37"/>
        <v>29251.448088480003</v>
      </c>
      <c r="AE106" s="145">
        <f t="shared" si="38"/>
        <v>0</v>
      </c>
      <c r="AF106" s="145">
        <f t="shared" si="39"/>
        <v>0</v>
      </c>
      <c r="AG106" s="190"/>
    </row>
    <row r="107" spans="1:33" s="122" customFormat="1" x14ac:dyDescent="0.25">
      <c r="A107" s="113">
        <v>103</v>
      </c>
      <c r="B107" s="117" t="s">
        <v>92</v>
      </c>
      <c r="C107" s="115" t="s">
        <v>90</v>
      </c>
      <c r="D107" s="115" t="s">
        <v>91</v>
      </c>
      <c r="E107" s="112">
        <v>9072084.4556904752</v>
      </c>
      <c r="F107" s="112">
        <v>3455597.4499999997</v>
      </c>
      <c r="G107" s="112">
        <v>6137948.7696999982</v>
      </c>
      <c r="H107" s="154">
        <f t="shared" si="27"/>
        <v>9593546.2196999975</v>
      </c>
      <c r="I107" s="145">
        <v>0</v>
      </c>
      <c r="J107" s="24">
        <f t="shared" si="28"/>
        <v>1.0574798180678791</v>
      </c>
      <c r="K107" s="145">
        <f t="shared" si="29"/>
        <v>57561.277318199987</v>
      </c>
      <c r="L107" s="112">
        <v>19</v>
      </c>
      <c r="M107" s="112">
        <v>8</v>
      </c>
      <c r="N107" s="112">
        <v>23</v>
      </c>
      <c r="O107" s="112">
        <v>18</v>
      </c>
      <c r="P107" s="182">
        <f t="shared" si="30"/>
        <v>1.2105263157894737</v>
      </c>
      <c r="Q107" s="182">
        <f t="shared" si="31"/>
        <v>2.25</v>
      </c>
      <c r="R107" s="145">
        <f t="shared" si="32"/>
        <v>10</v>
      </c>
      <c r="S107" s="145"/>
      <c r="T107" s="145"/>
      <c r="U107" s="155">
        <f t="shared" si="40"/>
        <v>0</v>
      </c>
      <c r="V107" s="156">
        <f t="shared" si="33"/>
        <v>0</v>
      </c>
      <c r="W107" s="157">
        <f t="shared" si="34"/>
        <v>10</v>
      </c>
      <c r="X107" s="157">
        <f t="shared" si="35"/>
        <v>10</v>
      </c>
      <c r="Y107" s="158">
        <f t="shared" si="41"/>
        <v>51805.149586379986</v>
      </c>
      <c r="Z107" s="159">
        <f t="shared" si="42"/>
        <v>0.360200219070614</v>
      </c>
      <c r="AA107" s="159">
        <f t="shared" si="43"/>
        <v>0.63979978092938605</v>
      </c>
      <c r="AB107" s="159">
        <f>IFERROR(#REF!/H107,0)</f>
        <v>0</v>
      </c>
      <c r="AC107" s="145">
        <f t="shared" si="36"/>
        <v>18660.22623</v>
      </c>
      <c r="AD107" s="145">
        <f t="shared" si="37"/>
        <v>33144.923356379986</v>
      </c>
      <c r="AE107" s="145">
        <f t="shared" si="38"/>
        <v>0</v>
      </c>
      <c r="AF107" s="145">
        <f t="shared" si="39"/>
        <v>0</v>
      </c>
      <c r="AG107" s="190"/>
    </row>
    <row r="108" spans="1:33" s="122" customFormat="1" x14ac:dyDescent="0.25">
      <c r="A108" s="116">
        <v>104</v>
      </c>
      <c r="B108" s="117" t="s">
        <v>104</v>
      </c>
      <c r="C108" s="115" t="s">
        <v>90</v>
      </c>
      <c r="D108" s="115" t="s">
        <v>1319</v>
      </c>
      <c r="E108" s="112">
        <v>21362279.266319051</v>
      </c>
      <c r="F108" s="112">
        <v>10192136.800000001</v>
      </c>
      <c r="G108" s="112">
        <v>13394058.5021</v>
      </c>
      <c r="H108" s="154">
        <f t="shared" si="27"/>
        <v>23586195.302100003</v>
      </c>
      <c r="I108" s="145">
        <v>0</v>
      </c>
      <c r="J108" s="24">
        <f t="shared" si="28"/>
        <v>1.104104810542726</v>
      </c>
      <c r="K108" s="145">
        <f t="shared" si="29"/>
        <v>141517.17181260002</v>
      </c>
      <c r="L108" s="112">
        <v>57</v>
      </c>
      <c r="M108" s="112">
        <v>45</v>
      </c>
      <c r="N108" s="112">
        <v>20</v>
      </c>
      <c r="O108" s="112">
        <v>45</v>
      </c>
      <c r="P108" s="182">
        <f t="shared" si="30"/>
        <v>0</v>
      </c>
      <c r="Q108" s="182">
        <f t="shared" si="31"/>
        <v>1</v>
      </c>
      <c r="R108" s="145">
        <f t="shared" si="32"/>
        <v>5</v>
      </c>
      <c r="S108" s="145"/>
      <c r="T108" s="145"/>
      <c r="U108" s="155">
        <f t="shared" si="40"/>
        <v>0</v>
      </c>
      <c r="V108" s="156">
        <f t="shared" si="33"/>
        <v>0</v>
      </c>
      <c r="W108" s="157">
        <f t="shared" si="34"/>
        <v>5</v>
      </c>
      <c r="X108" s="157">
        <f t="shared" si="35"/>
        <v>15</v>
      </c>
      <c r="Y108" s="158">
        <f t="shared" si="41"/>
        <v>120289.59604071002</v>
      </c>
      <c r="Z108" s="159">
        <f t="shared" si="42"/>
        <v>0.43212297148631434</v>
      </c>
      <c r="AA108" s="159">
        <f t="shared" si="43"/>
        <v>0.5678770285136856</v>
      </c>
      <c r="AB108" s="159">
        <f>IFERROR(#REF!/H108,0)</f>
        <v>0</v>
      </c>
      <c r="AC108" s="145">
        <f t="shared" si="36"/>
        <v>51979.897680000009</v>
      </c>
      <c r="AD108" s="145">
        <f t="shared" si="37"/>
        <v>68309.698360710012</v>
      </c>
      <c r="AE108" s="145">
        <f t="shared" si="38"/>
        <v>0</v>
      </c>
      <c r="AF108" s="145">
        <f t="shared" si="39"/>
        <v>0</v>
      </c>
      <c r="AG108" s="190"/>
    </row>
    <row r="109" spans="1:33" s="122" customFormat="1" x14ac:dyDescent="0.25">
      <c r="A109" s="116">
        <v>105</v>
      </c>
      <c r="B109" s="121" t="s">
        <v>112</v>
      </c>
      <c r="C109" s="115" t="s">
        <v>90</v>
      </c>
      <c r="D109" s="115" t="s">
        <v>108</v>
      </c>
      <c r="E109" s="112">
        <v>9888682.9589571431</v>
      </c>
      <c r="F109" s="112">
        <v>4060732.5149999992</v>
      </c>
      <c r="G109" s="112">
        <v>6355123.3132999996</v>
      </c>
      <c r="H109" s="154">
        <f t="shared" si="27"/>
        <v>10415855.828299999</v>
      </c>
      <c r="I109" s="145">
        <v>428286.03975328431</v>
      </c>
      <c r="J109" s="24">
        <f t="shared" si="28"/>
        <v>1.0533107261635226</v>
      </c>
      <c r="K109" s="145">
        <f t="shared" si="29"/>
        <v>62495.134969799998</v>
      </c>
      <c r="L109" s="112">
        <v>14</v>
      </c>
      <c r="M109" s="112">
        <v>9</v>
      </c>
      <c r="N109" s="112">
        <v>38</v>
      </c>
      <c r="O109" s="112">
        <v>30</v>
      </c>
      <c r="P109" s="182">
        <f t="shared" si="30"/>
        <v>2.7142857142857144</v>
      </c>
      <c r="Q109" s="182">
        <f t="shared" si="31"/>
        <v>3.3333333333333335</v>
      </c>
      <c r="R109" s="145">
        <f t="shared" si="32"/>
        <v>10</v>
      </c>
      <c r="S109" s="145"/>
      <c r="T109" s="145"/>
      <c r="U109" s="155">
        <f t="shared" si="40"/>
        <v>0</v>
      </c>
      <c r="V109" s="156">
        <f t="shared" si="33"/>
        <v>0</v>
      </c>
      <c r="W109" s="157">
        <f t="shared" si="34"/>
        <v>10</v>
      </c>
      <c r="X109" s="157">
        <f t="shared" si="35"/>
        <v>10</v>
      </c>
      <c r="Y109" s="158">
        <f t="shared" si="41"/>
        <v>56245.621472819999</v>
      </c>
      <c r="Z109" s="159">
        <f t="shared" si="42"/>
        <v>0.38986066838280753</v>
      </c>
      <c r="AA109" s="159">
        <f t="shared" si="43"/>
        <v>0.61013933161719236</v>
      </c>
      <c r="AB109" s="159">
        <f>IFERROR(#REF!/H109,0)</f>
        <v>0</v>
      </c>
      <c r="AC109" s="145">
        <f t="shared" si="36"/>
        <v>21927.955580999995</v>
      </c>
      <c r="AD109" s="145">
        <f t="shared" si="37"/>
        <v>34317.665891819997</v>
      </c>
      <c r="AE109" s="145">
        <f t="shared" si="38"/>
        <v>0</v>
      </c>
      <c r="AF109" s="145">
        <f t="shared" si="39"/>
        <v>0</v>
      </c>
      <c r="AG109" s="190"/>
    </row>
    <row r="110" spans="1:33" s="122" customFormat="1" x14ac:dyDescent="0.25">
      <c r="A110" s="113">
        <v>106</v>
      </c>
      <c r="B110" s="117" t="s">
        <v>1308</v>
      </c>
      <c r="C110" s="115" t="s">
        <v>90</v>
      </c>
      <c r="D110" s="115" t="s">
        <v>108</v>
      </c>
      <c r="E110" s="112">
        <v>7854582.9612476211</v>
      </c>
      <c r="F110" s="112">
        <v>4466604.665000001</v>
      </c>
      <c r="G110" s="112">
        <v>6503246.1554999994</v>
      </c>
      <c r="H110" s="154">
        <f t="shared" si="27"/>
        <v>10969850.820500001</v>
      </c>
      <c r="I110" s="145">
        <v>3036722.0296399044</v>
      </c>
      <c r="J110" s="24">
        <f t="shared" si="28"/>
        <v>1.3966178566859966</v>
      </c>
      <c r="K110" s="145">
        <f t="shared" si="29"/>
        <v>65819.104923000006</v>
      </c>
      <c r="L110" s="112">
        <v>9</v>
      </c>
      <c r="M110" s="112">
        <v>4</v>
      </c>
      <c r="N110" s="112">
        <v>23</v>
      </c>
      <c r="O110" s="112">
        <v>25</v>
      </c>
      <c r="P110" s="182">
        <f t="shared" si="30"/>
        <v>2.5555555555555554</v>
      </c>
      <c r="Q110" s="182">
        <f t="shared" si="31"/>
        <v>6.25</v>
      </c>
      <c r="R110" s="145">
        <f t="shared" si="32"/>
        <v>10</v>
      </c>
      <c r="S110" s="145"/>
      <c r="T110" s="145"/>
      <c r="U110" s="155">
        <f t="shared" si="40"/>
        <v>0</v>
      </c>
      <c r="V110" s="156">
        <f t="shared" si="33"/>
        <v>0</v>
      </c>
      <c r="W110" s="157">
        <f t="shared" si="34"/>
        <v>10</v>
      </c>
      <c r="X110" s="157">
        <f t="shared" si="35"/>
        <v>10</v>
      </c>
      <c r="Y110" s="158">
        <f t="shared" si="41"/>
        <v>59237.194430700009</v>
      </c>
      <c r="Z110" s="159">
        <f t="shared" si="42"/>
        <v>0.40717095775386442</v>
      </c>
      <c r="AA110" s="159">
        <f t="shared" si="43"/>
        <v>0.59282904224613553</v>
      </c>
      <c r="AB110" s="159">
        <f>IFERROR(#REF!/H110,0)</f>
        <v>0</v>
      </c>
      <c r="AC110" s="145">
        <f t="shared" si="36"/>
        <v>24119.665191000007</v>
      </c>
      <c r="AD110" s="145">
        <f t="shared" si="37"/>
        <v>35117.529239700001</v>
      </c>
      <c r="AE110" s="145">
        <f t="shared" si="38"/>
        <v>0</v>
      </c>
      <c r="AF110" s="145">
        <f t="shared" si="39"/>
        <v>0</v>
      </c>
      <c r="AG110" s="190"/>
    </row>
    <row r="111" spans="1:33" s="122" customFormat="1" x14ac:dyDescent="0.25">
      <c r="A111" s="116">
        <v>107</v>
      </c>
      <c r="B111" s="117" t="s">
        <v>120</v>
      </c>
      <c r="C111" s="115" t="s">
        <v>90</v>
      </c>
      <c r="D111" s="115" t="s">
        <v>121</v>
      </c>
      <c r="E111" s="112">
        <v>7089812.1189476205</v>
      </c>
      <c r="F111" s="112">
        <v>2718942.4049999998</v>
      </c>
      <c r="G111" s="112">
        <v>4970154.5966999996</v>
      </c>
      <c r="H111" s="154">
        <f t="shared" si="27"/>
        <v>7689097.001699999</v>
      </c>
      <c r="I111" s="145">
        <v>528386.76156290341</v>
      </c>
      <c r="J111" s="24">
        <f t="shared" si="28"/>
        <v>1.0845276112678335</v>
      </c>
      <c r="K111" s="145">
        <f t="shared" si="29"/>
        <v>46134.582010199993</v>
      </c>
      <c r="L111" s="112">
        <v>13</v>
      </c>
      <c r="M111" s="112">
        <v>11</v>
      </c>
      <c r="N111" s="112">
        <v>10</v>
      </c>
      <c r="O111" s="112">
        <v>10</v>
      </c>
      <c r="P111" s="182">
        <f t="shared" si="30"/>
        <v>0</v>
      </c>
      <c r="Q111" s="182">
        <f t="shared" si="31"/>
        <v>0.90909090909090906</v>
      </c>
      <c r="R111" s="145">
        <f t="shared" si="32"/>
        <v>4.545454545454545</v>
      </c>
      <c r="S111" s="145"/>
      <c r="T111" s="145"/>
      <c r="U111" s="155">
        <f t="shared" si="40"/>
        <v>0</v>
      </c>
      <c r="V111" s="156">
        <f t="shared" si="33"/>
        <v>0</v>
      </c>
      <c r="W111" s="157">
        <f t="shared" si="34"/>
        <v>4.545454545454545</v>
      </c>
      <c r="X111" s="157">
        <f t="shared" si="35"/>
        <v>15.454545454545455</v>
      </c>
      <c r="Y111" s="158">
        <f t="shared" si="41"/>
        <v>39004.692063169088</v>
      </c>
      <c r="Z111" s="159">
        <f t="shared" si="42"/>
        <v>0.35361010589395125</v>
      </c>
      <c r="AA111" s="159">
        <f t="shared" si="43"/>
        <v>0.64638989410604875</v>
      </c>
      <c r="AB111" s="159">
        <f>IFERROR(#REF!/H111,0)</f>
        <v>0</v>
      </c>
      <c r="AC111" s="145">
        <f t="shared" si="36"/>
        <v>13792.453290818181</v>
      </c>
      <c r="AD111" s="145">
        <f t="shared" si="37"/>
        <v>25212.238772350905</v>
      </c>
      <c r="AE111" s="145">
        <f t="shared" si="38"/>
        <v>0</v>
      </c>
      <c r="AF111" s="145">
        <f t="shared" si="39"/>
        <v>0</v>
      </c>
      <c r="AG111" s="190"/>
    </row>
    <row r="112" spans="1:33" s="122" customFormat="1" x14ac:dyDescent="0.25">
      <c r="A112" s="116">
        <v>108</v>
      </c>
      <c r="B112" s="117" t="s">
        <v>1307</v>
      </c>
      <c r="C112" s="115" t="s">
        <v>90</v>
      </c>
      <c r="D112" s="115" t="s">
        <v>121</v>
      </c>
      <c r="E112" s="112">
        <v>14337444.26920476</v>
      </c>
      <c r="F112" s="112">
        <v>7064675.6449999996</v>
      </c>
      <c r="G112" s="112">
        <v>12272831.636399999</v>
      </c>
      <c r="H112" s="154">
        <f t="shared" si="27"/>
        <v>19337507.281399999</v>
      </c>
      <c r="I112" s="145">
        <v>4856688.5695031993</v>
      </c>
      <c r="J112" s="24">
        <f t="shared" si="28"/>
        <v>1.3487415831100957</v>
      </c>
      <c r="K112" s="145">
        <f t="shared" si="29"/>
        <v>116025.04368839999</v>
      </c>
      <c r="L112" s="112">
        <v>31</v>
      </c>
      <c r="M112" s="112">
        <v>26</v>
      </c>
      <c r="N112" s="112">
        <v>30</v>
      </c>
      <c r="O112" s="112">
        <v>35</v>
      </c>
      <c r="P112" s="182">
        <f t="shared" si="30"/>
        <v>0.967741935483871</v>
      </c>
      <c r="Q112" s="182">
        <f t="shared" si="31"/>
        <v>1.3461538461538463</v>
      </c>
      <c r="R112" s="145">
        <f t="shared" si="32"/>
        <v>9.8387096774193559</v>
      </c>
      <c r="S112" s="145"/>
      <c r="T112" s="145"/>
      <c r="U112" s="155">
        <f t="shared" si="40"/>
        <v>0</v>
      </c>
      <c r="V112" s="156">
        <f t="shared" si="33"/>
        <v>0</v>
      </c>
      <c r="W112" s="157">
        <f t="shared" si="34"/>
        <v>9.8387096774193559</v>
      </c>
      <c r="X112" s="157">
        <f t="shared" si="35"/>
        <v>10.161290322580644</v>
      </c>
      <c r="Y112" s="158">
        <f t="shared" si="41"/>
        <v>104235.40215232063</v>
      </c>
      <c r="Z112" s="159">
        <f t="shared" si="42"/>
        <v>0.36533538383177433</v>
      </c>
      <c r="AA112" s="159">
        <f t="shared" si="43"/>
        <v>0.63466461616822567</v>
      </c>
      <c r="AB112" s="159">
        <f>IFERROR(#REF!/H112,0)</f>
        <v>0</v>
      </c>
      <c r="AC112" s="145">
        <f t="shared" si="36"/>
        <v>38080.880654177417</v>
      </c>
      <c r="AD112" s="145">
        <f t="shared" si="37"/>
        <v>66154.521498143222</v>
      </c>
      <c r="AE112" s="145">
        <f t="shared" si="38"/>
        <v>0</v>
      </c>
      <c r="AF112" s="145">
        <f t="shared" si="39"/>
        <v>0</v>
      </c>
      <c r="AG112" s="190"/>
    </row>
    <row r="113" spans="1:33" s="122" customFormat="1" x14ac:dyDescent="0.25">
      <c r="A113" s="113">
        <v>109</v>
      </c>
      <c r="B113" s="117" t="s">
        <v>107</v>
      </c>
      <c r="C113" s="115" t="s">
        <v>90</v>
      </c>
      <c r="D113" s="115" t="s">
        <v>1319</v>
      </c>
      <c r="E113" s="112">
        <v>8102819.1888857149</v>
      </c>
      <c r="F113" s="112">
        <v>3088734.5800000005</v>
      </c>
      <c r="G113" s="112">
        <v>5118091.9935999988</v>
      </c>
      <c r="H113" s="154">
        <f t="shared" si="27"/>
        <v>8206826.5735999998</v>
      </c>
      <c r="I113" s="145">
        <v>0</v>
      </c>
      <c r="J113" s="24">
        <f t="shared" si="28"/>
        <v>1.0128359503389817</v>
      </c>
      <c r="K113" s="145">
        <f t="shared" si="29"/>
        <v>49240.959441599996</v>
      </c>
      <c r="L113" s="112">
        <v>16</v>
      </c>
      <c r="M113" s="112">
        <v>12</v>
      </c>
      <c r="N113" s="112">
        <v>55</v>
      </c>
      <c r="O113" s="112">
        <v>0</v>
      </c>
      <c r="P113" s="182">
        <f t="shared" si="30"/>
        <v>3.4375</v>
      </c>
      <c r="Q113" s="182">
        <f t="shared" si="31"/>
        <v>0</v>
      </c>
      <c r="R113" s="145">
        <f t="shared" si="32"/>
        <v>5</v>
      </c>
      <c r="S113" s="145"/>
      <c r="T113" s="145"/>
      <c r="U113" s="155">
        <f t="shared" si="40"/>
        <v>0</v>
      </c>
      <c r="V113" s="156">
        <f t="shared" si="33"/>
        <v>0</v>
      </c>
      <c r="W113" s="157">
        <f t="shared" si="34"/>
        <v>5</v>
      </c>
      <c r="X113" s="157">
        <f t="shared" si="35"/>
        <v>15</v>
      </c>
      <c r="Y113" s="158">
        <f t="shared" si="41"/>
        <v>41854.815525359998</v>
      </c>
      <c r="Z113" s="159">
        <f t="shared" si="42"/>
        <v>0.37636162435014131</v>
      </c>
      <c r="AA113" s="159">
        <f t="shared" si="43"/>
        <v>0.62363837564985858</v>
      </c>
      <c r="AB113" s="159">
        <f>IFERROR(#REF!/H113,0)</f>
        <v>0</v>
      </c>
      <c r="AC113" s="145">
        <f t="shared" si="36"/>
        <v>15752.546358000001</v>
      </c>
      <c r="AD113" s="145">
        <f t="shared" si="37"/>
        <v>26102.269167359991</v>
      </c>
      <c r="AE113" s="145">
        <f t="shared" si="38"/>
        <v>0</v>
      </c>
      <c r="AF113" s="145">
        <f t="shared" si="39"/>
        <v>0</v>
      </c>
      <c r="AG113" s="190"/>
    </row>
    <row r="114" spans="1:33" s="122" customFormat="1" x14ac:dyDescent="0.25">
      <c r="A114" s="116">
        <v>110</v>
      </c>
      <c r="B114" s="117" t="s">
        <v>118</v>
      </c>
      <c r="C114" s="115" t="s">
        <v>90</v>
      </c>
      <c r="D114" s="115" t="s">
        <v>1319</v>
      </c>
      <c r="E114" s="112">
        <v>6659413.8592095226</v>
      </c>
      <c r="F114" s="112">
        <v>2617728</v>
      </c>
      <c r="G114" s="112">
        <v>4122146.327</v>
      </c>
      <c r="H114" s="154">
        <f t="shared" si="27"/>
        <v>6739874.3269999996</v>
      </c>
      <c r="I114" s="145">
        <v>0</v>
      </c>
      <c r="J114" s="24">
        <f t="shared" si="28"/>
        <v>1.0120822146650648</v>
      </c>
      <c r="K114" s="145">
        <f t="shared" si="29"/>
        <v>40439.245962000001</v>
      </c>
      <c r="L114" s="112">
        <v>14</v>
      </c>
      <c r="M114" s="112">
        <v>10</v>
      </c>
      <c r="N114" s="112">
        <v>20</v>
      </c>
      <c r="O114" s="112">
        <v>10</v>
      </c>
      <c r="P114" s="182">
        <f t="shared" si="30"/>
        <v>1.4285714285714286</v>
      </c>
      <c r="Q114" s="182">
        <f t="shared" si="31"/>
        <v>1</v>
      </c>
      <c r="R114" s="145">
        <f t="shared" si="32"/>
        <v>10</v>
      </c>
      <c r="S114" s="145"/>
      <c r="T114" s="145"/>
      <c r="U114" s="155">
        <f t="shared" si="40"/>
        <v>0</v>
      </c>
      <c r="V114" s="156">
        <f t="shared" si="33"/>
        <v>0</v>
      </c>
      <c r="W114" s="157">
        <f t="shared" si="34"/>
        <v>10</v>
      </c>
      <c r="X114" s="157">
        <f t="shared" si="35"/>
        <v>10</v>
      </c>
      <c r="Y114" s="158">
        <f t="shared" si="41"/>
        <v>36395.321365800002</v>
      </c>
      <c r="Z114" s="159">
        <f t="shared" si="42"/>
        <v>0.38839418555823174</v>
      </c>
      <c r="AA114" s="159">
        <f t="shared" si="43"/>
        <v>0.61160581444176831</v>
      </c>
      <c r="AB114" s="159">
        <f>IFERROR(#REF!/H114,0)</f>
        <v>0</v>
      </c>
      <c r="AC114" s="145">
        <f t="shared" si="36"/>
        <v>14135.731200000002</v>
      </c>
      <c r="AD114" s="145">
        <f t="shared" si="37"/>
        <v>22259.5901658</v>
      </c>
      <c r="AE114" s="145">
        <f t="shared" si="38"/>
        <v>0</v>
      </c>
      <c r="AF114" s="145">
        <f t="shared" si="39"/>
        <v>0</v>
      </c>
      <c r="AG114" s="190"/>
    </row>
    <row r="115" spans="1:33" s="122" customFormat="1" x14ac:dyDescent="0.25">
      <c r="A115" s="116">
        <v>111</v>
      </c>
      <c r="B115" s="117" t="s">
        <v>116</v>
      </c>
      <c r="C115" s="115" t="s">
        <v>90</v>
      </c>
      <c r="D115" s="115" t="s">
        <v>117</v>
      </c>
      <c r="E115" s="112">
        <v>11684575.87192381</v>
      </c>
      <c r="F115" s="112">
        <v>5661381.1575000007</v>
      </c>
      <c r="G115" s="112">
        <v>10822079.981700005</v>
      </c>
      <c r="H115" s="154">
        <f t="shared" si="27"/>
        <v>16483461.139200006</v>
      </c>
      <c r="I115" s="145">
        <v>4682039.5085569564</v>
      </c>
      <c r="J115" s="24">
        <f t="shared" si="28"/>
        <v>1.4107025637795856</v>
      </c>
      <c r="K115" s="145">
        <f>IF(J115&gt;99.5%,H115*0.6%,IF(J115&gt;=95.5%,H115*0.55%,IF(J115&gt;=90.5%,H115*0.5%,IF(J115&gt;=85.5%,H115*0.4%,IF(J115&gt;=79.5%,H115*0.3%,IF(J115&lt;79.5%,0))))))</f>
        <v>98900.766835200033</v>
      </c>
      <c r="L115" s="112">
        <v>21</v>
      </c>
      <c r="M115" s="112">
        <v>12</v>
      </c>
      <c r="N115" s="112">
        <v>45</v>
      </c>
      <c r="O115" s="112">
        <v>43</v>
      </c>
      <c r="P115" s="182">
        <f t="shared" si="30"/>
        <v>2.1428571428571428</v>
      </c>
      <c r="Q115" s="182">
        <f t="shared" si="31"/>
        <v>3.5833333333333335</v>
      </c>
      <c r="R115" s="145">
        <f t="shared" si="32"/>
        <v>10</v>
      </c>
      <c r="S115" s="145"/>
      <c r="T115" s="145"/>
      <c r="U115" s="155">
        <f t="shared" si="40"/>
        <v>0</v>
      </c>
      <c r="V115" s="156">
        <f t="shared" si="33"/>
        <v>0</v>
      </c>
      <c r="W115" s="157">
        <f t="shared" si="34"/>
        <v>10</v>
      </c>
      <c r="X115" s="157">
        <f t="shared" si="35"/>
        <v>10</v>
      </c>
      <c r="Y115" s="158">
        <f t="shared" si="41"/>
        <v>89010.690151680028</v>
      </c>
      <c r="Z115" s="159">
        <f t="shared" si="42"/>
        <v>0.34345827673512297</v>
      </c>
      <c r="AA115" s="159">
        <f t="shared" si="43"/>
        <v>0.65654172326487703</v>
      </c>
      <c r="AB115" s="159">
        <f>IFERROR(#REF!/H115,0)</f>
        <v>0</v>
      </c>
      <c r="AC115" s="145">
        <f t="shared" si="36"/>
        <v>30571.458250500003</v>
      </c>
      <c r="AD115" s="145">
        <f t="shared" si="37"/>
        <v>58439.231901180021</v>
      </c>
      <c r="AE115" s="145">
        <f t="shared" si="38"/>
        <v>0</v>
      </c>
      <c r="AF115" s="145">
        <f t="shared" si="39"/>
        <v>0</v>
      </c>
      <c r="AG115" s="190"/>
    </row>
    <row r="116" spans="1:33" s="122" customFormat="1" x14ac:dyDescent="0.25">
      <c r="A116" s="113">
        <v>112</v>
      </c>
      <c r="B116" s="117" t="s">
        <v>119</v>
      </c>
      <c r="C116" s="115" t="s">
        <v>90</v>
      </c>
      <c r="D116" s="115" t="s">
        <v>117</v>
      </c>
      <c r="E116" s="112">
        <v>8628647.2509047631</v>
      </c>
      <c r="F116" s="112">
        <v>3879127.6350000012</v>
      </c>
      <c r="G116" s="112">
        <v>8741711.6822000071</v>
      </c>
      <c r="H116" s="154">
        <f t="shared" si="27"/>
        <v>12620839.317200009</v>
      </c>
      <c r="I116" s="145">
        <v>2813421.7634619102</v>
      </c>
      <c r="J116" s="24">
        <f t="shared" si="28"/>
        <v>1.4626672003397336</v>
      </c>
      <c r="K116" s="145">
        <f t="shared" si="29"/>
        <v>75725.035903200056</v>
      </c>
      <c r="L116" s="112">
        <v>15</v>
      </c>
      <c r="M116" s="112">
        <v>7</v>
      </c>
      <c r="N116" s="112">
        <v>36</v>
      </c>
      <c r="O116" s="112">
        <v>34</v>
      </c>
      <c r="P116" s="182">
        <f t="shared" si="30"/>
        <v>2.4</v>
      </c>
      <c r="Q116" s="182">
        <f t="shared" si="31"/>
        <v>4.8571428571428568</v>
      </c>
      <c r="R116" s="145">
        <f t="shared" si="32"/>
        <v>10</v>
      </c>
      <c r="S116" s="145"/>
      <c r="T116" s="145"/>
      <c r="U116" s="155">
        <f t="shared" si="40"/>
        <v>0</v>
      </c>
      <c r="V116" s="156">
        <f t="shared" si="33"/>
        <v>0</v>
      </c>
      <c r="W116" s="157">
        <f t="shared" si="34"/>
        <v>10</v>
      </c>
      <c r="X116" s="157">
        <f t="shared" si="35"/>
        <v>10</v>
      </c>
      <c r="Y116" s="158">
        <f t="shared" si="41"/>
        <v>68152.532312880052</v>
      </c>
      <c r="Z116" s="159">
        <f t="shared" si="42"/>
        <v>0.30735892736653614</v>
      </c>
      <c r="AA116" s="159">
        <f t="shared" si="43"/>
        <v>0.69264107263346386</v>
      </c>
      <c r="AB116" s="159">
        <f>IFERROR(#REF!/H116,0)</f>
        <v>0</v>
      </c>
      <c r="AC116" s="145">
        <f t="shared" si="36"/>
        <v>20947.289229000005</v>
      </c>
      <c r="AD116" s="145">
        <f t="shared" si="37"/>
        <v>47205.243083880043</v>
      </c>
      <c r="AE116" s="145">
        <f t="shared" si="38"/>
        <v>0</v>
      </c>
      <c r="AF116" s="145">
        <f t="shared" si="39"/>
        <v>0</v>
      </c>
      <c r="AG116" s="190"/>
    </row>
    <row r="117" spans="1:33" s="122" customFormat="1" x14ac:dyDescent="0.25">
      <c r="A117" s="116">
        <v>113</v>
      </c>
      <c r="B117" s="117" t="s">
        <v>115</v>
      </c>
      <c r="C117" s="115" t="s">
        <v>90</v>
      </c>
      <c r="D117" s="115" t="s">
        <v>121</v>
      </c>
      <c r="E117" s="112">
        <v>17949376.397219051</v>
      </c>
      <c r="F117" s="112">
        <v>10390519.52</v>
      </c>
      <c r="G117" s="112">
        <v>13957005.795300003</v>
      </c>
      <c r="H117" s="154">
        <f t="shared" si="27"/>
        <v>24347525.315300003</v>
      </c>
      <c r="I117" s="145">
        <v>6218655.1541087739</v>
      </c>
      <c r="J117" s="24">
        <f t="shared" si="28"/>
        <v>1.3564552203090596</v>
      </c>
      <c r="K117" s="145">
        <f t="shared" si="29"/>
        <v>146085.15189180002</v>
      </c>
      <c r="L117" s="112">
        <v>37</v>
      </c>
      <c r="M117" s="112">
        <v>18</v>
      </c>
      <c r="N117" s="112">
        <v>50</v>
      </c>
      <c r="O117" s="112">
        <v>40</v>
      </c>
      <c r="P117" s="182">
        <f t="shared" si="30"/>
        <v>1.3513513513513513</v>
      </c>
      <c r="Q117" s="182">
        <f t="shared" si="31"/>
        <v>2.2222222222222223</v>
      </c>
      <c r="R117" s="145">
        <f t="shared" si="32"/>
        <v>10</v>
      </c>
      <c r="S117" s="145"/>
      <c r="T117" s="145"/>
      <c r="U117" s="155">
        <f t="shared" si="40"/>
        <v>0</v>
      </c>
      <c r="V117" s="156">
        <f t="shared" si="33"/>
        <v>0</v>
      </c>
      <c r="W117" s="157">
        <f t="shared" si="34"/>
        <v>10</v>
      </c>
      <c r="X117" s="157">
        <f t="shared" si="35"/>
        <v>10</v>
      </c>
      <c r="Y117" s="158">
        <f t="shared" si="41"/>
        <v>131476.63670262002</v>
      </c>
      <c r="Z117" s="159">
        <f t="shared" si="42"/>
        <v>0.42675875208847569</v>
      </c>
      <c r="AA117" s="159">
        <f t="shared" si="43"/>
        <v>0.57324124791152431</v>
      </c>
      <c r="AB117" s="159">
        <f>IFERROR(#REF!/H117,0)</f>
        <v>0</v>
      </c>
      <c r="AC117" s="145">
        <f t="shared" si="36"/>
        <v>56108.805408</v>
      </c>
      <c r="AD117" s="145">
        <f t="shared" si="37"/>
        <v>75367.831294620017</v>
      </c>
      <c r="AE117" s="145">
        <f t="shared" si="38"/>
        <v>0</v>
      </c>
      <c r="AF117" s="145">
        <f t="shared" si="39"/>
        <v>0</v>
      </c>
      <c r="AG117" s="190"/>
    </row>
    <row r="118" spans="1:33" s="122" customFormat="1" x14ac:dyDescent="0.25">
      <c r="A118" s="116">
        <v>114</v>
      </c>
      <c r="B118" s="117" t="s">
        <v>1339</v>
      </c>
      <c r="C118" s="115" t="s">
        <v>90</v>
      </c>
      <c r="D118" s="115" t="s">
        <v>108</v>
      </c>
      <c r="E118" s="112">
        <v>8185371.4299809523</v>
      </c>
      <c r="F118" s="112">
        <v>2717252.19</v>
      </c>
      <c r="G118" s="112">
        <v>5542363.6371999998</v>
      </c>
      <c r="H118" s="154">
        <f t="shared" ref="H118" si="44">SUM(F118:G118)</f>
        <v>8259615.8271999992</v>
      </c>
      <c r="I118" s="145">
        <v>0</v>
      </c>
      <c r="J118" s="24">
        <f t="shared" ref="J118" si="45">IFERROR(H118/E118,0)</f>
        <v>1.0090703760793442</v>
      </c>
      <c r="K118" s="145">
        <f t="shared" ref="K118" si="46">IF(J118&gt;99.5%,H118*0.6%,IF(J118&gt;=95.5%,H118*0.55%,IF(J118&gt;=90.5%,H118*0.5%,IF(J118&gt;=85.5%,H118*0.4%,IF(J118&gt;=79.5%,H118*0.3%,IF(J118&lt;79.5%,0))))))</f>
        <v>49557.694963199996</v>
      </c>
      <c r="L118" s="112">
        <v>24</v>
      </c>
      <c r="M118" s="112">
        <v>14</v>
      </c>
      <c r="N118" s="112">
        <v>18</v>
      </c>
      <c r="O118" s="112">
        <v>34</v>
      </c>
      <c r="P118" s="182">
        <f t="shared" ref="P118" si="47">IFERROR(IF(N118/L118&gt;79.5%,(N118/L118),0),0)</f>
        <v>0</v>
      </c>
      <c r="Q118" s="182">
        <f t="shared" ref="Q118" si="48">IFERROR(IF(O118/M118&gt;79.5%,(O118/M118),0),0)</f>
        <v>2.4285714285714284</v>
      </c>
      <c r="R118" s="145">
        <f t="shared" ref="R118" si="49">IFERROR(IF(P118&gt;99.5%,5,(5*P118))+(IF(Q118&gt;99.5%,5,(5*Q118))),0)</f>
        <v>5</v>
      </c>
      <c r="S118" s="145"/>
      <c r="T118" s="145"/>
      <c r="U118" s="155">
        <f t="shared" ref="U118" si="50">IFERROR(T118/S118,0)</f>
        <v>0</v>
      </c>
      <c r="V118" s="156">
        <f t="shared" ref="V118" si="51">IF(U118&gt;=100%,10,U118*10)</f>
        <v>0</v>
      </c>
      <c r="W118" s="157">
        <f t="shared" ref="W118" si="52">SUM(V118,R118)</f>
        <v>5</v>
      </c>
      <c r="X118" s="157">
        <f t="shared" ref="X118" si="53">20-W118</f>
        <v>15</v>
      </c>
      <c r="Y118" s="158">
        <f t="shared" ref="Y118" si="54">(K118-(K118*X118%))</f>
        <v>42124.040718719996</v>
      </c>
      <c r="Z118" s="159">
        <f t="shared" ref="Z118" si="55">F118/H118</f>
        <v>0.32898045706335782</v>
      </c>
      <c r="AA118" s="159">
        <f t="shared" ref="AA118" si="56">G118/H118</f>
        <v>0.67101954293664223</v>
      </c>
      <c r="AB118" s="159">
        <f>IFERROR(#REF!/H118,0)</f>
        <v>0</v>
      </c>
      <c r="AC118" s="145">
        <f t="shared" ref="AC118" si="57">Y118*Z118</f>
        <v>13857.986169</v>
      </c>
      <c r="AD118" s="145">
        <f t="shared" ref="AD118" si="58">Y118*AA118</f>
        <v>28266.054549719996</v>
      </c>
      <c r="AE118" s="145">
        <f t="shared" ref="AE118" si="59">IFERROR(Y118*AB118,0)</f>
        <v>0</v>
      </c>
      <c r="AF118" s="145">
        <f t="shared" ref="AF118" si="60">SUM(AC118,AD118,AE118)-Y118</f>
        <v>0</v>
      </c>
      <c r="AG118" s="190"/>
    </row>
    <row r="119" spans="1:33" s="122" customFormat="1" x14ac:dyDescent="0.25">
      <c r="A119" s="113">
        <v>115</v>
      </c>
      <c r="B119" s="117" t="s">
        <v>109</v>
      </c>
      <c r="C119" s="115" t="s">
        <v>90</v>
      </c>
      <c r="D119" s="115" t="s">
        <v>108</v>
      </c>
      <c r="E119" s="112">
        <v>10585969.960933331</v>
      </c>
      <c r="F119" s="112">
        <v>5718290.0750000002</v>
      </c>
      <c r="G119" s="112">
        <v>7789945.3113000011</v>
      </c>
      <c r="H119" s="154">
        <f t="shared" si="27"/>
        <v>13508235.386300001</v>
      </c>
      <c r="I119" s="145">
        <v>0</v>
      </c>
      <c r="J119" s="24">
        <f t="shared" si="28"/>
        <v>1.2760507951704998</v>
      </c>
      <c r="K119" s="145">
        <f>IF(J119&gt;99.5%,H119*0.6%,IF(J119&gt;=95.5%,H119*0.55%,IF(J119&gt;=90.5%,H119*0.5%,IF(J119&gt;=85.5%,H119*0.4%,IF(J119&gt;=79.5%,H119*0.3%,IF(J119&lt;79.5%,0))))))</f>
        <v>81049.412317800015</v>
      </c>
      <c r="L119" s="112">
        <v>21</v>
      </c>
      <c r="M119" s="112">
        <v>16</v>
      </c>
      <c r="N119" s="112">
        <v>33</v>
      </c>
      <c r="O119" s="112">
        <v>30</v>
      </c>
      <c r="P119" s="182">
        <f t="shared" si="30"/>
        <v>1.5714285714285714</v>
      </c>
      <c r="Q119" s="182">
        <f t="shared" si="31"/>
        <v>1.875</v>
      </c>
      <c r="R119" s="145">
        <f t="shared" si="32"/>
        <v>10</v>
      </c>
      <c r="S119" s="145"/>
      <c r="T119" s="145"/>
      <c r="U119" s="155">
        <f t="shared" si="40"/>
        <v>0</v>
      </c>
      <c r="V119" s="156">
        <f t="shared" si="33"/>
        <v>0</v>
      </c>
      <c r="W119" s="157">
        <f t="shared" si="34"/>
        <v>10</v>
      </c>
      <c r="X119" s="157">
        <f t="shared" si="35"/>
        <v>10</v>
      </c>
      <c r="Y119" s="158">
        <f t="shared" si="41"/>
        <v>72944.471086020014</v>
      </c>
      <c r="Z119" s="159">
        <f t="shared" si="42"/>
        <v>0.42331880600773858</v>
      </c>
      <c r="AA119" s="159">
        <f t="shared" si="43"/>
        <v>0.57668119399226137</v>
      </c>
      <c r="AB119" s="159">
        <f>IFERROR(#REF!/H119,0)</f>
        <v>0</v>
      </c>
      <c r="AC119" s="145">
        <f t="shared" si="36"/>
        <v>30878.766405000002</v>
      </c>
      <c r="AD119" s="145">
        <f t="shared" si="37"/>
        <v>42065.704681020005</v>
      </c>
      <c r="AE119" s="145">
        <f t="shared" si="38"/>
        <v>0</v>
      </c>
      <c r="AF119" s="145">
        <f t="shared" si="39"/>
        <v>0</v>
      </c>
      <c r="AG119" s="190"/>
    </row>
    <row r="120" spans="1:33" s="122" customFormat="1" x14ac:dyDescent="0.25">
      <c r="A120" s="116"/>
      <c r="B120" s="147"/>
      <c r="C120" s="117"/>
      <c r="D120" s="118"/>
      <c r="E120" s="112"/>
      <c r="F120" s="112"/>
      <c r="G120" s="112"/>
      <c r="H120" s="138"/>
      <c r="I120" s="137"/>
      <c r="J120" s="24"/>
      <c r="K120" s="137"/>
      <c r="L120" s="163"/>
      <c r="M120" s="163"/>
      <c r="N120" s="145"/>
      <c r="O120" s="145"/>
      <c r="P120" s="145"/>
      <c r="Q120" s="145"/>
      <c r="R120" s="137"/>
      <c r="S120" s="145"/>
      <c r="T120" s="117"/>
      <c r="U120" s="139"/>
      <c r="V120" s="26"/>
      <c r="W120" s="140"/>
      <c r="X120" s="140"/>
      <c r="Y120" s="141"/>
      <c r="Z120" s="142"/>
      <c r="AA120" s="142"/>
      <c r="AB120" s="142"/>
      <c r="AC120" s="137"/>
      <c r="AD120" s="137"/>
      <c r="AE120" s="137"/>
      <c r="AF120" s="137"/>
    </row>
    <row r="121" spans="1:33" s="136" customFormat="1" x14ac:dyDescent="0.25">
      <c r="A121" s="212" t="s">
        <v>174</v>
      </c>
      <c r="B121" s="212"/>
      <c r="C121" s="212"/>
      <c r="D121" s="212"/>
      <c r="E121" s="133">
        <f>SUM(E5:E120)</f>
        <v>988621825.674281</v>
      </c>
      <c r="F121" s="133">
        <f>SUM(F5:F119)</f>
        <v>437058375.23249978</v>
      </c>
      <c r="G121" s="133">
        <f>SUM(G5:G119)</f>
        <v>545406471.28649998</v>
      </c>
      <c r="H121" s="133">
        <f>SUM(H5:H119)</f>
        <v>982464846.51900029</v>
      </c>
      <c r="I121" s="133">
        <f>SUM(I5:I119)</f>
        <v>51117997.016861901</v>
      </c>
      <c r="J121" s="135">
        <f>IFERROR(H121/E121,0)</f>
        <v>0.99377215938856966</v>
      </c>
      <c r="K121" s="133">
        <f>SUM(K5:K119)</f>
        <v>5105756.5332705015</v>
      </c>
      <c r="L121" s="133">
        <f>SUM(L5:L119)</f>
        <v>1933</v>
      </c>
      <c r="M121" s="133">
        <f>SUM(M5:M119)</f>
        <v>1441</v>
      </c>
      <c r="N121" s="133">
        <f>SUM(N5:N119)</f>
        <v>2464</v>
      </c>
      <c r="O121" s="133">
        <f>SUM(O5:O119)</f>
        <v>3200</v>
      </c>
      <c r="P121" s="195">
        <f>N121/L121</f>
        <v>1.2747025349198138</v>
      </c>
      <c r="Q121" s="195">
        <f>O121/M121</f>
        <v>2.2206800832755031</v>
      </c>
      <c r="R121" s="197"/>
      <c r="S121" s="133">
        <f>SUM(S5:S119)</f>
        <v>0</v>
      </c>
      <c r="T121" s="133">
        <f>SUM(T5:T119)</f>
        <v>0</v>
      </c>
      <c r="U121" s="135">
        <f>IFERROR(T121/S121,0)</f>
        <v>0</v>
      </c>
      <c r="V121" s="134"/>
      <c r="W121" s="134"/>
      <c r="X121" s="134"/>
      <c r="Y121" s="133">
        <f>SUM(Y5:Y119)</f>
        <v>4496080.5945266429</v>
      </c>
      <c r="Z121" s="135">
        <f t="shared" ref="Z121" si="61">F121/H121</f>
        <v>0.44485904689725436</v>
      </c>
      <c r="AA121" s="135">
        <f t="shared" ref="AA121" si="62">G121/H121</f>
        <v>0.55514095310274503</v>
      </c>
      <c r="AB121" s="153"/>
      <c r="AC121" s="133">
        <f>SUM(AC5:AC120)</f>
        <v>1950525.41975762</v>
      </c>
      <c r="AD121" s="133">
        <f>SUM(AD5:AD120)</f>
        <v>2545555.1747690206</v>
      </c>
      <c r="AE121" s="133">
        <f>SUM(AE5:AE119)</f>
        <v>0</v>
      </c>
      <c r="AF121" s="133">
        <f>SUM(AF5:AF119)</f>
        <v>0</v>
      </c>
    </row>
    <row r="123" spans="1:33" s="150" customFormat="1" x14ac:dyDescent="0.25">
      <c r="A123" s="149"/>
      <c r="J123" s="151"/>
      <c r="K123" s="150">
        <v>5105756.5332705015</v>
      </c>
    </row>
    <row r="124" spans="1:33" x14ac:dyDescent="0.25">
      <c r="E124" s="14"/>
      <c r="K124" s="14">
        <f>K121-K123</f>
        <v>0</v>
      </c>
      <c r="Y124" s="14">
        <f>K121-Y121</f>
        <v>609675.9387438586</v>
      </c>
      <c r="AC124" s="14"/>
      <c r="AD124" s="14"/>
      <c r="AE124" s="14"/>
      <c r="AF124" s="14"/>
    </row>
    <row r="125" spans="1:33" x14ac:dyDescent="0.25">
      <c r="Y125" s="14"/>
    </row>
    <row r="126" spans="1:33" x14ac:dyDescent="0.25">
      <c r="K126" s="14"/>
      <c r="Y126" s="14"/>
    </row>
    <row r="127" spans="1:33" x14ac:dyDescent="0.25">
      <c r="K127" s="164"/>
      <c r="Y127" s="14"/>
    </row>
  </sheetData>
  <mergeCells count="6">
    <mergeCell ref="A121:D121"/>
    <mergeCell ref="A1:AF1"/>
    <mergeCell ref="A2:K3"/>
    <mergeCell ref="L2:X2"/>
    <mergeCell ref="L3:M3"/>
    <mergeCell ref="N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24" t="s">
        <v>1301</v>
      </c>
      <c r="B1" s="225"/>
      <c r="C1" s="225"/>
      <c r="D1" s="225"/>
    </row>
    <row r="2" spans="1:4" ht="36.75" customHeight="1" x14ac:dyDescent="0.25">
      <c r="A2" s="11" t="s">
        <v>0</v>
      </c>
      <c r="B2" s="12" t="s">
        <v>1297</v>
      </c>
      <c r="C2" s="12" t="s">
        <v>1298</v>
      </c>
      <c r="D2" s="12" t="s">
        <v>1296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28" t="s">
        <v>1283</v>
      </c>
      <c r="B1" s="229"/>
      <c r="C1" s="229"/>
      <c r="D1" s="229"/>
      <c r="E1" s="229"/>
      <c r="F1" s="229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1299</v>
      </c>
      <c r="E2" s="20" t="s">
        <v>1300</v>
      </c>
      <c r="F2" s="20" t="s">
        <v>1296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26" t="s">
        <v>174</v>
      </c>
      <c r="B53" s="226"/>
      <c r="C53" s="227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J1" zoomScaleNormal="100" workbookViewId="0">
      <pane ySplit="4" topLeftCell="A5" activePane="bottomLeft" state="frozen"/>
      <selection pane="bottomLeft" activeCell="O6" sqref="O6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1.5703125" style="25" bestFit="1" customWidth="1"/>
    <col min="7" max="7" width="15.28515625" bestFit="1" customWidth="1"/>
    <col min="8" max="8" width="10.5703125" bestFit="1" customWidth="1"/>
    <col min="9" max="9" width="14.85546875" bestFit="1" customWidth="1"/>
    <col min="10" max="10" width="11.140625" customWidth="1"/>
    <col min="11" max="11" width="8.140625" customWidth="1"/>
    <col min="12" max="12" width="14.28515625" customWidth="1"/>
    <col min="13" max="13" width="11.5703125" customWidth="1"/>
    <col min="14" max="14" width="8.140625" customWidth="1"/>
    <col min="15" max="15" width="23.7109375" bestFit="1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  <col min="22" max="22" width="5.140625" bestFit="1" customWidth="1"/>
  </cols>
  <sheetData>
    <row r="1" spans="1:22" x14ac:dyDescent="0.25">
      <c r="O1" s="170">
        <v>0.79500000000000004</v>
      </c>
    </row>
    <row r="2" spans="1:22" s="4" customFormat="1" ht="15" customHeight="1" x14ac:dyDescent="0.25">
      <c r="A2" s="232" t="s">
        <v>1074</v>
      </c>
      <c r="B2" s="231" t="s">
        <v>179</v>
      </c>
      <c r="C2" s="231" t="s">
        <v>0</v>
      </c>
      <c r="D2" s="231" t="s">
        <v>180</v>
      </c>
      <c r="E2" s="231" t="s">
        <v>181</v>
      </c>
      <c r="F2" s="231" t="s">
        <v>1364</v>
      </c>
      <c r="G2" s="231"/>
      <c r="H2" s="231"/>
      <c r="I2" s="231"/>
      <c r="J2" s="231"/>
      <c r="K2" s="231"/>
      <c r="L2" s="232" t="s">
        <v>182</v>
      </c>
      <c r="M2" s="232"/>
      <c r="N2" s="232" t="s">
        <v>183</v>
      </c>
      <c r="O2" s="230" t="s">
        <v>1356</v>
      </c>
      <c r="P2" s="230" t="s">
        <v>1292</v>
      </c>
      <c r="Q2" s="230" t="s">
        <v>1293</v>
      </c>
      <c r="R2" s="230" t="s">
        <v>1323</v>
      </c>
      <c r="S2" s="230" t="s">
        <v>1324</v>
      </c>
      <c r="T2" s="230" t="s">
        <v>1341</v>
      </c>
      <c r="U2" s="230" t="s">
        <v>1325</v>
      </c>
      <c r="V2" s="230" t="s">
        <v>1326</v>
      </c>
    </row>
    <row r="3" spans="1:22" s="4" customFormat="1" x14ac:dyDescent="0.25">
      <c r="A3" s="231"/>
      <c r="B3" s="231"/>
      <c r="C3" s="231"/>
      <c r="D3" s="231"/>
      <c r="E3" s="231"/>
      <c r="F3" s="231" t="s">
        <v>1357</v>
      </c>
      <c r="G3" s="231"/>
      <c r="H3" s="231" t="s">
        <v>1358</v>
      </c>
      <c r="I3" s="231"/>
      <c r="J3" s="231" t="s">
        <v>184</v>
      </c>
      <c r="K3" s="231"/>
      <c r="L3" s="232"/>
      <c r="M3" s="232"/>
      <c r="N3" s="232"/>
      <c r="O3" s="230"/>
      <c r="P3" s="230"/>
      <c r="Q3" s="230"/>
      <c r="R3" s="230"/>
      <c r="S3" s="230"/>
      <c r="T3" s="230"/>
      <c r="U3" s="230"/>
      <c r="V3" s="230"/>
    </row>
    <row r="4" spans="1:22" s="4" customFormat="1" x14ac:dyDescent="0.25">
      <c r="A4" s="231"/>
      <c r="B4" s="231"/>
      <c r="C4" s="231"/>
      <c r="D4" s="231"/>
      <c r="E4" s="231"/>
      <c r="F4" s="148" t="s">
        <v>185</v>
      </c>
      <c r="G4" s="206" t="s">
        <v>186</v>
      </c>
      <c r="H4" s="206" t="s">
        <v>185</v>
      </c>
      <c r="I4" s="206" t="s">
        <v>186</v>
      </c>
      <c r="J4" s="206" t="s">
        <v>185</v>
      </c>
      <c r="K4" s="206" t="s">
        <v>186</v>
      </c>
      <c r="L4" s="206" t="s">
        <v>187</v>
      </c>
      <c r="M4" s="206" t="s">
        <v>188</v>
      </c>
      <c r="N4" s="232"/>
      <c r="O4" s="230"/>
      <c r="P4" s="230"/>
      <c r="Q4" s="230"/>
      <c r="R4" s="230"/>
      <c r="S4" s="230"/>
      <c r="T4" s="230"/>
      <c r="U4" s="230"/>
      <c r="V4" s="230"/>
    </row>
    <row r="5" spans="1:22" x14ac:dyDescent="0.25">
      <c r="A5" s="143">
        <v>16</v>
      </c>
      <c r="B5" s="172" t="s">
        <v>159</v>
      </c>
      <c r="C5" s="173" t="s">
        <v>1309</v>
      </c>
      <c r="D5" s="173" t="s">
        <v>1001</v>
      </c>
      <c r="E5" s="172" t="s">
        <v>1002</v>
      </c>
      <c r="F5" s="146">
        <v>572</v>
      </c>
      <c r="G5" s="146">
        <v>1074099</v>
      </c>
      <c r="H5" s="137">
        <v>824</v>
      </c>
      <c r="I5" s="137">
        <v>1145595</v>
      </c>
      <c r="J5" s="24">
        <f t="shared" ref="J5:K5" si="0">IFERROR(H5/F5,0)</f>
        <v>1.4405594405594406</v>
      </c>
      <c r="K5" s="24">
        <f t="shared" si="0"/>
        <v>1.0665636966424883</v>
      </c>
      <c r="L5" s="24">
        <f t="shared" ref="L5:L13" si="1">IF((J5*0.3)&gt;30%,30%,(J5*0.3))</f>
        <v>0.3</v>
      </c>
      <c r="M5" s="24">
        <f t="shared" ref="M5:M13" si="2">IF((K5*0.7)&gt;70%,70%,(K5*0.7))</f>
        <v>0.7</v>
      </c>
      <c r="N5" s="109">
        <f t="shared" ref="N5:N13" si="3">L5+M5</f>
        <v>1</v>
      </c>
      <c r="O5" s="144">
        <v>1942.6306575796909</v>
      </c>
      <c r="P5" s="137">
        <v>489.41237914581353</v>
      </c>
      <c r="Q5" s="137">
        <v>1453.2182784338772</v>
      </c>
      <c r="R5" s="2" t="s">
        <v>1672</v>
      </c>
      <c r="S5" s="2">
        <v>1911175466</v>
      </c>
      <c r="T5" s="2" t="e">
        <v>#N/A</v>
      </c>
      <c r="U5" s="2" t="s">
        <v>1678</v>
      </c>
      <c r="V5" s="2"/>
    </row>
    <row r="6" spans="1:22" x14ac:dyDescent="0.25">
      <c r="A6" s="143">
        <v>23</v>
      </c>
      <c r="B6" s="172" t="s">
        <v>159</v>
      </c>
      <c r="C6" s="173" t="s">
        <v>1309</v>
      </c>
      <c r="D6" s="173" t="s">
        <v>274</v>
      </c>
      <c r="E6" s="172" t="s">
        <v>1118</v>
      </c>
      <c r="F6" s="146">
        <v>175</v>
      </c>
      <c r="G6" s="146">
        <v>591553</v>
      </c>
      <c r="H6" s="137">
        <v>366</v>
      </c>
      <c r="I6" s="137">
        <v>533475</v>
      </c>
      <c r="J6" s="24">
        <f t="shared" ref="J6:K14" si="4">IFERROR(H6/F6,0)</f>
        <v>2.0914285714285716</v>
      </c>
      <c r="K6" s="24">
        <f t="shared" si="4"/>
        <v>0.9018211385962035</v>
      </c>
      <c r="L6" s="24">
        <f t="shared" si="1"/>
        <v>0.3</v>
      </c>
      <c r="M6" s="24">
        <f t="shared" si="2"/>
        <v>0.63127479701734246</v>
      </c>
      <c r="N6" s="109">
        <f t="shared" si="3"/>
        <v>0.9312747970173425</v>
      </c>
      <c r="O6" s="144">
        <v>1809.1229713171933</v>
      </c>
      <c r="P6" s="137">
        <v>378.87917950795048</v>
      </c>
      <c r="Q6" s="137">
        <v>1430.2437918092428</v>
      </c>
      <c r="R6" s="2" t="s">
        <v>1672</v>
      </c>
      <c r="S6" s="2">
        <v>1918615379</v>
      </c>
      <c r="T6" s="2" t="s">
        <v>1676</v>
      </c>
      <c r="U6" s="2" t="s">
        <v>1678</v>
      </c>
      <c r="V6" s="2"/>
    </row>
    <row r="7" spans="1:22" x14ac:dyDescent="0.25">
      <c r="A7" s="143">
        <v>37</v>
      </c>
      <c r="B7" s="172" t="s">
        <v>142</v>
      </c>
      <c r="C7" s="173" t="s">
        <v>1309</v>
      </c>
      <c r="D7" s="173" t="s">
        <v>293</v>
      </c>
      <c r="E7" s="172" t="s">
        <v>1387</v>
      </c>
      <c r="F7" s="146">
        <v>703</v>
      </c>
      <c r="G7" s="146">
        <v>958656</v>
      </c>
      <c r="H7" s="137">
        <v>195</v>
      </c>
      <c r="I7" s="137">
        <v>230020</v>
      </c>
      <c r="J7" s="24">
        <f t="shared" si="4"/>
        <v>0.27738264580369842</v>
      </c>
      <c r="K7" s="24">
        <f t="shared" si="4"/>
        <v>0.23994008278256226</v>
      </c>
      <c r="L7" s="24">
        <f t="shared" si="1"/>
        <v>8.321479374110953E-2</v>
      </c>
      <c r="M7" s="24">
        <f t="shared" si="2"/>
        <v>0.16795805794779359</v>
      </c>
      <c r="N7" s="109">
        <f t="shared" si="3"/>
        <v>0.25117285168890313</v>
      </c>
      <c r="O7" s="144">
        <v>0</v>
      </c>
      <c r="P7" s="137">
        <v>0</v>
      </c>
      <c r="Q7" s="137">
        <v>0</v>
      </c>
      <c r="R7" s="2" t="e">
        <v>#N/A</v>
      </c>
      <c r="S7" s="2" t="e">
        <v>#N/A</v>
      </c>
      <c r="T7" s="2" t="e">
        <v>#N/A</v>
      </c>
      <c r="U7" s="2" t="s">
        <v>1678</v>
      </c>
      <c r="V7" s="2"/>
    </row>
    <row r="8" spans="1:22" x14ac:dyDescent="0.25">
      <c r="A8" s="143">
        <v>41</v>
      </c>
      <c r="B8" s="172" t="s">
        <v>146</v>
      </c>
      <c r="C8" s="173" t="s">
        <v>1309</v>
      </c>
      <c r="D8" s="173" t="s">
        <v>327</v>
      </c>
      <c r="E8" s="172" t="s">
        <v>1390</v>
      </c>
      <c r="F8" s="146">
        <v>623</v>
      </c>
      <c r="G8" s="146">
        <v>1083319</v>
      </c>
      <c r="H8" s="137">
        <v>897</v>
      </c>
      <c r="I8" s="137">
        <v>1505730</v>
      </c>
      <c r="J8" s="24">
        <f t="shared" si="4"/>
        <v>1.4398073836276084</v>
      </c>
      <c r="K8" s="24">
        <f t="shared" si="4"/>
        <v>1.3899230051351448</v>
      </c>
      <c r="L8" s="24">
        <f t="shared" si="1"/>
        <v>0.3</v>
      </c>
      <c r="M8" s="24">
        <f t="shared" si="2"/>
        <v>0.7</v>
      </c>
      <c r="N8" s="109">
        <f t="shared" si="3"/>
        <v>1</v>
      </c>
      <c r="O8" s="144">
        <v>1942.6306575796909</v>
      </c>
      <c r="P8" s="137">
        <v>485.87080013896383</v>
      </c>
      <c r="Q8" s="137">
        <v>1456.759857440727</v>
      </c>
      <c r="R8" s="2" t="s">
        <v>1672</v>
      </c>
      <c r="S8" s="2">
        <v>0</v>
      </c>
      <c r="T8" s="2" t="e">
        <v>#N/A</v>
      </c>
      <c r="U8" s="2" t="s">
        <v>1678</v>
      </c>
      <c r="V8" s="2"/>
    </row>
    <row r="9" spans="1:22" x14ac:dyDescent="0.25">
      <c r="A9" s="143">
        <v>43</v>
      </c>
      <c r="B9" s="172" t="s">
        <v>148</v>
      </c>
      <c r="C9" s="173" t="s">
        <v>1309</v>
      </c>
      <c r="D9" s="173" t="s">
        <v>336</v>
      </c>
      <c r="E9" s="172" t="s">
        <v>1392</v>
      </c>
      <c r="F9" s="146">
        <v>478</v>
      </c>
      <c r="G9" s="146">
        <v>673397</v>
      </c>
      <c r="H9" s="137">
        <v>152</v>
      </c>
      <c r="I9" s="137">
        <v>256700</v>
      </c>
      <c r="J9" s="24">
        <f t="shared" si="4"/>
        <v>0.31799163179916318</v>
      </c>
      <c r="K9" s="24">
        <f t="shared" si="4"/>
        <v>0.38120157945461591</v>
      </c>
      <c r="L9" s="24">
        <f t="shared" si="1"/>
        <v>9.5397489539748956E-2</v>
      </c>
      <c r="M9" s="24">
        <f t="shared" si="2"/>
        <v>0.2668411056182311</v>
      </c>
      <c r="N9" s="109">
        <f t="shared" si="3"/>
        <v>0.36223859515798007</v>
      </c>
      <c r="O9" s="144">
        <v>0</v>
      </c>
      <c r="P9" s="137">
        <v>0</v>
      </c>
      <c r="Q9" s="137">
        <v>0</v>
      </c>
      <c r="R9" s="2" t="s">
        <v>1672</v>
      </c>
      <c r="S9" s="2">
        <v>1815543644</v>
      </c>
      <c r="T9" s="2" t="s">
        <v>1676</v>
      </c>
      <c r="U9" s="2" t="s">
        <v>1678</v>
      </c>
      <c r="V9" s="2"/>
    </row>
    <row r="10" spans="1:22" x14ac:dyDescent="0.25">
      <c r="A10" s="143">
        <v>50</v>
      </c>
      <c r="B10" s="172" t="s">
        <v>141</v>
      </c>
      <c r="C10" s="173" t="s">
        <v>1309</v>
      </c>
      <c r="D10" s="173" t="s">
        <v>261</v>
      </c>
      <c r="E10" s="172" t="s">
        <v>1399</v>
      </c>
      <c r="F10" s="146">
        <v>562</v>
      </c>
      <c r="G10" s="146">
        <v>1308015</v>
      </c>
      <c r="H10" s="137">
        <v>812</v>
      </c>
      <c r="I10" s="137">
        <v>1635800</v>
      </c>
      <c r="J10" s="24">
        <f t="shared" si="4"/>
        <v>1.4448398576512456</v>
      </c>
      <c r="K10" s="24">
        <f t="shared" si="4"/>
        <v>1.250597279083191</v>
      </c>
      <c r="L10" s="24">
        <f t="shared" si="1"/>
        <v>0.3</v>
      </c>
      <c r="M10" s="24">
        <f t="shared" si="2"/>
        <v>0.7</v>
      </c>
      <c r="N10" s="109">
        <f t="shared" si="3"/>
        <v>1</v>
      </c>
      <c r="O10" s="144">
        <v>1942.6306575796909</v>
      </c>
      <c r="P10" s="137">
        <v>257.59629290598531</v>
      </c>
      <c r="Q10" s="137">
        <v>1685.0343646737056</v>
      </c>
      <c r="R10" s="2" t="s">
        <v>1672</v>
      </c>
      <c r="S10" s="2">
        <v>1701291025</v>
      </c>
      <c r="T10" s="2" t="e">
        <v>#N/A</v>
      </c>
      <c r="U10" s="2" t="s">
        <v>1678</v>
      </c>
      <c r="V10" s="2"/>
    </row>
    <row r="11" spans="1:22" x14ac:dyDescent="0.25">
      <c r="A11" s="143">
        <v>51</v>
      </c>
      <c r="B11" s="172" t="s">
        <v>141</v>
      </c>
      <c r="C11" s="173" t="s">
        <v>1309</v>
      </c>
      <c r="D11" s="173" t="s">
        <v>263</v>
      </c>
      <c r="E11" s="174" t="s">
        <v>1400</v>
      </c>
      <c r="F11" s="146">
        <v>527</v>
      </c>
      <c r="G11" s="146">
        <v>1224783</v>
      </c>
      <c r="H11" s="137">
        <v>691</v>
      </c>
      <c r="I11" s="137">
        <v>1460405</v>
      </c>
      <c r="J11" s="24">
        <f t="shared" si="4"/>
        <v>1.3111954459203037</v>
      </c>
      <c r="K11" s="24">
        <f t="shared" si="4"/>
        <v>1.1923785682851575</v>
      </c>
      <c r="L11" s="24">
        <f t="shared" si="1"/>
        <v>0.3</v>
      </c>
      <c r="M11" s="24">
        <f t="shared" si="2"/>
        <v>0.7</v>
      </c>
      <c r="N11" s="109">
        <f t="shared" si="3"/>
        <v>1</v>
      </c>
      <c r="O11" s="144">
        <v>1942.6306575796909</v>
      </c>
      <c r="P11" s="137">
        <v>431.69644068434786</v>
      </c>
      <c r="Q11" s="137">
        <v>1510.9342168953431</v>
      </c>
      <c r="R11" s="2" t="s">
        <v>1672</v>
      </c>
      <c r="S11" s="2">
        <v>1701291023</v>
      </c>
      <c r="T11" s="2" t="e">
        <v>#N/A</v>
      </c>
      <c r="U11" s="2" t="s">
        <v>1678</v>
      </c>
      <c r="V11" s="2"/>
    </row>
    <row r="12" spans="1:22" x14ac:dyDescent="0.25">
      <c r="A12" s="143">
        <v>52</v>
      </c>
      <c r="B12" s="171" t="s">
        <v>141</v>
      </c>
      <c r="C12" s="173" t="s">
        <v>1309</v>
      </c>
      <c r="D12" s="143" t="s">
        <v>262</v>
      </c>
      <c r="E12" s="171" t="s">
        <v>1401</v>
      </c>
      <c r="F12" s="146">
        <v>490</v>
      </c>
      <c r="G12" s="146">
        <v>1122760</v>
      </c>
      <c r="H12" s="137">
        <v>512</v>
      </c>
      <c r="I12" s="137">
        <v>995025</v>
      </c>
      <c r="J12" s="24">
        <f t="shared" si="4"/>
        <v>1.0448979591836736</v>
      </c>
      <c r="K12" s="24">
        <f t="shared" si="4"/>
        <v>0.88623125155865901</v>
      </c>
      <c r="L12" s="24">
        <f t="shared" si="1"/>
        <v>0.3</v>
      </c>
      <c r="M12" s="24">
        <f t="shared" si="2"/>
        <v>0.6203618760910613</v>
      </c>
      <c r="N12" s="109">
        <f t="shared" si="3"/>
        <v>0.92036187609106124</v>
      </c>
      <c r="O12" s="144">
        <v>1787.9231965620563</v>
      </c>
      <c r="P12" s="137">
        <v>457.45426194995207</v>
      </c>
      <c r="Q12" s="137">
        <v>1330.4689346121042</v>
      </c>
      <c r="R12" s="2" t="s">
        <v>1672</v>
      </c>
      <c r="S12" s="2">
        <v>1701291026</v>
      </c>
      <c r="T12" s="2" t="e">
        <v>#N/A</v>
      </c>
      <c r="U12" s="2" t="s">
        <v>1678</v>
      </c>
      <c r="V12" s="2"/>
    </row>
    <row r="13" spans="1:22" x14ac:dyDescent="0.25">
      <c r="A13" s="143">
        <v>53</v>
      </c>
      <c r="B13" s="171" t="s">
        <v>141</v>
      </c>
      <c r="C13" s="173" t="s">
        <v>1309</v>
      </c>
      <c r="D13" s="143" t="s">
        <v>260</v>
      </c>
      <c r="E13" s="171" t="s">
        <v>1402</v>
      </c>
      <c r="F13" s="146">
        <v>869</v>
      </c>
      <c r="G13" s="146">
        <v>2008177</v>
      </c>
      <c r="H13" s="137">
        <v>683</v>
      </c>
      <c r="I13" s="137">
        <v>2489355</v>
      </c>
      <c r="J13" s="24">
        <f t="shared" si="4"/>
        <v>0.78596087456846953</v>
      </c>
      <c r="K13" s="24">
        <f t="shared" si="4"/>
        <v>1.2396093571433195</v>
      </c>
      <c r="L13" s="24">
        <f t="shared" si="1"/>
        <v>0.23578826237054085</v>
      </c>
      <c r="M13" s="24">
        <f t="shared" si="2"/>
        <v>0.7</v>
      </c>
      <c r="N13" s="109">
        <f t="shared" si="3"/>
        <v>0.9357882623705408</v>
      </c>
      <c r="O13" s="144">
        <v>1817.89096748424</v>
      </c>
      <c r="P13" s="137">
        <v>209.42199172086461</v>
      </c>
      <c r="Q13" s="137">
        <v>1608.4689757633753</v>
      </c>
      <c r="R13" s="2" t="s">
        <v>1672</v>
      </c>
      <c r="S13" s="2">
        <v>1701291024</v>
      </c>
      <c r="T13" s="2" t="e">
        <v>#N/A</v>
      </c>
      <c r="U13" s="2" t="s">
        <v>1678</v>
      </c>
      <c r="V13" s="2"/>
    </row>
    <row r="14" spans="1:22" x14ac:dyDescent="0.25">
      <c r="A14" s="143">
        <v>72</v>
      </c>
      <c r="B14" s="171" t="s">
        <v>132</v>
      </c>
      <c r="C14" s="173" t="s">
        <v>41</v>
      </c>
      <c r="D14" s="143" t="s">
        <v>940</v>
      </c>
      <c r="E14" s="171" t="s">
        <v>1413</v>
      </c>
      <c r="F14" s="146">
        <v>1017</v>
      </c>
      <c r="G14" s="146">
        <v>1776577</v>
      </c>
      <c r="H14" s="137">
        <v>1459</v>
      </c>
      <c r="I14" s="137">
        <v>3377690</v>
      </c>
      <c r="J14" s="24">
        <f t="shared" si="4"/>
        <v>1.4346116027531957</v>
      </c>
      <c r="K14" s="24">
        <f t="shared" si="4"/>
        <v>1.9012347902736555</v>
      </c>
      <c r="L14" s="24">
        <f t="shared" ref="L14:L17" si="5">IF((J14*0.3)&gt;30%,30%,(J14*0.3))</f>
        <v>0.3</v>
      </c>
      <c r="M14" s="24">
        <f t="shared" ref="M14:M17" si="6">IF((K14*0.7)&gt;70%,70%,(K14*0.7))</f>
        <v>0.7</v>
      </c>
      <c r="N14" s="109">
        <f t="shared" ref="N14:N17" si="7">L14+M14</f>
        <v>1</v>
      </c>
      <c r="O14" s="144">
        <v>1942.6306575796909</v>
      </c>
      <c r="P14" s="137">
        <v>414.07663001133733</v>
      </c>
      <c r="Q14" s="137">
        <v>1528.5540275683536</v>
      </c>
      <c r="R14" s="2" t="s">
        <v>1672</v>
      </c>
      <c r="S14" s="2">
        <v>0</v>
      </c>
      <c r="T14" s="2" t="e">
        <v>#N/A</v>
      </c>
      <c r="U14" s="2" t="s">
        <v>1678</v>
      </c>
      <c r="V14" s="2"/>
    </row>
    <row r="15" spans="1:22" x14ac:dyDescent="0.25">
      <c r="A15" s="143">
        <v>75</v>
      </c>
      <c r="B15" s="171" t="s">
        <v>132</v>
      </c>
      <c r="C15" s="173" t="s">
        <v>41</v>
      </c>
      <c r="D15" s="143" t="s">
        <v>944</v>
      </c>
      <c r="E15" s="171" t="s">
        <v>1415</v>
      </c>
      <c r="F15" s="146">
        <v>462</v>
      </c>
      <c r="G15" s="146">
        <v>787956</v>
      </c>
      <c r="H15" s="137">
        <v>628</v>
      </c>
      <c r="I15" s="137">
        <v>1015560</v>
      </c>
      <c r="J15" s="24">
        <f t="shared" ref="J15:K17" si="8">IFERROR(H15/F15,0)</f>
        <v>1.3593073593073592</v>
      </c>
      <c r="K15" s="24">
        <f t="shared" si="8"/>
        <v>1.2888536923381508</v>
      </c>
      <c r="L15" s="24">
        <f t="shared" si="5"/>
        <v>0.3</v>
      </c>
      <c r="M15" s="24">
        <f t="shared" si="6"/>
        <v>0.7</v>
      </c>
      <c r="N15" s="109">
        <f t="shared" si="7"/>
        <v>1</v>
      </c>
      <c r="O15" s="144">
        <v>1942.6306575796909</v>
      </c>
      <c r="P15" s="137">
        <v>749.23153330262448</v>
      </c>
      <c r="Q15" s="137">
        <v>1193.3991242770662</v>
      </c>
      <c r="R15" s="2" t="s">
        <v>1672</v>
      </c>
      <c r="S15" s="2">
        <v>0</v>
      </c>
      <c r="T15" s="2" t="e">
        <v>#N/A</v>
      </c>
      <c r="U15" s="2" t="s">
        <v>1678</v>
      </c>
      <c r="V15" s="2"/>
    </row>
    <row r="16" spans="1:22" x14ac:dyDescent="0.25">
      <c r="A16" s="143">
        <v>77</v>
      </c>
      <c r="B16" s="171" t="s">
        <v>149</v>
      </c>
      <c r="C16" s="173" t="s">
        <v>1309</v>
      </c>
      <c r="D16" s="143" t="s">
        <v>1417</v>
      </c>
      <c r="E16" s="175" t="s">
        <v>1418</v>
      </c>
      <c r="F16" s="146">
        <v>916</v>
      </c>
      <c r="G16" s="146">
        <v>2114054</v>
      </c>
      <c r="H16" s="137">
        <v>1012</v>
      </c>
      <c r="I16" s="137">
        <v>2023540</v>
      </c>
      <c r="J16" s="24">
        <f t="shared" si="8"/>
        <v>1.1048034934497817</v>
      </c>
      <c r="K16" s="24">
        <f t="shared" si="8"/>
        <v>0.95718463199142501</v>
      </c>
      <c r="L16" s="24">
        <f t="shared" si="5"/>
        <v>0.3</v>
      </c>
      <c r="M16" s="24">
        <f t="shared" si="6"/>
        <v>0.67002924239399742</v>
      </c>
      <c r="N16" s="109">
        <f t="shared" si="7"/>
        <v>0.97002924239399735</v>
      </c>
      <c r="O16" s="144">
        <v>1884.4085450233804</v>
      </c>
      <c r="P16" s="137">
        <v>344.71228960197243</v>
      </c>
      <c r="Q16" s="137">
        <v>1539.6962554214081</v>
      </c>
      <c r="R16" s="2" t="s">
        <v>1672</v>
      </c>
      <c r="S16" s="2">
        <v>1889249539</v>
      </c>
      <c r="T16" s="2" t="e">
        <v>#N/A</v>
      </c>
      <c r="U16" s="2" t="s">
        <v>1678</v>
      </c>
      <c r="V16" s="2"/>
    </row>
    <row r="17" spans="1:22" x14ac:dyDescent="0.25">
      <c r="A17" s="143">
        <v>97</v>
      </c>
      <c r="B17" s="171" t="s">
        <v>135</v>
      </c>
      <c r="C17" s="173" t="s">
        <v>41</v>
      </c>
      <c r="D17" s="143" t="s">
        <v>1145</v>
      </c>
      <c r="E17" s="171" t="s">
        <v>1433</v>
      </c>
      <c r="F17" s="146">
        <v>628</v>
      </c>
      <c r="G17" s="146">
        <v>1092374</v>
      </c>
      <c r="H17" s="137">
        <v>980</v>
      </c>
      <c r="I17" s="137">
        <v>1424175</v>
      </c>
      <c r="J17" s="24">
        <f t="shared" si="8"/>
        <v>1.5605095541401275</v>
      </c>
      <c r="K17" s="24">
        <f t="shared" si="8"/>
        <v>1.3037430403872667</v>
      </c>
      <c r="L17" s="24">
        <f t="shared" si="5"/>
        <v>0.3</v>
      </c>
      <c r="M17" s="24">
        <f t="shared" si="6"/>
        <v>0.7</v>
      </c>
      <c r="N17" s="109">
        <f t="shared" si="7"/>
        <v>1</v>
      </c>
      <c r="O17" s="144">
        <v>1942.6306575796909</v>
      </c>
      <c r="P17" s="137">
        <v>690.64321984271487</v>
      </c>
      <c r="Q17" s="137">
        <v>1251.9874377369761</v>
      </c>
      <c r="R17" s="2" t="s">
        <v>1672</v>
      </c>
      <c r="S17" s="2" t="s">
        <v>1673</v>
      </c>
      <c r="T17" s="2" t="e">
        <v>#N/A</v>
      </c>
      <c r="U17" s="2" t="s">
        <v>1678</v>
      </c>
      <c r="V17" s="2"/>
    </row>
    <row r="18" spans="1:22" x14ac:dyDescent="0.25">
      <c r="A18" s="143">
        <v>138</v>
      </c>
      <c r="B18" s="174" t="s">
        <v>84</v>
      </c>
      <c r="C18" s="173" t="s">
        <v>26</v>
      </c>
      <c r="D18" s="143" t="s">
        <v>701</v>
      </c>
      <c r="E18" s="172" t="s">
        <v>1459</v>
      </c>
      <c r="F18" s="146">
        <v>284</v>
      </c>
      <c r="G18" s="146">
        <v>640026</v>
      </c>
      <c r="H18" s="137">
        <v>200</v>
      </c>
      <c r="I18" s="137">
        <v>274540</v>
      </c>
      <c r="J18" s="24">
        <f t="shared" ref="J18:K20" si="9">IFERROR(H18/F18,0)</f>
        <v>0.70422535211267601</v>
      </c>
      <c r="K18" s="24">
        <f t="shared" si="9"/>
        <v>0.42895132385246848</v>
      </c>
      <c r="L18" s="24">
        <f t="shared" ref="L18:L20" si="10">IF((J18*0.3)&gt;30%,30%,(J18*0.3))</f>
        <v>0.21126760563380279</v>
      </c>
      <c r="M18" s="24">
        <f t="shared" ref="M18:M20" si="11">IF((K18*0.7)&gt;70%,70%,(K18*0.7))</f>
        <v>0.30026592669672791</v>
      </c>
      <c r="N18" s="109">
        <f t="shared" ref="N18:N20" si="12">L18+M18</f>
        <v>0.51153353233053067</v>
      </c>
      <c r="O18" s="144">
        <v>0</v>
      </c>
      <c r="P18" s="137">
        <v>0</v>
      </c>
      <c r="Q18" s="137">
        <v>0</v>
      </c>
      <c r="R18" s="2" t="s">
        <v>1672</v>
      </c>
      <c r="S18" s="2">
        <v>1876349528</v>
      </c>
      <c r="T18" s="2" t="s">
        <v>1676</v>
      </c>
      <c r="U18" s="2" t="s">
        <v>1678</v>
      </c>
      <c r="V18" s="2"/>
    </row>
    <row r="19" spans="1:22" x14ac:dyDescent="0.25">
      <c r="A19" s="143">
        <v>176</v>
      </c>
      <c r="B19" s="171" t="s">
        <v>1089</v>
      </c>
      <c r="C19" s="173" t="s">
        <v>41</v>
      </c>
      <c r="D19" s="200" t="s">
        <v>379</v>
      </c>
      <c r="E19" s="201" t="s">
        <v>1019</v>
      </c>
      <c r="F19" s="146">
        <v>780</v>
      </c>
      <c r="G19" s="146">
        <v>1379062</v>
      </c>
      <c r="H19" s="137">
        <v>940</v>
      </c>
      <c r="I19" s="137">
        <v>1302125</v>
      </c>
      <c r="J19" s="24">
        <f t="shared" si="9"/>
        <v>1.2051282051282051</v>
      </c>
      <c r="K19" s="24">
        <f t="shared" si="9"/>
        <v>0.94421063012395379</v>
      </c>
      <c r="L19" s="24">
        <f t="shared" si="10"/>
        <v>0.3</v>
      </c>
      <c r="M19" s="24">
        <f t="shared" si="11"/>
        <v>0.66094744108676762</v>
      </c>
      <c r="N19" s="109">
        <f t="shared" si="12"/>
        <v>0.96094744108676755</v>
      </c>
      <c r="O19" s="144">
        <v>1866.7659593779085</v>
      </c>
      <c r="P19" s="137">
        <v>551.4530940612533</v>
      </c>
      <c r="Q19" s="137">
        <v>1315.3128653166552</v>
      </c>
      <c r="R19" s="2" t="s">
        <v>1672</v>
      </c>
      <c r="S19" s="2">
        <v>1875220099</v>
      </c>
      <c r="T19" s="2" t="s">
        <v>1676</v>
      </c>
      <c r="U19" s="2" t="s">
        <v>1678</v>
      </c>
      <c r="V19" s="2"/>
    </row>
    <row r="20" spans="1:22" x14ac:dyDescent="0.25">
      <c r="A20" s="143">
        <v>190</v>
      </c>
      <c r="B20" s="171" t="s">
        <v>34</v>
      </c>
      <c r="C20" s="173" t="s">
        <v>26</v>
      </c>
      <c r="D20" s="200" t="s">
        <v>419</v>
      </c>
      <c r="E20" s="201" t="s">
        <v>1491</v>
      </c>
      <c r="F20" s="146">
        <v>770</v>
      </c>
      <c r="G20" s="146">
        <v>1465809</v>
      </c>
      <c r="H20" s="137">
        <v>335</v>
      </c>
      <c r="I20" s="137">
        <v>591640</v>
      </c>
      <c r="J20" s="24">
        <f t="shared" si="9"/>
        <v>0.43506493506493504</v>
      </c>
      <c r="K20" s="24">
        <f t="shared" si="9"/>
        <v>0.40362693911689723</v>
      </c>
      <c r="L20" s="24">
        <f t="shared" si="10"/>
        <v>0.13051948051948051</v>
      </c>
      <c r="M20" s="24">
        <f t="shared" si="11"/>
        <v>0.28253885738182805</v>
      </c>
      <c r="N20" s="109">
        <f t="shared" si="12"/>
        <v>0.41305833790130853</v>
      </c>
      <c r="O20" s="144">
        <v>0</v>
      </c>
      <c r="P20" s="137">
        <v>0</v>
      </c>
      <c r="Q20" s="137">
        <v>0</v>
      </c>
      <c r="R20" s="2" t="s">
        <v>1672</v>
      </c>
      <c r="S20" s="2">
        <v>1311701233</v>
      </c>
      <c r="T20" s="2" t="s">
        <v>1676</v>
      </c>
      <c r="U20" s="2" t="s">
        <v>1678</v>
      </c>
      <c r="V20" s="2"/>
    </row>
    <row r="21" spans="1:22" s="169" customFormat="1" x14ac:dyDescent="0.25">
      <c r="A21" s="143">
        <v>237</v>
      </c>
      <c r="B21" s="179" t="s">
        <v>58</v>
      </c>
      <c r="C21" s="202" t="s">
        <v>41</v>
      </c>
      <c r="D21" s="180" t="s">
        <v>508</v>
      </c>
      <c r="E21" s="179" t="s">
        <v>1523</v>
      </c>
      <c r="F21" s="166">
        <v>436</v>
      </c>
      <c r="G21" s="166">
        <v>880652</v>
      </c>
      <c r="H21" s="137">
        <v>532</v>
      </c>
      <c r="I21" s="137">
        <v>833780</v>
      </c>
      <c r="J21" s="24">
        <f t="shared" ref="J21:K23" si="13">IFERROR(H21/F21,0)</f>
        <v>1.2201834862385321</v>
      </c>
      <c r="K21" s="24">
        <f t="shared" si="13"/>
        <v>0.94677579793153255</v>
      </c>
      <c r="L21" s="24">
        <f t="shared" ref="L21:L23" si="14">IF((J21*0.3)&gt;30%,30%,(J21*0.3))</f>
        <v>0.3</v>
      </c>
      <c r="M21" s="24">
        <f t="shared" ref="M21:M23" si="15">IF((K21*0.7)&gt;70%,70%,(K21*0.7))</f>
        <v>0.66274305855207272</v>
      </c>
      <c r="N21" s="109">
        <f t="shared" ref="N21:N23" si="16">L21+M21</f>
        <v>0.96274305855207265</v>
      </c>
      <c r="O21" s="144">
        <v>1870.2541809152958</v>
      </c>
      <c r="P21" s="167">
        <v>575.31163739610281</v>
      </c>
      <c r="Q21" s="167">
        <v>1294.9425435191929</v>
      </c>
      <c r="R21" s="2" t="s">
        <v>1672</v>
      </c>
      <c r="S21" s="2">
        <v>1836726151</v>
      </c>
      <c r="T21" s="2" t="e">
        <v>#N/A</v>
      </c>
      <c r="U21" s="2" t="s">
        <v>1678</v>
      </c>
      <c r="V21" s="168"/>
    </row>
    <row r="22" spans="1:22" x14ac:dyDescent="0.25">
      <c r="A22" s="143">
        <v>251</v>
      </c>
      <c r="B22" s="171" t="s">
        <v>15</v>
      </c>
      <c r="C22" s="173" t="s">
        <v>172</v>
      </c>
      <c r="D22" s="143" t="s">
        <v>221</v>
      </c>
      <c r="E22" s="171" t="s">
        <v>1530</v>
      </c>
      <c r="F22" s="146">
        <v>799</v>
      </c>
      <c r="G22" s="146">
        <v>1477635</v>
      </c>
      <c r="H22" s="137">
        <v>773</v>
      </c>
      <c r="I22" s="137">
        <v>1302970</v>
      </c>
      <c r="J22" s="24">
        <f t="shared" si="13"/>
        <v>0.96745932415519398</v>
      </c>
      <c r="K22" s="24">
        <f t="shared" si="13"/>
        <v>0.88179421846396433</v>
      </c>
      <c r="L22" s="24">
        <f t="shared" si="14"/>
        <v>0.29023779724655818</v>
      </c>
      <c r="M22" s="24">
        <f t="shared" si="15"/>
        <v>0.61725595292477498</v>
      </c>
      <c r="N22" s="109">
        <f t="shared" si="16"/>
        <v>0.90749375017133316</v>
      </c>
      <c r="O22" s="144">
        <v>1762.9251806447967</v>
      </c>
      <c r="P22" s="137">
        <v>391.43314160598379</v>
      </c>
      <c r="Q22" s="137">
        <v>1371.4920390388129</v>
      </c>
      <c r="R22" s="2" t="s">
        <v>1672</v>
      </c>
      <c r="S22" s="2">
        <v>1318594572</v>
      </c>
      <c r="T22" s="2" t="e">
        <v>#N/A</v>
      </c>
      <c r="U22" s="2" t="s">
        <v>1678</v>
      </c>
      <c r="V22" s="2"/>
    </row>
    <row r="23" spans="1:22" x14ac:dyDescent="0.25">
      <c r="A23" s="143">
        <v>253</v>
      </c>
      <c r="B23" s="171" t="s">
        <v>6</v>
      </c>
      <c r="C23" s="173" t="s">
        <v>172</v>
      </c>
      <c r="D23" s="143" t="s">
        <v>223</v>
      </c>
      <c r="E23" s="171" t="s">
        <v>1532</v>
      </c>
      <c r="F23" s="146">
        <v>700</v>
      </c>
      <c r="G23" s="146">
        <v>1486078</v>
      </c>
      <c r="H23" s="137">
        <v>826</v>
      </c>
      <c r="I23" s="137">
        <v>1379905</v>
      </c>
      <c r="J23" s="24">
        <f t="shared" si="13"/>
        <v>1.18</v>
      </c>
      <c r="K23" s="24">
        <f t="shared" si="13"/>
        <v>0.92855489415764181</v>
      </c>
      <c r="L23" s="24">
        <f t="shared" si="14"/>
        <v>0.3</v>
      </c>
      <c r="M23" s="24">
        <f t="shared" si="15"/>
        <v>0.64998842591034922</v>
      </c>
      <c r="N23" s="109">
        <f t="shared" si="16"/>
        <v>0.94998842591034927</v>
      </c>
      <c r="O23" s="144">
        <v>1845.4766405193172</v>
      </c>
      <c r="P23" s="137">
        <v>436.57220399079887</v>
      </c>
      <c r="Q23" s="137">
        <v>1408.9044365285183</v>
      </c>
      <c r="R23" s="2" t="s">
        <v>1672</v>
      </c>
      <c r="S23" s="2" t="s">
        <v>1673</v>
      </c>
      <c r="T23" s="2" t="e">
        <v>#N/A</v>
      </c>
      <c r="U23" s="2" t="s">
        <v>1678</v>
      </c>
      <c r="V23" s="2"/>
    </row>
    <row r="24" spans="1:22" x14ac:dyDescent="0.25">
      <c r="A24" s="143">
        <v>329</v>
      </c>
      <c r="B24" s="196" t="s">
        <v>163</v>
      </c>
      <c r="C24" s="173" t="s">
        <v>172</v>
      </c>
      <c r="D24" s="143" t="s">
        <v>558</v>
      </c>
      <c r="E24" s="171" t="s">
        <v>559</v>
      </c>
      <c r="F24" s="146">
        <v>673</v>
      </c>
      <c r="G24" s="146">
        <v>1608196</v>
      </c>
      <c r="H24" s="137">
        <v>739</v>
      </c>
      <c r="I24" s="137">
        <v>1500920</v>
      </c>
      <c r="J24" s="24">
        <f t="shared" ref="J24:K27" si="17">IFERROR(H24/F24,0)</f>
        <v>1.0980683506686479</v>
      </c>
      <c r="K24" s="24">
        <f t="shared" si="17"/>
        <v>0.93329420045815314</v>
      </c>
      <c r="L24" s="24">
        <f t="shared" ref="L24:L27" si="18">IF((J24*0.3)&gt;30%,30%,(J24*0.3))</f>
        <v>0.3</v>
      </c>
      <c r="M24" s="24">
        <f t="shared" ref="M24:M27" si="19">IF((K24*0.7)&gt;70%,70%,(K24*0.7))</f>
        <v>0.65330594032070721</v>
      </c>
      <c r="N24" s="109">
        <f t="shared" ref="N24:N27" si="20">L24+M24</f>
        <v>0.95330594032070715</v>
      </c>
      <c r="O24" s="144">
        <v>1851.9213457198409</v>
      </c>
      <c r="P24" s="137">
        <v>716.03216383827123</v>
      </c>
      <c r="Q24" s="137">
        <v>1135.8891818815698</v>
      </c>
      <c r="R24" s="2" t="s">
        <v>1672</v>
      </c>
      <c r="S24" s="2">
        <v>1971756075</v>
      </c>
      <c r="T24" s="2" t="e">
        <v>#N/A</v>
      </c>
      <c r="U24" s="2" t="s">
        <v>1678</v>
      </c>
      <c r="V24" s="2"/>
    </row>
    <row r="25" spans="1:22" x14ac:dyDescent="0.25">
      <c r="A25" s="143">
        <v>342</v>
      </c>
      <c r="B25" s="196" t="s">
        <v>169</v>
      </c>
      <c r="C25" s="173" t="s">
        <v>172</v>
      </c>
      <c r="D25" s="143" t="s">
        <v>588</v>
      </c>
      <c r="E25" s="171" t="s">
        <v>589</v>
      </c>
      <c r="F25" s="146">
        <v>870</v>
      </c>
      <c r="G25" s="146">
        <v>1640806</v>
      </c>
      <c r="H25" s="137">
        <v>1236</v>
      </c>
      <c r="I25" s="137">
        <v>1919585</v>
      </c>
      <c r="J25" s="24">
        <f t="shared" si="17"/>
        <v>1.4206896551724137</v>
      </c>
      <c r="K25" s="24">
        <f t="shared" si="17"/>
        <v>1.1699036936725</v>
      </c>
      <c r="L25" s="24">
        <f t="shared" si="18"/>
        <v>0.3</v>
      </c>
      <c r="M25" s="24">
        <f t="shared" si="19"/>
        <v>0.7</v>
      </c>
      <c r="N25" s="109">
        <f t="shared" si="20"/>
        <v>1</v>
      </c>
      <c r="O25" s="144">
        <v>1942.6306575796909</v>
      </c>
      <c r="P25" s="137">
        <v>664.35580818145274</v>
      </c>
      <c r="Q25" s="137">
        <v>1278.2748493982383</v>
      </c>
      <c r="R25" s="2" t="s">
        <v>1672</v>
      </c>
      <c r="S25" s="2">
        <v>1955790769</v>
      </c>
      <c r="T25" s="2" t="e">
        <v>#N/A</v>
      </c>
      <c r="U25" s="2" t="s">
        <v>1678</v>
      </c>
      <c r="V25" s="2"/>
    </row>
    <row r="26" spans="1:22" x14ac:dyDescent="0.25">
      <c r="A26" s="143">
        <v>346</v>
      </c>
      <c r="B26" s="196" t="s">
        <v>164</v>
      </c>
      <c r="C26" s="173" t="s">
        <v>172</v>
      </c>
      <c r="D26" s="143" t="s">
        <v>565</v>
      </c>
      <c r="E26" s="171" t="s">
        <v>1217</v>
      </c>
      <c r="F26" s="146">
        <v>554</v>
      </c>
      <c r="G26" s="146">
        <v>1270814</v>
      </c>
      <c r="H26" s="137">
        <v>814</v>
      </c>
      <c r="I26" s="137">
        <v>1804640</v>
      </c>
      <c r="J26" s="24">
        <f t="shared" si="17"/>
        <v>1.4693140794223827</v>
      </c>
      <c r="K26" s="24">
        <f t="shared" si="17"/>
        <v>1.420066193793899</v>
      </c>
      <c r="L26" s="24">
        <f t="shared" si="18"/>
        <v>0.3</v>
      </c>
      <c r="M26" s="24">
        <f t="shared" si="19"/>
        <v>0.7</v>
      </c>
      <c r="N26" s="109">
        <f t="shared" si="20"/>
        <v>1</v>
      </c>
      <c r="O26" s="144">
        <v>1942.6306575796909</v>
      </c>
      <c r="P26" s="137">
        <v>400.49566393550577</v>
      </c>
      <c r="Q26" s="137">
        <v>1542.1349936441852</v>
      </c>
      <c r="R26" s="2" t="s">
        <v>1672</v>
      </c>
      <c r="S26" s="2" t="s">
        <v>1673</v>
      </c>
      <c r="T26" s="2" t="e">
        <v>#N/A</v>
      </c>
      <c r="U26" s="2" t="s">
        <v>1678</v>
      </c>
      <c r="V26" s="2"/>
    </row>
    <row r="27" spans="1:22" x14ac:dyDescent="0.25">
      <c r="A27" s="143">
        <v>365</v>
      </c>
      <c r="B27" s="196" t="s">
        <v>168</v>
      </c>
      <c r="C27" s="173" t="s">
        <v>172</v>
      </c>
      <c r="D27" s="143" t="s">
        <v>518</v>
      </c>
      <c r="E27" s="171" t="s">
        <v>1591</v>
      </c>
      <c r="F27" s="146">
        <v>780</v>
      </c>
      <c r="G27" s="146">
        <v>1994545</v>
      </c>
      <c r="H27" s="137">
        <v>792</v>
      </c>
      <c r="I27" s="137">
        <v>1869180</v>
      </c>
      <c r="J27" s="24">
        <f t="shared" si="17"/>
        <v>1.0153846153846153</v>
      </c>
      <c r="K27" s="24">
        <f t="shared" si="17"/>
        <v>0.93714606589472782</v>
      </c>
      <c r="L27" s="24">
        <f t="shared" si="18"/>
        <v>0.3</v>
      </c>
      <c r="M27" s="24">
        <f t="shared" si="19"/>
        <v>0.65600224612630942</v>
      </c>
      <c r="N27" s="109">
        <f t="shared" si="20"/>
        <v>0.95600224612630935</v>
      </c>
      <c r="O27" s="144">
        <v>1857.1592720400138</v>
      </c>
      <c r="P27" s="137">
        <v>231.14204259993977</v>
      </c>
      <c r="Q27" s="137">
        <v>1626.0172294400741</v>
      </c>
      <c r="R27" s="2" t="s">
        <v>1672</v>
      </c>
      <c r="S27" s="2">
        <v>1944780255</v>
      </c>
      <c r="T27" s="2" t="s">
        <v>1676</v>
      </c>
      <c r="U27" s="2" t="s">
        <v>1678</v>
      </c>
      <c r="V27" s="2"/>
    </row>
    <row r="28" spans="1:22" x14ac:dyDescent="0.25">
      <c r="A28" s="143">
        <v>393</v>
      </c>
      <c r="B28" s="196" t="s">
        <v>17</v>
      </c>
      <c r="C28" s="173" t="s">
        <v>172</v>
      </c>
      <c r="D28" s="143" t="s">
        <v>195</v>
      </c>
      <c r="E28" s="171" t="s">
        <v>1610</v>
      </c>
      <c r="F28" s="146">
        <v>978.14</v>
      </c>
      <c r="G28" s="146">
        <v>1722007.0000000002</v>
      </c>
      <c r="H28" s="137">
        <v>870</v>
      </c>
      <c r="I28" s="137">
        <v>1534805</v>
      </c>
      <c r="J28" s="24">
        <f t="shared" ref="J28:K30" si="21">IFERROR(H28/F28,0)</f>
        <v>0.88944322898562578</v>
      </c>
      <c r="K28" s="24">
        <f t="shared" si="21"/>
        <v>0.89128847908283748</v>
      </c>
      <c r="L28" s="24">
        <f t="shared" ref="L28:L30" si="22">IF((J28*0.3)&gt;30%,30%,(J28*0.3))</f>
        <v>0.26683296869568773</v>
      </c>
      <c r="M28" s="24">
        <f t="shared" ref="M28:M30" si="23">IF((K28*0.7)&gt;70%,70%,(K28*0.7))</f>
        <v>0.62390193535798621</v>
      </c>
      <c r="N28" s="109">
        <f t="shared" ref="N28:N30" si="24">L28+M28</f>
        <v>0.89073490405367395</v>
      </c>
      <c r="O28" s="144">
        <v>1730.3689323909716</v>
      </c>
      <c r="P28" s="137">
        <v>361.33539664337803</v>
      </c>
      <c r="Q28" s="137">
        <v>1369.0335357475935</v>
      </c>
      <c r="R28" s="2" t="s">
        <v>1672</v>
      </c>
      <c r="S28" s="2">
        <v>1714718822</v>
      </c>
      <c r="T28" s="2" t="s">
        <v>1676</v>
      </c>
      <c r="U28" s="2" t="s">
        <v>1678</v>
      </c>
      <c r="V28" s="2"/>
    </row>
    <row r="29" spans="1:22" x14ac:dyDescent="0.25">
      <c r="A29" s="143">
        <v>402</v>
      </c>
      <c r="B29" s="196" t="s">
        <v>9</v>
      </c>
      <c r="C29" s="173" t="s">
        <v>172</v>
      </c>
      <c r="D29" s="143" t="s">
        <v>243</v>
      </c>
      <c r="E29" s="171" t="s">
        <v>1619</v>
      </c>
      <c r="F29" s="146">
        <v>781</v>
      </c>
      <c r="G29" s="146">
        <v>1625843</v>
      </c>
      <c r="H29" s="137">
        <v>680</v>
      </c>
      <c r="I29" s="137">
        <v>1924190</v>
      </c>
      <c r="J29" s="24">
        <f t="shared" si="21"/>
        <v>0.8706786171574904</v>
      </c>
      <c r="K29" s="24">
        <f t="shared" si="21"/>
        <v>1.1835029581577066</v>
      </c>
      <c r="L29" s="24">
        <f t="shared" si="22"/>
        <v>0.26120358514724712</v>
      </c>
      <c r="M29" s="24">
        <f t="shared" si="23"/>
        <v>0.7</v>
      </c>
      <c r="N29" s="109">
        <f t="shared" si="24"/>
        <v>0.96120358514724713</v>
      </c>
      <c r="O29" s="144">
        <v>1867.2635526825532</v>
      </c>
      <c r="P29" s="137">
        <v>203.26539525888722</v>
      </c>
      <c r="Q29" s="137">
        <v>1663.9981574236658</v>
      </c>
      <c r="R29" s="2" t="s">
        <v>1672</v>
      </c>
      <c r="S29" s="2">
        <v>0</v>
      </c>
      <c r="T29" s="2" t="e">
        <v>#N/A</v>
      </c>
      <c r="U29" s="2" t="s">
        <v>1678</v>
      </c>
      <c r="V29" s="2"/>
    </row>
    <row r="30" spans="1:22" x14ac:dyDescent="0.25">
      <c r="A30" s="143">
        <v>407</v>
      </c>
      <c r="B30" s="196" t="s">
        <v>11</v>
      </c>
      <c r="C30" s="173" t="s">
        <v>172</v>
      </c>
      <c r="D30" s="143" t="s">
        <v>250</v>
      </c>
      <c r="E30" s="171" t="s">
        <v>1621</v>
      </c>
      <c r="F30" s="146">
        <v>2171</v>
      </c>
      <c r="G30" s="146">
        <v>4094060</v>
      </c>
      <c r="H30" s="137">
        <v>1731</v>
      </c>
      <c r="I30" s="137">
        <v>4739360</v>
      </c>
      <c r="J30" s="24">
        <f t="shared" si="21"/>
        <v>0.79732842008291105</v>
      </c>
      <c r="K30" s="24">
        <f t="shared" si="21"/>
        <v>1.1576185986526821</v>
      </c>
      <c r="L30" s="24">
        <f t="shared" si="22"/>
        <v>0.23919852602487329</v>
      </c>
      <c r="M30" s="24">
        <f t="shared" si="23"/>
        <v>0.7</v>
      </c>
      <c r="N30" s="109">
        <f t="shared" si="24"/>
        <v>0.93919852602487319</v>
      </c>
      <c r="O30" s="144">
        <v>1824.5158502095758</v>
      </c>
      <c r="P30" s="137">
        <v>792.4619666234446</v>
      </c>
      <c r="Q30" s="137">
        <v>1032.0538835861312</v>
      </c>
      <c r="R30" s="2" t="s">
        <v>1672</v>
      </c>
      <c r="S30" s="2">
        <v>1316180612</v>
      </c>
      <c r="T30" s="2" t="s">
        <v>1676</v>
      </c>
      <c r="U30" s="2" t="s">
        <v>1678</v>
      </c>
      <c r="V30" s="2"/>
    </row>
    <row r="31" spans="1:22" x14ac:dyDescent="0.25">
      <c r="A31" s="143">
        <v>482</v>
      </c>
      <c r="B31" s="171" t="s">
        <v>95</v>
      </c>
      <c r="C31" s="173" t="s">
        <v>90</v>
      </c>
      <c r="D31" s="143" t="s">
        <v>796</v>
      </c>
      <c r="E31" s="171" t="s">
        <v>1188</v>
      </c>
      <c r="F31" s="146">
        <v>1151</v>
      </c>
      <c r="G31" s="146">
        <v>2924597</v>
      </c>
      <c r="H31" s="137">
        <v>1668</v>
      </c>
      <c r="I31" s="137">
        <v>4084075</v>
      </c>
      <c r="J31" s="24">
        <f t="shared" ref="J31:K32" si="25">IFERROR(H31/F31,0)</f>
        <v>1.4491746307558644</v>
      </c>
      <c r="K31" s="24">
        <f t="shared" si="25"/>
        <v>1.3964573580565116</v>
      </c>
      <c r="L31" s="24">
        <f t="shared" ref="L31:L32" si="26">IF((J31*0.3)&gt;30%,30%,(J31*0.3))</f>
        <v>0.3</v>
      </c>
      <c r="M31" s="24">
        <f t="shared" ref="M31:M32" si="27">IF((K31*0.7)&gt;70%,70%,(K31*0.7))</f>
        <v>0.7</v>
      </c>
      <c r="N31" s="109">
        <f t="shared" ref="N31:N32" si="28">L31+M31</f>
        <v>1</v>
      </c>
      <c r="O31" s="144">
        <v>1942.6306575796909</v>
      </c>
      <c r="P31" s="137">
        <v>282.30408596619793</v>
      </c>
      <c r="Q31" s="137">
        <v>1660.3265716134929</v>
      </c>
      <c r="R31" s="2" t="s">
        <v>1672</v>
      </c>
      <c r="S31" s="2">
        <v>1798406333</v>
      </c>
      <c r="T31" s="2" t="e">
        <v>#N/A</v>
      </c>
      <c r="U31" s="2" t="s">
        <v>1678</v>
      </c>
      <c r="V31" s="2"/>
    </row>
    <row r="32" spans="1:22" x14ac:dyDescent="0.25">
      <c r="A32" s="143">
        <v>505</v>
      </c>
      <c r="B32" s="171" t="s">
        <v>104</v>
      </c>
      <c r="C32" s="173" t="s">
        <v>90</v>
      </c>
      <c r="D32" s="143" t="s">
        <v>754</v>
      </c>
      <c r="E32" s="171" t="s">
        <v>755</v>
      </c>
      <c r="F32" s="146">
        <v>529</v>
      </c>
      <c r="G32" s="146">
        <v>1461730</v>
      </c>
      <c r="H32" s="137">
        <v>784</v>
      </c>
      <c r="I32" s="137">
        <v>2066995</v>
      </c>
      <c r="J32" s="24">
        <f t="shared" si="25"/>
        <v>1.4820415879017013</v>
      </c>
      <c r="K32" s="24">
        <f t="shared" si="25"/>
        <v>1.4140744186682903</v>
      </c>
      <c r="L32" s="24">
        <f t="shared" si="26"/>
        <v>0.3</v>
      </c>
      <c r="M32" s="24">
        <f t="shared" si="27"/>
        <v>0.7</v>
      </c>
      <c r="N32" s="109">
        <f t="shared" si="28"/>
        <v>1</v>
      </c>
      <c r="O32" s="144">
        <v>1942.6306575796909</v>
      </c>
      <c r="P32" s="137">
        <v>323.03193899183901</v>
      </c>
      <c r="Q32" s="137">
        <v>1619.5987185878519</v>
      </c>
      <c r="R32" s="2" t="s">
        <v>1672</v>
      </c>
      <c r="S32" s="2">
        <v>1792476262</v>
      </c>
      <c r="T32" s="2" t="e">
        <v>#N/A</v>
      </c>
      <c r="U32" s="2" t="s">
        <v>1678</v>
      </c>
      <c r="V32" s="2"/>
    </row>
    <row r="34" spans="7:15" x14ac:dyDescent="0.25">
      <c r="G34" s="25"/>
      <c r="O34" s="14"/>
    </row>
    <row r="35" spans="7:15" x14ac:dyDescent="0.25">
      <c r="G35" s="25"/>
      <c r="O35" s="14"/>
    </row>
    <row r="36" spans="7:15" x14ac:dyDescent="0.25">
      <c r="O36" s="14"/>
    </row>
    <row r="37" spans="7:15" x14ac:dyDescent="0.25">
      <c r="O37" s="14"/>
    </row>
  </sheetData>
  <mergeCells count="19">
    <mergeCell ref="A2:A4"/>
    <mergeCell ref="B2:B4"/>
    <mergeCell ref="C2:C4"/>
    <mergeCell ref="D2:D4"/>
    <mergeCell ref="E2:E4"/>
    <mergeCell ref="S2:S4"/>
    <mergeCell ref="T2:T4"/>
    <mergeCell ref="U2:U4"/>
    <mergeCell ref="V2:V4"/>
    <mergeCell ref="F3:G3"/>
    <mergeCell ref="H3:I3"/>
    <mergeCell ref="J3:K3"/>
    <mergeCell ref="L2:M3"/>
    <mergeCell ref="N2:N4"/>
    <mergeCell ref="O2:O4"/>
    <mergeCell ref="P2:P4"/>
    <mergeCell ref="Q2:Q4"/>
    <mergeCell ref="R2:R4"/>
    <mergeCell ref="F2:K2"/>
  </mergeCells>
  <conditionalFormatting sqref="D1:D1048576">
    <cfRule type="duplicateValues" dxfId="28" priority="24"/>
    <cfRule type="duplicateValues" dxfId="27" priority="2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1.5703125" style="25" bestFit="1" customWidth="1"/>
    <col min="7" max="7" width="15.28515625" bestFit="1" customWidth="1"/>
    <col min="8" max="8" width="10.5703125" bestFit="1" customWidth="1"/>
    <col min="9" max="9" width="14.85546875" bestFit="1" customWidth="1"/>
    <col min="10" max="10" width="11.140625" customWidth="1"/>
    <col min="11" max="11" width="8.140625" customWidth="1"/>
    <col min="12" max="12" width="14.28515625" customWidth="1"/>
    <col min="13" max="13" width="11.5703125" customWidth="1"/>
    <col min="14" max="14" width="8.140625" customWidth="1"/>
    <col min="15" max="15" width="23.7109375" bestFit="1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  <col min="22" max="22" width="5.140625" bestFit="1" customWidth="1"/>
  </cols>
  <sheetData>
    <row r="1" spans="1:22" x14ac:dyDescent="0.25">
      <c r="O1" s="170">
        <v>0.79500000000000004</v>
      </c>
    </row>
    <row r="2" spans="1:22" s="4" customFormat="1" ht="15" customHeight="1" x14ac:dyDescent="0.25">
      <c r="A2" s="232" t="s">
        <v>1074</v>
      </c>
      <c r="B2" s="231" t="s">
        <v>179</v>
      </c>
      <c r="C2" s="231" t="s">
        <v>0</v>
      </c>
      <c r="D2" s="231" t="s">
        <v>180</v>
      </c>
      <c r="E2" s="231" t="s">
        <v>181</v>
      </c>
      <c r="F2" s="231" t="s">
        <v>1364</v>
      </c>
      <c r="G2" s="231"/>
      <c r="H2" s="231"/>
      <c r="I2" s="231"/>
      <c r="J2" s="231"/>
      <c r="K2" s="231"/>
      <c r="L2" s="232" t="s">
        <v>182</v>
      </c>
      <c r="M2" s="232"/>
      <c r="N2" s="232" t="s">
        <v>183</v>
      </c>
      <c r="O2" s="230" t="s">
        <v>1356</v>
      </c>
      <c r="P2" s="230" t="s">
        <v>1292</v>
      </c>
      <c r="Q2" s="230" t="s">
        <v>1293</v>
      </c>
      <c r="R2" s="230" t="s">
        <v>1323</v>
      </c>
      <c r="S2" s="230" t="s">
        <v>1324</v>
      </c>
      <c r="T2" s="230" t="s">
        <v>1341</v>
      </c>
      <c r="U2" s="230" t="s">
        <v>1325</v>
      </c>
      <c r="V2" s="230" t="s">
        <v>1326</v>
      </c>
    </row>
    <row r="3" spans="1:22" s="4" customFormat="1" x14ac:dyDescent="0.25">
      <c r="A3" s="231"/>
      <c r="B3" s="231"/>
      <c r="C3" s="231"/>
      <c r="D3" s="231"/>
      <c r="E3" s="231"/>
      <c r="F3" s="231" t="s">
        <v>1357</v>
      </c>
      <c r="G3" s="231"/>
      <c r="H3" s="231" t="s">
        <v>1358</v>
      </c>
      <c r="I3" s="231"/>
      <c r="J3" s="231" t="s">
        <v>184</v>
      </c>
      <c r="K3" s="231"/>
      <c r="L3" s="232"/>
      <c r="M3" s="232"/>
      <c r="N3" s="232"/>
      <c r="O3" s="230"/>
      <c r="P3" s="230"/>
      <c r="Q3" s="230"/>
      <c r="R3" s="230"/>
      <c r="S3" s="230"/>
      <c r="T3" s="230"/>
      <c r="U3" s="230"/>
      <c r="V3" s="230"/>
    </row>
    <row r="4" spans="1:22" s="4" customFormat="1" x14ac:dyDescent="0.25">
      <c r="A4" s="231"/>
      <c r="B4" s="231"/>
      <c r="C4" s="231"/>
      <c r="D4" s="231"/>
      <c r="E4" s="231"/>
      <c r="F4" s="148" t="s">
        <v>185</v>
      </c>
      <c r="G4" s="165" t="s">
        <v>186</v>
      </c>
      <c r="H4" s="199" t="s">
        <v>185</v>
      </c>
      <c r="I4" s="199" t="s">
        <v>186</v>
      </c>
      <c r="J4" s="165" t="s">
        <v>185</v>
      </c>
      <c r="K4" s="165" t="s">
        <v>186</v>
      </c>
      <c r="L4" s="165" t="s">
        <v>187</v>
      </c>
      <c r="M4" s="165" t="s">
        <v>188</v>
      </c>
      <c r="N4" s="232"/>
      <c r="O4" s="230"/>
      <c r="P4" s="230"/>
      <c r="Q4" s="230"/>
      <c r="R4" s="230"/>
      <c r="S4" s="230"/>
      <c r="T4" s="230"/>
      <c r="U4" s="230"/>
      <c r="V4" s="230"/>
    </row>
    <row r="5" spans="1:22" x14ac:dyDescent="0.25">
      <c r="A5" s="143">
        <v>1</v>
      </c>
      <c r="B5" s="172" t="s">
        <v>156</v>
      </c>
      <c r="C5" s="173" t="s">
        <v>1309</v>
      </c>
      <c r="D5" s="173" t="s">
        <v>264</v>
      </c>
      <c r="E5" s="171" t="s">
        <v>1366</v>
      </c>
      <c r="F5" s="146">
        <v>1342</v>
      </c>
      <c r="G5" s="146">
        <v>3397811</v>
      </c>
      <c r="H5" s="137">
        <v>1188</v>
      </c>
      <c r="I5" s="137">
        <v>2518920</v>
      </c>
      <c r="J5" s="24">
        <f t="shared" ref="J5:J13" si="0">IFERROR(H5/F5,0)</f>
        <v>0.88524590163934425</v>
      </c>
      <c r="K5" s="24">
        <f t="shared" ref="K5:K13" si="1">IFERROR(I5/G5,0)</f>
        <v>0.74133611316226833</v>
      </c>
      <c r="L5" s="24">
        <f>IF((J5*0.3)&gt;30%,30%,(J5*0.3))</f>
        <v>0.26557377049180325</v>
      </c>
      <c r="M5" s="24">
        <f t="shared" ref="M5:M68" si="2">IF((K5*0.7)&gt;70%,70%,(K5*0.7))</f>
        <v>0.51893527921358784</v>
      </c>
      <c r="N5" s="109">
        <f t="shared" ref="N5:N68" si="3">L5+M5</f>
        <v>0.78450904970539104</v>
      </c>
      <c r="O5" s="144">
        <v>0</v>
      </c>
      <c r="P5" s="137">
        <v>0</v>
      </c>
      <c r="Q5" s="137">
        <v>0</v>
      </c>
      <c r="R5" s="2" t="s">
        <v>1672</v>
      </c>
      <c r="S5" s="2">
        <v>1878989270</v>
      </c>
      <c r="T5" s="2" t="s">
        <v>1675</v>
      </c>
      <c r="U5" s="2" t="s">
        <v>1677</v>
      </c>
      <c r="V5" s="2"/>
    </row>
    <row r="6" spans="1:22" x14ac:dyDescent="0.25">
      <c r="A6" s="143">
        <v>2</v>
      </c>
      <c r="B6" s="172" t="s">
        <v>156</v>
      </c>
      <c r="C6" s="173" t="s">
        <v>1309</v>
      </c>
      <c r="D6" s="173" t="s">
        <v>267</v>
      </c>
      <c r="E6" s="171" t="s">
        <v>1367</v>
      </c>
      <c r="F6" s="146">
        <v>1148</v>
      </c>
      <c r="G6" s="146">
        <v>2701707</v>
      </c>
      <c r="H6" s="137">
        <v>1094</v>
      </c>
      <c r="I6" s="137">
        <v>2358500</v>
      </c>
      <c r="J6" s="24">
        <f t="shared" si="0"/>
        <v>0.95296167247386765</v>
      </c>
      <c r="K6" s="24">
        <f t="shared" si="1"/>
        <v>0.87296660962865325</v>
      </c>
      <c r="L6" s="24">
        <f t="shared" ref="L6:L68" si="4">IF((J6*0.3)&gt;30%,30%,(J6*0.3))</f>
        <v>0.28588850174216029</v>
      </c>
      <c r="M6" s="24">
        <f t="shared" si="2"/>
        <v>0.61107662674005725</v>
      </c>
      <c r="N6" s="109">
        <f t="shared" si="3"/>
        <v>0.89696512848221754</v>
      </c>
      <c r="O6" s="144">
        <v>1742.4719573694622</v>
      </c>
      <c r="P6" s="137">
        <v>320.9062632074295</v>
      </c>
      <c r="Q6" s="137">
        <v>1421.5656941620327</v>
      </c>
      <c r="R6" s="2" t="s">
        <v>1672</v>
      </c>
      <c r="S6" s="2">
        <v>1869827723</v>
      </c>
      <c r="T6" s="2" t="s">
        <v>1675</v>
      </c>
      <c r="U6" s="2" t="s">
        <v>1677</v>
      </c>
      <c r="V6" s="2"/>
    </row>
    <row r="7" spans="1:22" x14ac:dyDescent="0.25">
      <c r="A7" s="143">
        <v>3</v>
      </c>
      <c r="B7" s="172" t="s">
        <v>156</v>
      </c>
      <c r="C7" s="173" t="s">
        <v>1309</v>
      </c>
      <c r="D7" s="173" t="s">
        <v>266</v>
      </c>
      <c r="E7" s="171" t="s">
        <v>1368</v>
      </c>
      <c r="F7" s="146">
        <v>471</v>
      </c>
      <c r="G7" s="146">
        <v>1105458</v>
      </c>
      <c r="H7" s="137">
        <v>765</v>
      </c>
      <c r="I7" s="137">
        <v>1859445</v>
      </c>
      <c r="J7" s="24">
        <f t="shared" si="0"/>
        <v>1.624203821656051</v>
      </c>
      <c r="K7" s="24">
        <f t="shared" si="1"/>
        <v>1.6820584771198905</v>
      </c>
      <c r="L7" s="24">
        <f t="shared" si="4"/>
        <v>0.3</v>
      </c>
      <c r="M7" s="24">
        <f t="shared" si="2"/>
        <v>0.7</v>
      </c>
      <c r="N7" s="109">
        <f t="shared" si="3"/>
        <v>1</v>
      </c>
      <c r="O7" s="144">
        <v>1942.6306575796909</v>
      </c>
      <c r="P7" s="137">
        <v>357.6140417861335</v>
      </c>
      <c r="Q7" s="137">
        <v>1585.0166157935575</v>
      </c>
      <c r="R7" s="2" t="s">
        <v>1672</v>
      </c>
      <c r="S7" s="2">
        <v>1631107122</v>
      </c>
      <c r="T7" s="2" t="s">
        <v>1675</v>
      </c>
      <c r="U7" s="2" t="s">
        <v>1677</v>
      </c>
      <c r="V7" s="2"/>
    </row>
    <row r="8" spans="1:22" x14ac:dyDescent="0.25">
      <c r="A8" s="143">
        <v>4</v>
      </c>
      <c r="B8" s="172" t="s">
        <v>156</v>
      </c>
      <c r="C8" s="173" t="s">
        <v>1309</v>
      </c>
      <c r="D8" s="173" t="s">
        <v>269</v>
      </c>
      <c r="E8" s="171" t="s">
        <v>1369</v>
      </c>
      <c r="F8" s="146">
        <v>784</v>
      </c>
      <c r="G8" s="146">
        <v>1841651</v>
      </c>
      <c r="H8" s="137">
        <v>567</v>
      </c>
      <c r="I8" s="137">
        <v>817900</v>
      </c>
      <c r="J8" s="24">
        <f t="shared" si="0"/>
        <v>0.7232142857142857</v>
      </c>
      <c r="K8" s="24">
        <f t="shared" si="1"/>
        <v>0.4441123752545949</v>
      </c>
      <c r="L8" s="24">
        <f t="shared" si="4"/>
        <v>0.21696428571428569</v>
      </c>
      <c r="M8" s="24">
        <f t="shared" si="2"/>
        <v>0.3108786626782164</v>
      </c>
      <c r="N8" s="109">
        <f t="shared" si="3"/>
        <v>0.52784294839250212</v>
      </c>
      <c r="O8" s="144">
        <v>0</v>
      </c>
      <c r="P8" s="137">
        <v>0</v>
      </c>
      <c r="Q8" s="137">
        <v>0</v>
      </c>
      <c r="R8" s="2" t="s">
        <v>1672</v>
      </c>
      <c r="S8" s="2">
        <v>1620625755</v>
      </c>
      <c r="T8" s="2" t="s">
        <v>1675</v>
      </c>
      <c r="U8" s="2" t="s">
        <v>1677</v>
      </c>
      <c r="V8" s="2"/>
    </row>
    <row r="9" spans="1:22" x14ac:dyDescent="0.25">
      <c r="A9" s="143">
        <v>5</v>
      </c>
      <c r="B9" s="172" t="s">
        <v>1146</v>
      </c>
      <c r="C9" s="173" t="s">
        <v>1309</v>
      </c>
      <c r="D9" s="173" t="s">
        <v>271</v>
      </c>
      <c r="E9" s="171" t="s">
        <v>1370</v>
      </c>
      <c r="F9" s="146">
        <v>919</v>
      </c>
      <c r="G9" s="146">
        <v>2422691</v>
      </c>
      <c r="H9" s="137">
        <v>942</v>
      </c>
      <c r="I9" s="137">
        <v>2449110</v>
      </c>
      <c r="J9" s="24">
        <f t="shared" si="0"/>
        <v>1.0250272034820458</v>
      </c>
      <c r="K9" s="24">
        <f t="shared" si="1"/>
        <v>1.0109048161734204</v>
      </c>
      <c r="L9" s="24">
        <f t="shared" si="4"/>
        <v>0.3</v>
      </c>
      <c r="M9" s="24">
        <f t="shared" si="2"/>
        <v>0.7</v>
      </c>
      <c r="N9" s="109">
        <f t="shared" si="3"/>
        <v>1</v>
      </c>
      <c r="O9" s="144">
        <v>1942.6306575796909</v>
      </c>
      <c r="P9" s="137">
        <v>355.80510229043284</v>
      </c>
      <c r="Q9" s="137">
        <v>1586.8255552892581</v>
      </c>
      <c r="R9" s="2" t="s">
        <v>1672</v>
      </c>
      <c r="S9" s="2">
        <v>1835993634</v>
      </c>
      <c r="T9" s="2" t="s">
        <v>1675</v>
      </c>
      <c r="U9" s="2" t="s">
        <v>1677</v>
      </c>
      <c r="V9" s="2"/>
    </row>
    <row r="10" spans="1:22" x14ac:dyDescent="0.25">
      <c r="A10" s="143">
        <v>6</v>
      </c>
      <c r="B10" s="172" t="s">
        <v>1146</v>
      </c>
      <c r="C10" s="173" t="s">
        <v>1309</v>
      </c>
      <c r="D10" s="173" t="s">
        <v>272</v>
      </c>
      <c r="E10" s="171" t="s">
        <v>1371</v>
      </c>
      <c r="F10" s="146">
        <v>831</v>
      </c>
      <c r="G10" s="146">
        <v>2280266</v>
      </c>
      <c r="H10" s="137">
        <v>624</v>
      </c>
      <c r="I10" s="137">
        <v>1951460</v>
      </c>
      <c r="J10" s="24">
        <f t="shared" si="0"/>
        <v>0.75090252707581229</v>
      </c>
      <c r="K10" s="24">
        <f t="shared" si="1"/>
        <v>0.8558036650110119</v>
      </c>
      <c r="L10" s="24">
        <f t="shared" si="4"/>
        <v>0.22527075812274366</v>
      </c>
      <c r="M10" s="24">
        <f t="shared" si="2"/>
        <v>0.59906256550770831</v>
      </c>
      <c r="N10" s="109">
        <f t="shared" si="3"/>
        <v>0.82433332363045198</v>
      </c>
      <c r="O10" s="144">
        <v>1601.3751865490772</v>
      </c>
      <c r="P10" s="137">
        <v>236.77697535530868</v>
      </c>
      <c r="Q10" s="137">
        <v>1364.5982111937685</v>
      </c>
      <c r="R10" s="2" t="s">
        <v>1672</v>
      </c>
      <c r="S10" s="2">
        <v>1795432632</v>
      </c>
      <c r="T10" s="2" t="s">
        <v>1675</v>
      </c>
      <c r="U10" s="2" t="s">
        <v>1677</v>
      </c>
      <c r="V10" s="2"/>
    </row>
    <row r="11" spans="1:22" x14ac:dyDescent="0.25">
      <c r="A11" s="143">
        <v>7</v>
      </c>
      <c r="B11" s="172" t="s">
        <v>1146</v>
      </c>
      <c r="C11" s="173" t="s">
        <v>1309</v>
      </c>
      <c r="D11" s="173" t="s">
        <v>270</v>
      </c>
      <c r="E11" s="171" t="s">
        <v>1372</v>
      </c>
      <c r="F11" s="146">
        <v>716</v>
      </c>
      <c r="G11" s="146">
        <v>1735307</v>
      </c>
      <c r="H11" s="137">
        <v>441</v>
      </c>
      <c r="I11" s="137">
        <v>984660</v>
      </c>
      <c r="J11" s="24">
        <f t="shared" si="0"/>
        <v>0.61592178770949724</v>
      </c>
      <c r="K11" s="24">
        <f t="shared" si="1"/>
        <v>0.56742697401670139</v>
      </c>
      <c r="L11" s="24">
        <f t="shared" si="4"/>
        <v>0.18477653631284915</v>
      </c>
      <c r="M11" s="24">
        <f t="shared" si="2"/>
        <v>0.39719888181169094</v>
      </c>
      <c r="N11" s="109">
        <f t="shared" si="3"/>
        <v>0.58197541812454012</v>
      </c>
      <c r="O11" s="144">
        <v>0</v>
      </c>
      <c r="P11" s="137">
        <v>0</v>
      </c>
      <c r="Q11" s="137">
        <v>0</v>
      </c>
      <c r="R11" s="2" t="s">
        <v>1672</v>
      </c>
      <c r="S11" s="2">
        <v>1646525790</v>
      </c>
      <c r="T11" s="2" t="s">
        <v>1675</v>
      </c>
      <c r="U11" s="2" t="s">
        <v>1677</v>
      </c>
      <c r="V11" s="2"/>
    </row>
    <row r="12" spans="1:22" x14ac:dyDescent="0.25">
      <c r="A12" s="143">
        <v>8</v>
      </c>
      <c r="B12" s="172" t="s">
        <v>151</v>
      </c>
      <c r="C12" s="173" t="s">
        <v>1309</v>
      </c>
      <c r="D12" s="173" t="s">
        <v>1373</v>
      </c>
      <c r="E12" s="171" t="s">
        <v>1374</v>
      </c>
      <c r="F12" s="146">
        <v>1024</v>
      </c>
      <c r="G12" s="146">
        <v>1916969</v>
      </c>
      <c r="H12" s="137">
        <v>902</v>
      </c>
      <c r="I12" s="137">
        <v>1837820</v>
      </c>
      <c r="J12" s="24">
        <f t="shared" si="0"/>
        <v>0.880859375</v>
      </c>
      <c r="K12" s="24">
        <f t="shared" si="1"/>
        <v>0.95871138239585507</v>
      </c>
      <c r="L12" s="24">
        <f t="shared" si="4"/>
        <v>0.26425781249999997</v>
      </c>
      <c r="M12" s="24">
        <f t="shared" si="2"/>
        <v>0.67109796767709851</v>
      </c>
      <c r="N12" s="109">
        <f t="shared" si="3"/>
        <v>0.93535578017709842</v>
      </c>
      <c r="O12" s="144">
        <v>1817.0508143164016</v>
      </c>
      <c r="P12" s="137">
        <v>379.45279299740548</v>
      </c>
      <c r="Q12" s="137">
        <v>1437.5980213189962</v>
      </c>
      <c r="R12" s="2" t="s">
        <v>1672</v>
      </c>
      <c r="S12" s="2">
        <v>1716510167</v>
      </c>
      <c r="T12" s="2" t="s">
        <v>1675</v>
      </c>
      <c r="U12" s="2" t="s">
        <v>1677</v>
      </c>
      <c r="V12" s="2"/>
    </row>
    <row r="13" spans="1:22" x14ac:dyDescent="0.25">
      <c r="A13" s="143">
        <v>9</v>
      </c>
      <c r="B13" s="172" t="s">
        <v>151</v>
      </c>
      <c r="C13" s="173" t="s">
        <v>1309</v>
      </c>
      <c r="D13" s="173" t="s">
        <v>1375</v>
      </c>
      <c r="E13" s="171" t="s">
        <v>1376</v>
      </c>
      <c r="F13" s="146">
        <v>1757</v>
      </c>
      <c r="G13" s="146">
        <v>3676912</v>
      </c>
      <c r="H13" s="137">
        <v>1206</v>
      </c>
      <c r="I13" s="137">
        <v>3523310</v>
      </c>
      <c r="J13" s="24">
        <f t="shared" si="0"/>
        <v>0.68639726807057488</v>
      </c>
      <c r="K13" s="24">
        <f t="shared" si="1"/>
        <v>0.9582252716409857</v>
      </c>
      <c r="L13" s="24">
        <f t="shared" si="4"/>
        <v>0.20591918042117247</v>
      </c>
      <c r="M13" s="24">
        <f t="shared" si="2"/>
        <v>0.67075769014868991</v>
      </c>
      <c r="N13" s="109">
        <f t="shared" si="3"/>
        <v>0.87667687056986243</v>
      </c>
      <c r="O13" s="144">
        <v>1703.0593655600373</v>
      </c>
      <c r="P13" s="137">
        <v>142.94675920570992</v>
      </c>
      <c r="Q13" s="137">
        <v>1560.1126063543275</v>
      </c>
      <c r="R13" s="2" t="s">
        <v>1672</v>
      </c>
      <c r="S13" s="2">
        <v>1316743500</v>
      </c>
      <c r="T13" s="2" t="s">
        <v>1675</v>
      </c>
      <c r="U13" s="2" t="s">
        <v>1677</v>
      </c>
      <c r="V13" s="2"/>
    </row>
    <row r="14" spans="1:22" x14ac:dyDescent="0.25">
      <c r="A14" s="143">
        <v>10</v>
      </c>
      <c r="B14" s="172" t="s">
        <v>151</v>
      </c>
      <c r="C14" s="173" t="s">
        <v>1309</v>
      </c>
      <c r="D14" s="173" t="s">
        <v>1377</v>
      </c>
      <c r="E14" s="171" t="s">
        <v>1378</v>
      </c>
      <c r="F14" s="146">
        <v>1836</v>
      </c>
      <c r="G14" s="146">
        <v>3759337</v>
      </c>
      <c r="H14" s="137">
        <v>1835</v>
      </c>
      <c r="I14" s="137">
        <v>4130910</v>
      </c>
      <c r="J14" s="24">
        <f t="shared" ref="J14:J69" si="5">IFERROR(H14/F14,0)</f>
        <v>0.99945533769063177</v>
      </c>
      <c r="K14" s="24">
        <f>IFERROR(I14/G14,0)</f>
        <v>1.0988400348252896</v>
      </c>
      <c r="L14" s="24">
        <f t="shared" si="4"/>
        <v>0.29983660130718953</v>
      </c>
      <c r="M14" s="24">
        <f t="shared" si="2"/>
        <v>0.7</v>
      </c>
      <c r="N14" s="109">
        <f t="shared" si="3"/>
        <v>0.99983660130718954</v>
      </c>
      <c r="O14" s="144">
        <v>1942.313234269629</v>
      </c>
      <c r="P14" s="137">
        <v>300.33396476556635</v>
      </c>
      <c r="Q14" s="137">
        <v>1641.9792695040628</v>
      </c>
      <c r="R14" s="2" t="s">
        <v>1672</v>
      </c>
      <c r="S14" s="2">
        <v>1685104014</v>
      </c>
      <c r="T14" s="2" t="s">
        <v>1675</v>
      </c>
      <c r="U14" s="2" t="s">
        <v>1677</v>
      </c>
      <c r="V14" s="2"/>
    </row>
    <row r="15" spans="1:22" x14ac:dyDescent="0.25">
      <c r="A15" s="143">
        <v>11</v>
      </c>
      <c r="B15" s="172" t="s">
        <v>158</v>
      </c>
      <c r="C15" s="173" t="s">
        <v>1309</v>
      </c>
      <c r="D15" s="173" t="s">
        <v>282</v>
      </c>
      <c r="E15" s="171" t="s">
        <v>283</v>
      </c>
      <c r="F15" s="146">
        <v>2745</v>
      </c>
      <c r="G15" s="146">
        <v>5489537</v>
      </c>
      <c r="H15" s="137">
        <v>3803</v>
      </c>
      <c r="I15" s="137">
        <v>5888820</v>
      </c>
      <c r="J15" s="24">
        <f t="shared" si="5"/>
        <v>1.3854280510018215</v>
      </c>
      <c r="K15" s="24">
        <f>IFERROR(I15/G15,0)</f>
        <v>1.0727352780389312</v>
      </c>
      <c r="L15" s="24">
        <f t="shared" si="4"/>
        <v>0.3</v>
      </c>
      <c r="M15" s="24">
        <f t="shared" si="2"/>
        <v>0.7</v>
      </c>
      <c r="N15" s="109">
        <f t="shared" si="3"/>
        <v>1</v>
      </c>
      <c r="O15" s="144">
        <v>1942.6306575796909</v>
      </c>
      <c r="P15" s="137">
        <v>586.89110549485986</v>
      </c>
      <c r="Q15" s="137">
        <v>1355.7395520848311</v>
      </c>
      <c r="R15" s="2" t="s">
        <v>1672</v>
      </c>
      <c r="S15" s="2">
        <v>1840860000</v>
      </c>
      <c r="T15" s="2" t="s">
        <v>1675</v>
      </c>
      <c r="U15" s="2" t="s">
        <v>1677</v>
      </c>
      <c r="V15" s="2"/>
    </row>
    <row r="16" spans="1:22" x14ac:dyDescent="0.25">
      <c r="A16" s="143">
        <v>12</v>
      </c>
      <c r="B16" s="172" t="s">
        <v>158</v>
      </c>
      <c r="C16" s="173" t="s">
        <v>1309</v>
      </c>
      <c r="D16" s="173" t="s">
        <v>281</v>
      </c>
      <c r="E16" s="171" t="s">
        <v>1379</v>
      </c>
      <c r="F16" s="146">
        <v>5905</v>
      </c>
      <c r="G16" s="146">
        <v>8120459</v>
      </c>
      <c r="H16" s="137">
        <v>6715</v>
      </c>
      <c r="I16" s="137">
        <v>8815060</v>
      </c>
      <c r="J16" s="24">
        <f t="shared" si="5"/>
        <v>1.1371718882303132</v>
      </c>
      <c r="K16" s="24">
        <f>IFERROR(I16/G16,0)</f>
        <v>1.0855371599068477</v>
      </c>
      <c r="L16" s="24">
        <f t="shared" si="4"/>
        <v>0.3</v>
      </c>
      <c r="M16" s="24">
        <f t="shared" si="2"/>
        <v>0.7</v>
      </c>
      <c r="N16" s="109">
        <f t="shared" si="3"/>
        <v>1</v>
      </c>
      <c r="O16" s="144">
        <v>1942.6306575796909</v>
      </c>
      <c r="P16" s="137">
        <v>880.33565958087377</v>
      </c>
      <c r="Q16" s="137">
        <v>1062.2949979988173</v>
      </c>
      <c r="R16" s="2" t="s">
        <v>1672</v>
      </c>
      <c r="S16" s="2">
        <v>1843184440</v>
      </c>
      <c r="T16" s="2" t="s">
        <v>1675</v>
      </c>
      <c r="U16" s="2" t="s">
        <v>1677</v>
      </c>
      <c r="V16" s="2"/>
    </row>
    <row r="17" spans="1:22" x14ac:dyDescent="0.25">
      <c r="A17" s="143">
        <v>13</v>
      </c>
      <c r="B17" s="172" t="s">
        <v>158</v>
      </c>
      <c r="C17" s="173" t="s">
        <v>1309</v>
      </c>
      <c r="D17" s="173" t="s">
        <v>284</v>
      </c>
      <c r="E17" s="172" t="s">
        <v>1380</v>
      </c>
      <c r="F17" s="146">
        <v>554</v>
      </c>
      <c r="G17" s="146">
        <v>828765</v>
      </c>
      <c r="H17" s="137">
        <v>397</v>
      </c>
      <c r="I17" s="137">
        <v>696865</v>
      </c>
      <c r="J17" s="24">
        <f t="shared" si="5"/>
        <v>0.71660649819494582</v>
      </c>
      <c r="K17" s="24">
        <f>IFERROR(I17/G17,0)</f>
        <v>0.84084752613829006</v>
      </c>
      <c r="L17" s="24">
        <f t="shared" si="4"/>
        <v>0.21498194945848373</v>
      </c>
      <c r="M17" s="24">
        <f t="shared" si="2"/>
        <v>0.58859326829680303</v>
      </c>
      <c r="N17" s="109">
        <f t="shared" si="3"/>
        <v>0.80357521775528673</v>
      </c>
      <c r="O17" s="144">
        <v>1561.049853682696</v>
      </c>
      <c r="P17" s="137">
        <v>410.58607686925762</v>
      </c>
      <c r="Q17" s="137">
        <v>1150.4637768134382</v>
      </c>
      <c r="R17" s="2" t="s">
        <v>1672</v>
      </c>
      <c r="S17" s="2">
        <v>1848388669</v>
      </c>
      <c r="T17" s="2" t="s">
        <v>1675</v>
      </c>
      <c r="U17" s="2" t="s">
        <v>1677</v>
      </c>
      <c r="V17" s="2"/>
    </row>
    <row r="18" spans="1:22" x14ac:dyDescent="0.25">
      <c r="A18" s="143">
        <v>14</v>
      </c>
      <c r="B18" s="172" t="s">
        <v>1321</v>
      </c>
      <c r="C18" s="173" t="s">
        <v>1309</v>
      </c>
      <c r="D18" s="173" t="s">
        <v>330</v>
      </c>
      <c r="E18" s="172" t="s">
        <v>799</v>
      </c>
      <c r="F18" s="146">
        <v>808</v>
      </c>
      <c r="G18" s="146">
        <v>1860465</v>
      </c>
      <c r="H18" s="137">
        <v>858</v>
      </c>
      <c r="I18" s="137">
        <v>1622045</v>
      </c>
      <c r="J18" s="24">
        <f t="shared" si="5"/>
        <v>1.0618811881188119</v>
      </c>
      <c r="K18" s="24">
        <f t="shared" ref="K18:K69" si="6">IFERROR(I18/G18,0)</f>
        <v>0.87184924199057767</v>
      </c>
      <c r="L18" s="24">
        <f t="shared" si="4"/>
        <v>0.3</v>
      </c>
      <c r="M18" s="24">
        <f t="shared" si="2"/>
        <v>0.61029446939340437</v>
      </c>
      <c r="N18" s="109">
        <f t="shared" si="3"/>
        <v>0.9102944693934043</v>
      </c>
      <c r="O18" s="144">
        <v>1768.3659436688649</v>
      </c>
      <c r="P18" s="137">
        <v>401.41963850921599</v>
      </c>
      <c r="Q18" s="137">
        <v>1366.946305159649</v>
      </c>
      <c r="R18" s="2" t="s">
        <v>1672</v>
      </c>
      <c r="S18" s="2">
        <v>1820016644</v>
      </c>
      <c r="T18" s="2" t="s">
        <v>1675</v>
      </c>
      <c r="U18" s="2" t="s">
        <v>1677</v>
      </c>
      <c r="V18" s="2"/>
    </row>
    <row r="19" spans="1:22" x14ac:dyDescent="0.25">
      <c r="A19" s="143">
        <v>15</v>
      </c>
      <c r="B19" s="172" t="s">
        <v>1321</v>
      </c>
      <c r="C19" s="173" t="s">
        <v>1309</v>
      </c>
      <c r="D19" s="173" t="s">
        <v>332</v>
      </c>
      <c r="E19" s="172" t="s">
        <v>333</v>
      </c>
      <c r="F19" s="146">
        <v>1284</v>
      </c>
      <c r="G19" s="146">
        <v>1972094</v>
      </c>
      <c r="H19" s="137">
        <v>1079</v>
      </c>
      <c r="I19" s="137">
        <v>1663555</v>
      </c>
      <c r="J19" s="24">
        <f t="shared" si="5"/>
        <v>0.84034267912772587</v>
      </c>
      <c r="K19" s="24">
        <f t="shared" si="6"/>
        <v>0.84354751852599319</v>
      </c>
      <c r="L19" s="24">
        <f t="shared" si="4"/>
        <v>0.25210280373831773</v>
      </c>
      <c r="M19" s="24">
        <f t="shared" si="2"/>
        <v>0.5904832629681952</v>
      </c>
      <c r="N19" s="109">
        <f t="shared" si="3"/>
        <v>0.84258606670651293</v>
      </c>
      <c r="O19" s="144">
        <v>1636.8335248335586</v>
      </c>
      <c r="P19" s="137">
        <v>510.52840241742274</v>
      </c>
      <c r="Q19" s="137">
        <v>1126.3051224161359</v>
      </c>
      <c r="R19" s="2" t="s">
        <v>1672</v>
      </c>
      <c r="S19" s="2">
        <v>1877215021</v>
      </c>
      <c r="T19" s="2" t="s">
        <v>1675</v>
      </c>
      <c r="U19" s="2" t="s">
        <v>1677</v>
      </c>
      <c r="V19" s="2"/>
    </row>
    <row r="20" spans="1:22" x14ac:dyDescent="0.25">
      <c r="A20" s="143">
        <v>16</v>
      </c>
      <c r="B20" s="172" t="s">
        <v>159</v>
      </c>
      <c r="C20" s="173" t="s">
        <v>1309</v>
      </c>
      <c r="D20" s="173" t="s">
        <v>1001</v>
      </c>
      <c r="E20" s="172" t="s">
        <v>1002</v>
      </c>
      <c r="F20" s="146">
        <v>572</v>
      </c>
      <c r="G20" s="146">
        <v>1074099</v>
      </c>
      <c r="H20" s="137">
        <v>824</v>
      </c>
      <c r="I20" s="137">
        <v>1145595</v>
      </c>
      <c r="J20" s="24">
        <f t="shared" si="5"/>
        <v>1.4405594405594406</v>
      </c>
      <c r="K20" s="24">
        <f t="shared" si="6"/>
        <v>1.0665636966424883</v>
      </c>
      <c r="L20" s="24">
        <f t="shared" si="4"/>
        <v>0.3</v>
      </c>
      <c r="M20" s="24">
        <f t="shared" si="2"/>
        <v>0.7</v>
      </c>
      <c r="N20" s="109">
        <f t="shared" si="3"/>
        <v>1</v>
      </c>
      <c r="O20" s="144">
        <v>1942.6306575796909</v>
      </c>
      <c r="P20" s="137">
        <v>489.41237914581353</v>
      </c>
      <c r="Q20" s="137">
        <v>1453.2182784338772</v>
      </c>
      <c r="R20" s="2" t="s">
        <v>1672</v>
      </c>
      <c r="S20" s="2">
        <v>1911175466</v>
      </c>
      <c r="T20" s="2" t="e">
        <v>#N/A</v>
      </c>
      <c r="U20" s="2" t="s">
        <v>1678</v>
      </c>
      <c r="V20" s="2"/>
    </row>
    <row r="21" spans="1:22" x14ac:dyDescent="0.25">
      <c r="A21" s="143">
        <v>17</v>
      </c>
      <c r="B21" s="172" t="s">
        <v>159</v>
      </c>
      <c r="C21" s="173" t="s">
        <v>1309</v>
      </c>
      <c r="D21" s="173" t="s">
        <v>288</v>
      </c>
      <c r="E21" s="172" t="s">
        <v>276</v>
      </c>
      <c r="F21" s="146">
        <v>746</v>
      </c>
      <c r="G21" s="146">
        <v>1574930</v>
      </c>
      <c r="H21" s="137">
        <v>1238</v>
      </c>
      <c r="I21" s="137">
        <v>2427440</v>
      </c>
      <c r="J21" s="24">
        <f t="shared" si="5"/>
        <v>1.6595174262734584</v>
      </c>
      <c r="K21" s="24">
        <f t="shared" si="6"/>
        <v>1.5413002482650022</v>
      </c>
      <c r="L21" s="24">
        <f t="shared" si="4"/>
        <v>0.3</v>
      </c>
      <c r="M21" s="24">
        <f t="shared" si="2"/>
        <v>0.7</v>
      </c>
      <c r="N21" s="109">
        <f t="shared" si="3"/>
        <v>1</v>
      </c>
      <c r="O21" s="144">
        <v>1942.6306575796909</v>
      </c>
      <c r="P21" s="137">
        <v>371.84912060614903</v>
      </c>
      <c r="Q21" s="137">
        <v>1570.781536973542</v>
      </c>
      <c r="R21" s="2" t="s">
        <v>1672</v>
      </c>
      <c r="S21" s="2">
        <v>1778811330</v>
      </c>
      <c r="T21" s="2" t="s">
        <v>1675</v>
      </c>
      <c r="U21" s="2" t="s">
        <v>1677</v>
      </c>
      <c r="V21" s="2"/>
    </row>
    <row r="22" spans="1:22" x14ac:dyDescent="0.25">
      <c r="A22" s="143">
        <v>18</v>
      </c>
      <c r="B22" s="172" t="s">
        <v>159</v>
      </c>
      <c r="C22" s="173" t="s">
        <v>1309</v>
      </c>
      <c r="D22" s="173" t="s">
        <v>289</v>
      </c>
      <c r="E22" s="172" t="s">
        <v>1381</v>
      </c>
      <c r="F22" s="146">
        <v>1108</v>
      </c>
      <c r="G22" s="146">
        <v>1636029</v>
      </c>
      <c r="H22" s="137">
        <v>1523</v>
      </c>
      <c r="I22" s="137">
        <v>2015785</v>
      </c>
      <c r="J22" s="24">
        <f t="shared" si="5"/>
        <v>1.3745487364620939</v>
      </c>
      <c r="K22" s="24">
        <f t="shared" si="6"/>
        <v>1.2321205797696739</v>
      </c>
      <c r="L22" s="24">
        <f t="shared" si="4"/>
        <v>0.3</v>
      </c>
      <c r="M22" s="24">
        <f t="shared" si="2"/>
        <v>0.7</v>
      </c>
      <c r="N22" s="109">
        <f t="shared" si="3"/>
        <v>1</v>
      </c>
      <c r="O22" s="144">
        <v>1942.6306575796909</v>
      </c>
      <c r="P22" s="137">
        <v>655.37478175767137</v>
      </c>
      <c r="Q22" s="137">
        <v>1287.2558758220193</v>
      </c>
      <c r="R22" s="2" t="s">
        <v>1672</v>
      </c>
      <c r="S22" s="2">
        <v>1978444418</v>
      </c>
      <c r="T22" s="2" t="s">
        <v>1675</v>
      </c>
      <c r="U22" s="2" t="s">
        <v>1677</v>
      </c>
      <c r="V22" s="2"/>
    </row>
    <row r="23" spans="1:22" x14ac:dyDescent="0.25">
      <c r="A23" s="143">
        <v>19</v>
      </c>
      <c r="B23" s="172" t="s">
        <v>159</v>
      </c>
      <c r="C23" s="173" t="s">
        <v>1309</v>
      </c>
      <c r="D23" s="173" t="s">
        <v>277</v>
      </c>
      <c r="E23" s="172" t="s">
        <v>278</v>
      </c>
      <c r="F23" s="146">
        <v>748</v>
      </c>
      <c r="G23" s="146">
        <v>1678682</v>
      </c>
      <c r="H23" s="137">
        <v>1086</v>
      </c>
      <c r="I23" s="137">
        <v>1930370</v>
      </c>
      <c r="J23" s="24">
        <f t="shared" si="5"/>
        <v>1.4518716577540107</v>
      </c>
      <c r="K23" s="24">
        <f t="shared" si="6"/>
        <v>1.1499319108681691</v>
      </c>
      <c r="L23" s="24">
        <f t="shared" si="4"/>
        <v>0.3</v>
      </c>
      <c r="M23" s="24">
        <f t="shared" si="2"/>
        <v>0.7</v>
      </c>
      <c r="N23" s="109">
        <f t="shared" si="3"/>
        <v>1</v>
      </c>
      <c r="O23" s="144">
        <v>1942.6306575796909</v>
      </c>
      <c r="P23" s="137">
        <v>406.84925304996608</v>
      </c>
      <c r="Q23" s="137">
        <v>1535.7814045297248</v>
      </c>
      <c r="R23" s="2" t="s">
        <v>1672</v>
      </c>
      <c r="S23" s="2">
        <v>1785202060</v>
      </c>
      <c r="T23" s="2" t="s">
        <v>1675</v>
      </c>
      <c r="U23" s="2" t="s">
        <v>1677</v>
      </c>
      <c r="V23" s="2"/>
    </row>
    <row r="24" spans="1:22" x14ac:dyDescent="0.25">
      <c r="A24" s="143">
        <v>20</v>
      </c>
      <c r="B24" s="172" t="s">
        <v>159</v>
      </c>
      <c r="C24" s="173" t="s">
        <v>1309</v>
      </c>
      <c r="D24" s="173" t="s">
        <v>279</v>
      </c>
      <c r="E24" s="172" t="s">
        <v>280</v>
      </c>
      <c r="F24" s="146">
        <v>1154</v>
      </c>
      <c r="G24" s="146">
        <v>3428456</v>
      </c>
      <c r="H24" s="137">
        <v>1634</v>
      </c>
      <c r="I24" s="137">
        <v>3647025</v>
      </c>
      <c r="J24" s="24">
        <f t="shared" si="5"/>
        <v>1.415944540727903</v>
      </c>
      <c r="K24" s="24">
        <f t="shared" si="6"/>
        <v>1.0637514379650781</v>
      </c>
      <c r="L24" s="24">
        <f t="shared" si="4"/>
        <v>0.3</v>
      </c>
      <c r="M24" s="24">
        <f t="shared" si="2"/>
        <v>0.7</v>
      </c>
      <c r="N24" s="109">
        <f t="shared" si="3"/>
        <v>1</v>
      </c>
      <c r="O24" s="144">
        <v>1942.6306575796909</v>
      </c>
      <c r="P24" s="137">
        <v>265.67184553517171</v>
      </c>
      <c r="Q24" s="137">
        <v>1676.9588120445194</v>
      </c>
      <c r="R24" s="2" t="s">
        <v>1672</v>
      </c>
      <c r="S24" s="2">
        <v>1823515152</v>
      </c>
      <c r="T24" s="2" t="s">
        <v>1675</v>
      </c>
      <c r="U24" s="2" t="s">
        <v>1677</v>
      </c>
      <c r="V24" s="2"/>
    </row>
    <row r="25" spans="1:22" x14ac:dyDescent="0.25">
      <c r="A25" s="143">
        <v>21</v>
      </c>
      <c r="B25" s="172" t="s">
        <v>159</v>
      </c>
      <c r="C25" s="173" t="s">
        <v>1309</v>
      </c>
      <c r="D25" s="173" t="s">
        <v>275</v>
      </c>
      <c r="E25" s="172" t="s">
        <v>1382</v>
      </c>
      <c r="F25" s="146">
        <v>1884</v>
      </c>
      <c r="G25" s="146">
        <v>3047110</v>
      </c>
      <c r="H25" s="137">
        <v>3188</v>
      </c>
      <c r="I25" s="137">
        <v>4791670</v>
      </c>
      <c r="J25" s="24">
        <f t="shared" si="5"/>
        <v>1.6921443736730362</v>
      </c>
      <c r="K25" s="24">
        <f t="shared" si="6"/>
        <v>1.5725293802980529</v>
      </c>
      <c r="L25" s="24">
        <f t="shared" si="4"/>
        <v>0.3</v>
      </c>
      <c r="M25" s="24">
        <f t="shared" si="2"/>
        <v>0.7</v>
      </c>
      <c r="N25" s="109">
        <f t="shared" si="3"/>
        <v>1</v>
      </c>
      <c r="O25" s="144">
        <v>1942.6306575796909</v>
      </c>
      <c r="P25" s="137">
        <v>632.86032854599341</v>
      </c>
      <c r="Q25" s="137">
        <v>1309.7703290336976</v>
      </c>
      <c r="R25" s="2" t="s">
        <v>1672</v>
      </c>
      <c r="S25" s="2">
        <v>1881410000</v>
      </c>
      <c r="T25" s="2" t="s">
        <v>1675</v>
      </c>
      <c r="U25" s="2" t="s">
        <v>1677</v>
      </c>
      <c r="V25" s="2"/>
    </row>
    <row r="26" spans="1:22" x14ac:dyDescent="0.25">
      <c r="A26" s="143">
        <v>22</v>
      </c>
      <c r="B26" s="172" t="s">
        <v>159</v>
      </c>
      <c r="C26" s="173" t="s">
        <v>1309</v>
      </c>
      <c r="D26" s="173" t="s">
        <v>273</v>
      </c>
      <c r="E26" s="172" t="s">
        <v>1383</v>
      </c>
      <c r="F26" s="146">
        <v>648</v>
      </c>
      <c r="G26" s="146">
        <v>1478222</v>
      </c>
      <c r="H26" s="137">
        <v>934</v>
      </c>
      <c r="I26" s="137">
        <v>1917385</v>
      </c>
      <c r="J26" s="24">
        <f t="shared" si="5"/>
        <v>1.441358024691358</v>
      </c>
      <c r="K26" s="24">
        <f t="shared" si="6"/>
        <v>1.2970886646254758</v>
      </c>
      <c r="L26" s="24">
        <f t="shared" si="4"/>
        <v>0.3</v>
      </c>
      <c r="M26" s="24">
        <f t="shared" si="2"/>
        <v>0.7</v>
      </c>
      <c r="N26" s="109">
        <f t="shared" si="3"/>
        <v>1</v>
      </c>
      <c r="O26" s="144">
        <v>1942.6306575796909</v>
      </c>
      <c r="P26" s="137">
        <v>360.30287365134933</v>
      </c>
      <c r="Q26" s="137">
        <v>1582.3277839283417</v>
      </c>
      <c r="R26" s="2" t="s">
        <v>1672</v>
      </c>
      <c r="S26" s="2">
        <v>1799933848</v>
      </c>
      <c r="T26" s="2" t="s">
        <v>1675</v>
      </c>
      <c r="U26" s="2" t="s">
        <v>1677</v>
      </c>
      <c r="V26" s="2"/>
    </row>
    <row r="27" spans="1:22" x14ac:dyDescent="0.25">
      <c r="A27" s="143">
        <v>23</v>
      </c>
      <c r="B27" s="172" t="s">
        <v>159</v>
      </c>
      <c r="C27" s="173" t="s">
        <v>1309</v>
      </c>
      <c r="D27" s="173" t="s">
        <v>274</v>
      </c>
      <c r="E27" s="172" t="s">
        <v>1118</v>
      </c>
      <c r="F27" s="146">
        <v>175</v>
      </c>
      <c r="G27" s="146">
        <v>591553</v>
      </c>
      <c r="H27" s="137">
        <v>366</v>
      </c>
      <c r="I27" s="137">
        <v>533475</v>
      </c>
      <c r="J27" s="24">
        <f t="shared" si="5"/>
        <v>2.0914285714285716</v>
      </c>
      <c r="K27" s="24">
        <f t="shared" si="6"/>
        <v>0.9018211385962035</v>
      </c>
      <c r="L27" s="24">
        <f t="shared" si="4"/>
        <v>0.3</v>
      </c>
      <c r="M27" s="24">
        <f t="shared" si="2"/>
        <v>0.63127479701734246</v>
      </c>
      <c r="N27" s="109">
        <f t="shared" si="3"/>
        <v>0.9312747970173425</v>
      </c>
      <c r="O27" s="144">
        <v>1809.1229713171933</v>
      </c>
      <c r="P27" s="137">
        <v>378.87917950795048</v>
      </c>
      <c r="Q27" s="137">
        <v>1430.2437918092428</v>
      </c>
      <c r="R27" s="2" t="s">
        <v>1672</v>
      </c>
      <c r="S27" s="2">
        <v>1918615379</v>
      </c>
      <c r="T27" s="2" t="s">
        <v>1676</v>
      </c>
      <c r="U27" s="2" t="s">
        <v>1678</v>
      </c>
      <c r="V27" s="2"/>
    </row>
    <row r="28" spans="1:22" x14ac:dyDescent="0.25">
      <c r="A28" s="143">
        <v>24</v>
      </c>
      <c r="B28" s="172" t="s">
        <v>159</v>
      </c>
      <c r="C28" s="173" t="s">
        <v>1309</v>
      </c>
      <c r="D28" s="173" t="s">
        <v>286</v>
      </c>
      <c r="E28" s="172" t="s">
        <v>1384</v>
      </c>
      <c r="F28" s="146">
        <v>960</v>
      </c>
      <c r="G28" s="146">
        <v>1618951</v>
      </c>
      <c r="H28" s="137">
        <v>1298</v>
      </c>
      <c r="I28" s="137">
        <v>1853360</v>
      </c>
      <c r="J28" s="24">
        <f t="shared" si="5"/>
        <v>1.3520833333333333</v>
      </c>
      <c r="K28" s="24">
        <f t="shared" si="6"/>
        <v>1.1447906700079249</v>
      </c>
      <c r="L28" s="24">
        <f t="shared" si="4"/>
        <v>0.3</v>
      </c>
      <c r="M28" s="24">
        <f t="shared" si="2"/>
        <v>0.7</v>
      </c>
      <c r="N28" s="109">
        <f t="shared" si="3"/>
        <v>1</v>
      </c>
      <c r="O28" s="144">
        <v>1942.6306575796909</v>
      </c>
      <c r="P28" s="137">
        <v>536.47969527941791</v>
      </c>
      <c r="Q28" s="137">
        <v>1406.150962300273</v>
      </c>
      <c r="R28" s="2" t="s">
        <v>1672</v>
      </c>
      <c r="S28" s="2">
        <v>1846881363</v>
      </c>
      <c r="T28" s="2" t="s">
        <v>1675</v>
      </c>
      <c r="U28" s="2" t="s">
        <v>1677</v>
      </c>
      <c r="V28" s="2"/>
    </row>
    <row r="29" spans="1:22" x14ac:dyDescent="0.25">
      <c r="A29" s="143">
        <v>25</v>
      </c>
      <c r="B29" s="172" t="s">
        <v>152</v>
      </c>
      <c r="C29" s="173" t="s">
        <v>1309</v>
      </c>
      <c r="D29" s="173" t="s">
        <v>347</v>
      </c>
      <c r="E29" s="172" t="s">
        <v>1385</v>
      </c>
      <c r="F29" s="146">
        <v>544</v>
      </c>
      <c r="G29" s="146">
        <v>772725</v>
      </c>
      <c r="H29" s="137">
        <v>624</v>
      </c>
      <c r="I29" s="137">
        <v>914575</v>
      </c>
      <c r="J29" s="24">
        <f t="shared" si="5"/>
        <v>1.1470588235294117</v>
      </c>
      <c r="K29" s="24">
        <f t="shared" si="6"/>
        <v>1.1835711281503769</v>
      </c>
      <c r="L29" s="24">
        <f t="shared" si="4"/>
        <v>0.3</v>
      </c>
      <c r="M29" s="24">
        <f t="shared" si="2"/>
        <v>0.7</v>
      </c>
      <c r="N29" s="109">
        <f t="shared" si="3"/>
        <v>1</v>
      </c>
      <c r="O29" s="144">
        <v>1942.6306575796909</v>
      </c>
      <c r="P29" s="137">
        <v>481.28471426366809</v>
      </c>
      <c r="Q29" s="137">
        <v>1461.3459433160228</v>
      </c>
      <c r="R29" s="2" t="s">
        <v>1672</v>
      </c>
      <c r="S29" s="2">
        <v>1753869994</v>
      </c>
      <c r="T29" s="2" t="s">
        <v>1675</v>
      </c>
      <c r="U29" s="2" t="s">
        <v>1677</v>
      </c>
      <c r="V29" s="2"/>
    </row>
    <row r="30" spans="1:22" x14ac:dyDescent="0.25">
      <c r="A30" s="143">
        <v>26</v>
      </c>
      <c r="B30" s="172" t="s">
        <v>152</v>
      </c>
      <c r="C30" s="173" t="s">
        <v>1309</v>
      </c>
      <c r="D30" s="173" t="s">
        <v>343</v>
      </c>
      <c r="E30" s="172" t="s">
        <v>344</v>
      </c>
      <c r="F30" s="146">
        <v>639</v>
      </c>
      <c r="G30" s="146">
        <v>1580082</v>
      </c>
      <c r="H30" s="137">
        <v>1006</v>
      </c>
      <c r="I30" s="137">
        <v>1374540</v>
      </c>
      <c r="J30" s="24">
        <f t="shared" si="5"/>
        <v>1.5743348982785603</v>
      </c>
      <c r="K30" s="24">
        <f t="shared" si="6"/>
        <v>0.86991687773166204</v>
      </c>
      <c r="L30" s="24">
        <f t="shared" si="4"/>
        <v>0.3</v>
      </c>
      <c r="M30" s="24">
        <f t="shared" si="2"/>
        <v>0.60894181441216344</v>
      </c>
      <c r="N30" s="109">
        <f t="shared" si="3"/>
        <v>0.90894181441216348</v>
      </c>
      <c r="O30" s="144">
        <v>1765.7382346331785</v>
      </c>
      <c r="P30" s="137">
        <v>415.65263797704847</v>
      </c>
      <c r="Q30" s="137">
        <v>1350.0855966561301</v>
      </c>
      <c r="R30" s="2" t="s">
        <v>1672</v>
      </c>
      <c r="S30" s="2">
        <v>1886660600</v>
      </c>
      <c r="T30" s="2" t="s">
        <v>1675</v>
      </c>
      <c r="U30" s="2" t="s">
        <v>1677</v>
      </c>
      <c r="V30" s="2"/>
    </row>
    <row r="31" spans="1:22" x14ac:dyDescent="0.25">
      <c r="A31" s="143">
        <v>27</v>
      </c>
      <c r="B31" s="172" t="s">
        <v>152</v>
      </c>
      <c r="C31" s="173" t="s">
        <v>1309</v>
      </c>
      <c r="D31" s="173" t="s">
        <v>345</v>
      </c>
      <c r="E31" s="172" t="s">
        <v>1386</v>
      </c>
      <c r="F31" s="146">
        <v>1150</v>
      </c>
      <c r="G31" s="146">
        <v>1646211</v>
      </c>
      <c r="H31" s="137">
        <v>1216</v>
      </c>
      <c r="I31" s="137">
        <v>2395200</v>
      </c>
      <c r="J31" s="24">
        <f t="shared" si="5"/>
        <v>1.057391304347826</v>
      </c>
      <c r="K31" s="24">
        <f t="shared" si="6"/>
        <v>1.4549775211075615</v>
      </c>
      <c r="L31" s="24">
        <f t="shared" si="4"/>
        <v>0.3</v>
      </c>
      <c r="M31" s="24">
        <f t="shared" si="2"/>
        <v>0.7</v>
      </c>
      <c r="N31" s="109">
        <f t="shared" si="3"/>
        <v>1</v>
      </c>
      <c r="O31" s="144">
        <v>1942.6306575796909</v>
      </c>
      <c r="P31" s="137">
        <v>388.48677821400554</v>
      </c>
      <c r="Q31" s="137">
        <v>1554.1438793656855</v>
      </c>
      <c r="R31" s="2" t="s">
        <v>1672</v>
      </c>
      <c r="S31" s="2">
        <v>1825471147</v>
      </c>
      <c r="T31" s="2" t="s">
        <v>1675</v>
      </c>
      <c r="U31" s="2" t="s">
        <v>1677</v>
      </c>
      <c r="V31" s="2"/>
    </row>
    <row r="32" spans="1:22" x14ac:dyDescent="0.25">
      <c r="A32" s="143">
        <v>28</v>
      </c>
      <c r="B32" s="172" t="s">
        <v>153</v>
      </c>
      <c r="C32" s="173" t="s">
        <v>1309</v>
      </c>
      <c r="D32" s="173" t="s">
        <v>348</v>
      </c>
      <c r="E32" s="172" t="s">
        <v>492</v>
      </c>
      <c r="F32" s="146">
        <v>1361</v>
      </c>
      <c r="G32" s="146">
        <v>2251228</v>
      </c>
      <c r="H32" s="137">
        <v>1823</v>
      </c>
      <c r="I32" s="137">
        <v>2964075</v>
      </c>
      <c r="J32" s="24">
        <f t="shared" si="5"/>
        <v>1.3394562821454812</v>
      </c>
      <c r="K32" s="24">
        <f t="shared" si="6"/>
        <v>1.3166480694092291</v>
      </c>
      <c r="L32" s="24">
        <f t="shared" si="4"/>
        <v>0.3</v>
      </c>
      <c r="M32" s="24">
        <f t="shared" si="2"/>
        <v>0.7</v>
      </c>
      <c r="N32" s="109">
        <f t="shared" si="3"/>
        <v>1</v>
      </c>
      <c r="O32" s="144">
        <v>1942.6306575796909</v>
      </c>
      <c r="P32" s="137">
        <v>427.79299152794459</v>
      </c>
      <c r="Q32" s="137">
        <v>1514.8376660517465</v>
      </c>
      <c r="R32" s="2" t="s">
        <v>1672</v>
      </c>
      <c r="S32" s="2">
        <v>1820711432</v>
      </c>
      <c r="T32" s="2" t="s">
        <v>1675</v>
      </c>
      <c r="U32" s="2" t="s">
        <v>1677</v>
      </c>
      <c r="V32" s="2"/>
    </row>
    <row r="33" spans="1:22" x14ac:dyDescent="0.25">
      <c r="A33" s="143">
        <v>29</v>
      </c>
      <c r="B33" s="172" t="s">
        <v>153</v>
      </c>
      <c r="C33" s="173" t="s">
        <v>1309</v>
      </c>
      <c r="D33" s="173" t="s">
        <v>350</v>
      </c>
      <c r="E33" s="172" t="s">
        <v>351</v>
      </c>
      <c r="F33" s="146">
        <v>1389</v>
      </c>
      <c r="G33" s="146">
        <v>2682503</v>
      </c>
      <c r="H33" s="137">
        <v>2104</v>
      </c>
      <c r="I33" s="137">
        <v>2914410</v>
      </c>
      <c r="J33" s="24">
        <f t="shared" si="5"/>
        <v>1.5147588192944565</v>
      </c>
      <c r="K33" s="24">
        <f t="shared" si="6"/>
        <v>1.0864517206504523</v>
      </c>
      <c r="L33" s="24">
        <f t="shared" si="4"/>
        <v>0.3</v>
      </c>
      <c r="M33" s="24">
        <f t="shared" si="2"/>
        <v>0.7</v>
      </c>
      <c r="N33" s="109">
        <f t="shared" si="3"/>
        <v>1</v>
      </c>
      <c r="O33" s="144">
        <v>1942.6306575796909</v>
      </c>
      <c r="P33" s="137">
        <v>514.21731377549168</v>
      </c>
      <c r="Q33" s="137">
        <v>1428.4133438041993</v>
      </c>
      <c r="R33" s="2" t="s">
        <v>1672</v>
      </c>
      <c r="S33" s="2">
        <v>1775192077</v>
      </c>
      <c r="T33" s="2" t="s">
        <v>1675</v>
      </c>
      <c r="U33" s="2" t="s">
        <v>1677</v>
      </c>
      <c r="V33" s="2"/>
    </row>
    <row r="34" spans="1:22" x14ac:dyDescent="0.25">
      <c r="A34" s="143">
        <v>30</v>
      </c>
      <c r="B34" s="172" t="s">
        <v>153</v>
      </c>
      <c r="C34" s="173" t="s">
        <v>1309</v>
      </c>
      <c r="D34" s="173" t="s">
        <v>352</v>
      </c>
      <c r="E34" s="172" t="s">
        <v>353</v>
      </c>
      <c r="F34" s="146">
        <v>2630</v>
      </c>
      <c r="G34" s="146">
        <v>3870590</v>
      </c>
      <c r="H34" s="137">
        <v>2793</v>
      </c>
      <c r="I34" s="137">
        <v>4157140</v>
      </c>
      <c r="J34" s="24">
        <f t="shared" si="5"/>
        <v>1.0619771863117871</v>
      </c>
      <c r="K34" s="24">
        <f t="shared" si="6"/>
        <v>1.0740326410185528</v>
      </c>
      <c r="L34" s="24">
        <f t="shared" si="4"/>
        <v>0.3</v>
      </c>
      <c r="M34" s="24">
        <f t="shared" si="2"/>
        <v>0.7</v>
      </c>
      <c r="N34" s="109">
        <f t="shared" si="3"/>
        <v>1</v>
      </c>
      <c r="O34" s="144">
        <v>1942.6306575796909</v>
      </c>
      <c r="P34" s="137">
        <v>489.63411747112218</v>
      </c>
      <c r="Q34" s="137">
        <v>1452.9965401085688</v>
      </c>
      <c r="R34" s="2" t="s">
        <v>1672</v>
      </c>
      <c r="S34" s="2">
        <v>1881095122</v>
      </c>
      <c r="T34" s="2" t="s">
        <v>1675</v>
      </c>
      <c r="U34" s="2" t="s">
        <v>1677</v>
      </c>
      <c r="V34" s="2"/>
    </row>
    <row r="35" spans="1:22" x14ac:dyDescent="0.25">
      <c r="A35" s="143">
        <v>31</v>
      </c>
      <c r="B35" s="172" t="s">
        <v>154</v>
      </c>
      <c r="C35" s="173" t="s">
        <v>1309</v>
      </c>
      <c r="D35" s="173" t="s">
        <v>354</v>
      </c>
      <c r="E35" s="172" t="s">
        <v>1243</v>
      </c>
      <c r="F35" s="146">
        <v>2282</v>
      </c>
      <c r="G35" s="146">
        <v>3269151</v>
      </c>
      <c r="H35" s="137">
        <v>2621</v>
      </c>
      <c r="I35" s="137">
        <v>3669320</v>
      </c>
      <c r="J35" s="24">
        <f t="shared" si="5"/>
        <v>1.1485539000876424</v>
      </c>
      <c r="K35" s="24">
        <f t="shared" si="6"/>
        <v>1.1224076220400954</v>
      </c>
      <c r="L35" s="24">
        <f t="shared" si="4"/>
        <v>0.3</v>
      </c>
      <c r="M35" s="24">
        <f t="shared" si="2"/>
        <v>0.7</v>
      </c>
      <c r="N35" s="109">
        <f t="shared" si="3"/>
        <v>1</v>
      </c>
      <c r="O35" s="144">
        <v>1942.6306575796909</v>
      </c>
      <c r="P35" s="137">
        <v>608.55777311143436</v>
      </c>
      <c r="Q35" s="137">
        <v>1334.0728844682565</v>
      </c>
      <c r="R35" s="2" t="s">
        <v>1672</v>
      </c>
      <c r="S35" s="2">
        <v>1756918399</v>
      </c>
      <c r="T35" s="2" t="s">
        <v>1675</v>
      </c>
      <c r="U35" s="2" t="s">
        <v>1677</v>
      </c>
      <c r="V35" s="2"/>
    </row>
    <row r="36" spans="1:22" x14ac:dyDescent="0.25">
      <c r="A36" s="143">
        <v>32</v>
      </c>
      <c r="B36" s="172" t="s">
        <v>154</v>
      </c>
      <c r="C36" s="173" t="s">
        <v>1309</v>
      </c>
      <c r="D36" s="173" t="s">
        <v>356</v>
      </c>
      <c r="E36" s="172" t="s">
        <v>358</v>
      </c>
      <c r="F36" s="146">
        <v>483</v>
      </c>
      <c r="G36" s="146">
        <v>906954</v>
      </c>
      <c r="H36" s="137">
        <v>297</v>
      </c>
      <c r="I36" s="137">
        <v>370900</v>
      </c>
      <c r="J36" s="24">
        <f t="shared" si="5"/>
        <v>0.6149068322981367</v>
      </c>
      <c r="K36" s="24">
        <f t="shared" si="6"/>
        <v>0.40895128088083849</v>
      </c>
      <c r="L36" s="24">
        <f t="shared" si="4"/>
        <v>0.184472049689441</v>
      </c>
      <c r="M36" s="24">
        <f t="shared" si="2"/>
        <v>0.28626589661658691</v>
      </c>
      <c r="N36" s="109">
        <f t="shared" si="3"/>
        <v>0.47073794630602794</v>
      </c>
      <c r="O36" s="144">
        <v>0</v>
      </c>
      <c r="P36" s="137">
        <v>0</v>
      </c>
      <c r="Q36" s="137">
        <v>0</v>
      </c>
      <c r="R36" s="2" t="s">
        <v>1672</v>
      </c>
      <c r="S36" s="2">
        <v>1737450460</v>
      </c>
      <c r="T36" s="2" t="s">
        <v>1675</v>
      </c>
      <c r="U36" s="2" t="s">
        <v>1677</v>
      </c>
      <c r="V36" s="2"/>
    </row>
    <row r="37" spans="1:22" x14ac:dyDescent="0.25">
      <c r="A37" s="143">
        <v>33</v>
      </c>
      <c r="B37" s="172" t="s">
        <v>154</v>
      </c>
      <c r="C37" s="173" t="s">
        <v>1309</v>
      </c>
      <c r="D37" s="173" t="s">
        <v>357</v>
      </c>
      <c r="E37" s="172" t="s">
        <v>1244</v>
      </c>
      <c r="F37" s="146">
        <v>820</v>
      </c>
      <c r="G37" s="146">
        <v>1141925</v>
      </c>
      <c r="H37" s="137">
        <v>1264</v>
      </c>
      <c r="I37" s="137">
        <v>1773820</v>
      </c>
      <c r="J37" s="24">
        <f t="shared" si="5"/>
        <v>1.5414634146341464</v>
      </c>
      <c r="K37" s="24">
        <f t="shared" si="6"/>
        <v>1.5533594588085908</v>
      </c>
      <c r="L37" s="24">
        <f t="shared" si="4"/>
        <v>0.3</v>
      </c>
      <c r="M37" s="24">
        <f t="shared" si="2"/>
        <v>0.7</v>
      </c>
      <c r="N37" s="109">
        <f t="shared" si="3"/>
        <v>1</v>
      </c>
      <c r="O37" s="144">
        <v>1942.6306575796909</v>
      </c>
      <c r="P37" s="137">
        <v>445.56904479388959</v>
      </c>
      <c r="Q37" s="137">
        <v>1497.0616127858013</v>
      </c>
      <c r="R37" s="2" t="s">
        <v>1672</v>
      </c>
      <c r="S37" s="2">
        <v>1816125293</v>
      </c>
      <c r="T37" s="2" t="s">
        <v>1675</v>
      </c>
      <c r="U37" s="2" t="s">
        <v>1677</v>
      </c>
      <c r="V37" s="2"/>
    </row>
    <row r="38" spans="1:22" x14ac:dyDescent="0.25">
      <c r="A38" s="143">
        <v>34</v>
      </c>
      <c r="B38" s="172" t="s">
        <v>142</v>
      </c>
      <c r="C38" s="173" t="s">
        <v>1309</v>
      </c>
      <c r="D38" s="173" t="s">
        <v>291</v>
      </c>
      <c r="E38" s="172" t="s">
        <v>292</v>
      </c>
      <c r="F38" s="146">
        <v>697</v>
      </c>
      <c r="G38" s="146">
        <v>969164</v>
      </c>
      <c r="H38" s="137">
        <v>439</v>
      </c>
      <c r="I38" s="137">
        <v>764010</v>
      </c>
      <c r="J38" s="24">
        <f t="shared" si="5"/>
        <v>0.62984218077474896</v>
      </c>
      <c r="K38" s="24">
        <f t="shared" si="6"/>
        <v>0.78831859210618638</v>
      </c>
      <c r="L38" s="24">
        <f t="shared" si="4"/>
        <v>0.18895265423242469</v>
      </c>
      <c r="M38" s="24">
        <f t="shared" si="2"/>
        <v>0.55182301447433046</v>
      </c>
      <c r="N38" s="109">
        <f t="shared" si="3"/>
        <v>0.74077566870675515</v>
      </c>
      <c r="O38" s="144">
        <v>0</v>
      </c>
      <c r="P38" s="137">
        <v>0</v>
      </c>
      <c r="Q38" s="137">
        <v>0</v>
      </c>
      <c r="R38" s="2" t="s">
        <v>1672</v>
      </c>
      <c r="S38" s="2">
        <v>1857728226</v>
      </c>
      <c r="T38" s="2" t="s">
        <v>1675</v>
      </c>
      <c r="U38" s="2" t="s">
        <v>1677</v>
      </c>
      <c r="V38" s="2"/>
    </row>
    <row r="39" spans="1:22" x14ac:dyDescent="0.25">
      <c r="A39" s="143">
        <v>35</v>
      </c>
      <c r="B39" s="172" t="s">
        <v>142</v>
      </c>
      <c r="C39" s="173" t="s">
        <v>1309</v>
      </c>
      <c r="D39" s="173" t="s">
        <v>295</v>
      </c>
      <c r="E39" s="172" t="s">
        <v>296</v>
      </c>
      <c r="F39" s="146">
        <v>857</v>
      </c>
      <c r="G39" s="146">
        <v>1133058</v>
      </c>
      <c r="H39" s="137">
        <v>1165</v>
      </c>
      <c r="I39" s="137">
        <v>1420295</v>
      </c>
      <c r="J39" s="24">
        <f t="shared" si="5"/>
        <v>1.3593932322053675</v>
      </c>
      <c r="K39" s="24">
        <f t="shared" si="6"/>
        <v>1.2535059988102992</v>
      </c>
      <c r="L39" s="24">
        <f t="shared" si="4"/>
        <v>0.3</v>
      </c>
      <c r="M39" s="24">
        <f t="shared" si="2"/>
        <v>0.7</v>
      </c>
      <c r="N39" s="109">
        <f t="shared" si="3"/>
        <v>1</v>
      </c>
      <c r="O39" s="144">
        <v>1942.6306575796909</v>
      </c>
      <c r="P39" s="137">
        <v>748.0766468060433</v>
      </c>
      <c r="Q39" s="137">
        <v>1194.5540107736476</v>
      </c>
      <c r="R39" s="2" t="s">
        <v>1672</v>
      </c>
      <c r="S39" s="2">
        <v>1875613530</v>
      </c>
      <c r="T39" s="2" t="s">
        <v>1675</v>
      </c>
      <c r="U39" s="2" t="s">
        <v>1677</v>
      </c>
      <c r="V39" s="2"/>
    </row>
    <row r="40" spans="1:22" x14ac:dyDescent="0.25">
      <c r="A40" s="143">
        <v>36</v>
      </c>
      <c r="B40" s="172" t="s">
        <v>142</v>
      </c>
      <c r="C40" s="173" t="s">
        <v>1309</v>
      </c>
      <c r="D40" s="173" t="s">
        <v>297</v>
      </c>
      <c r="E40" s="172" t="s">
        <v>298</v>
      </c>
      <c r="F40" s="146">
        <v>1114</v>
      </c>
      <c r="G40" s="146">
        <v>1522906</v>
      </c>
      <c r="H40" s="137">
        <v>1135</v>
      </c>
      <c r="I40" s="137">
        <v>1707180</v>
      </c>
      <c r="J40" s="24">
        <f t="shared" si="5"/>
        <v>1.018850987432675</v>
      </c>
      <c r="K40" s="24">
        <f t="shared" si="6"/>
        <v>1.1210015588618076</v>
      </c>
      <c r="L40" s="24">
        <f t="shared" si="4"/>
        <v>0.3</v>
      </c>
      <c r="M40" s="24">
        <f t="shared" si="2"/>
        <v>0.7</v>
      </c>
      <c r="N40" s="109">
        <f t="shared" si="3"/>
        <v>1</v>
      </c>
      <c r="O40" s="144">
        <v>1942.6306575796909</v>
      </c>
      <c r="P40" s="137">
        <v>437.18987634243808</v>
      </c>
      <c r="Q40" s="137">
        <v>1505.4407812372528</v>
      </c>
      <c r="R40" s="2" t="s">
        <v>1672</v>
      </c>
      <c r="S40" s="2">
        <v>1821640640</v>
      </c>
      <c r="T40" s="2" t="s">
        <v>1675</v>
      </c>
      <c r="U40" s="2" t="s">
        <v>1677</v>
      </c>
      <c r="V40" s="2"/>
    </row>
    <row r="41" spans="1:22" x14ac:dyDescent="0.25">
      <c r="A41" s="143">
        <v>37</v>
      </c>
      <c r="B41" s="172" t="s">
        <v>142</v>
      </c>
      <c r="C41" s="173" t="s">
        <v>1309</v>
      </c>
      <c r="D41" s="173" t="s">
        <v>293</v>
      </c>
      <c r="E41" s="172" t="s">
        <v>1387</v>
      </c>
      <c r="F41" s="146">
        <v>703</v>
      </c>
      <c r="G41" s="146">
        <v>958656</v>
      </c>
      <c r="H41" s="137">
        <v>195</v>
      </c>
      <c r="I41" s="137">
        <v>230020</v>
      </c>
      <c r="J41" s="24">
        <f t="shared" si="5"/>
        <v>0.27738264580369842</v>
      </c>
      <c r="K41" s="24">
        <f t="shared" si="6"/>
        <v>0.23994008278256226</v>
      </c>
      <c r="L41" s="24">
        <f t="shared" si="4"/>
        <v>8.321479374110953E-2</v>
      </c>
      <c r="M41" s="24">
        <f t="shared" si="2"/>
        <v>0.16795805794779359</v>
      </c>
      <c r="N41" s="109">
        <f t="shared" si="3"/>
        <v>0.25117285168890313</v>
      </c>
      <c r="O41" s="144">
        <v>0</v>
      </c>
      <c r="P41" s="137">
        <v>0</v>
      </c>
      <c r="Q41" s="137">
        <v>0</v>
      </c>
      <c r="R41" s="2" t="e">
        <v>#N/A</v>
      </c>
      <c r="S41" s="2" t="e">
        <v>#N/A</v>
      </c>
      <c r="T41" s="2" t="e">
        <v>#N/A</v>
      </c>
      <c r="U41" s="2" t="s">
        <v>1678</v>
      </c>
      <c r="V41" s="2"/>
    </row>
    <row r="42" spans="1:22" x14ac:dyDescent="0.25">
      <c r="A42" s="143">
        <v>38</v>
      </c>
      <c r="B42" s="172" t="s">
        <v>155</v>
      </c>
      <c r="C42" s="173" t="s">
        <v>1309</v>
      </c>
      <c r="D42" s="173" t="s">
        <v>307</v>
      </c>
      <c r="E42" s="172" t="s">
        <v>1388</v>
      </c>
      <c r="F42" s="146">
        <v>661</v>
      </c>
      <c r="G42" s="146">
        <v>945414</v>
      </c>
      <c r="H42" s="137">
        <v>696</v>
      </c>
      <c r="I42" s="137">
        <v>1010010</v>
      </c>
      <c r="J42" s="24">
        <f t="shared" si="5"/>
        <v>1.0529500756429653</v>
      </c>
      <c r="K42" s="24">
        <f t="shared" si="6"/>
        <v>1.0683256224257309</v>
      </c>
      <c r="L42" s="24">
        <f t="shared" si="4"/>
        <v>0.3</v>
      </c>
      <c r="M42" s="24">
        <f t="shared" si="2"/>
        <v>0.7</v>
      </c>
      <c r="N42" s="109">
        <f t="shared" si="3"/>
        <v>1</v>
      </c>
      <c r="O42" s="144">
        <v>1942.6306575796909</v>
      </c>
      <c r="P42" s="137">
        <v>499.12805785113795</v>
      </c>
      <c r="Q42" s="137">
        <v>1443.5025997285529</v>
      </c>
      <c r="R42" s="2" t="s">
        <v>1672</v>
      </c>
      <c r="S42" s="2">
        <v>1820505959</v>
      </c>
      <c r="T42" s="2" t="s">
        <v>1675</v>
      </c>
      <c r="U42" s="2" t="s">
        <v>1677</v>
      </c>
      <c r="V42" s="2"/>
    </row>
    <row r="43" spans="1:22" x14ac:dyDescent="0.25">
      <c r="A43" s="143">
        <v>39</v>
      </c>
      <c r="B43" s="172" t="s">
        <v>155</v>
      </c>
      <c r="C43" s="173" t="s">
        <v>1309</v>
      </c>
      <c r="D43" s="173" t="s">
        <v>309</v>
      </c>
      <c r="E43" s="172" t="s">
        <v>1389</v>
      </c>
      <c r="F43" s="146">
        <v>432</v>
      </c>
      <c r="G43" s="146">
        <v>628480</v>
      </c>
      <c r="H43" s="137">
        <v>1519</v>
      </c>
      <c r="I43" s="137">
        <v>2272765</v>
      </c>
      <c r="J43" s="24">
        <f t="shared" si="5"/>
        <v>3.5162037037037037</v>
      </c>
      <c r="K43" s="24">
        <f t="shared" si="6"/>
        <v>3.6162885056008145</v>
      </c>
      <c r="L43" s="24">
        <f t="shared" si="4"/>
        <v>0.3</v>
      </c>
      <c r="M43" s="24">
        <f t="shared" si="2"/>
        <v>0.7</v>
      </c>
      <c r="N43" s="109">
        <f t="shared" si="3"/>
        <v>1</v>
      </c>
      <c r="O43" s="144">
        <v>1942.6306575796909</v>
      </c>
      <c r="P43" s="137">
        <v>1100.5967726453334</v>
      </c>
      <c r="Q43" s="137">
        <v>842.0338849343575</v>
      </c>
      <c r="R43" s="2" t="s">
        <v>1672</v>
      </c>
      <c r="S43" s="2">
        <v>1778305060</v>
      </c>
      <c r="T43" s="2" t="s">
        <v>1675</v>
      </c>
      <c r="U43" s="2" t="s">
        <v>1677</v>
      </c>
      <c r="V43" s="2"/>
    </row>
    <row r="44" spans="1:22" x14ac:dyDescent="0.25">
      <c r="A44" s="143">
        <v>40</v>
      </c>
      <c r="B44" s="172" t="s">
        <v>155</v>
      </c>
      <c r="C44" s="173" t="s">
        <v>1309</v>
      </c>
      <c r="D44" s="173" t="s">
        <v>311</v>
      </c>
      <c r="E44" s="172" t="s">
        <v>312</v>
      </c>
      <c r="F44" s="146">
        <v>495</v>
      </c>
      <c r="G44" s="146">
        <v>699472</v>
      </c>
      <c r="H44" s="137">
        <v>1014</v>
      </c>
      <c r="I44" s="137">
        <v>1494525</v>
      </c>
      <c r="J44" s="24">
        <f t="shared" si="5"/>
        <v>2.0484848484848484</v>
      </c>
      <c r="K44" s="24">
        <f t="shared" si="6"/>
        <v>2.1366473568634627</v>
      </c>
      <c r="L44" s="24">
        <f t="shared" si="4"/>
        <v>0.3</v>
      </c>
      <c r="M44" s="24">
        <f t="shared" si="2"/>
        <v>0.7</v>
      </c>
      <c r="N44" s="109">
        <f t="shared" si="3"/>
        <v>1</v>
      </c>
      <c r="O44" s="144">
        <v>1942.6306575796909</v>
      </c>
      <c r="P44" s="137">
        <v>607.06737356316671</v>
      </c>
      <c r="Q44" s="137">
        <v>1335.5632840165242</v>
      </c>
      <c r="R44" s="2" t="s">
        <v>1672</v>
      </c>
      <c r="S44" s="2">
        <v>1817726956</v>
      </c>
      <c r="T44" s="2" t="s">
        <v>1675</v>
      </c>
      <c r="U44" s="2" t="s">
        <v>1677</v>
      </c>
      <c r="V44" s="2"/>
    </row>
    <row r="45" spans="1:22" x14ac:dyDescent="0.25">
      <c r="A45" s="143">
        <v>41</v>
      </c>
      <c r="B45" s="172" t="s">
        <v>146</v>
      </c>
      <c r="C45" s="173" t="s">
        <v>1309</v>
      </c>
      <c r="D45" s="173" t="s">
        <v>327</v>
      </c>
      <c r="E45" s="172" t="s">
        <v>1390</v>
      </c>
      <c r="F45" s="146">
        <v>623</v>
      </c>
      <c r="G45" s="146">
        <v>1083319</v>
      </c>
      <c r="H45" s="137">
        <v>897</v>
      </c>
      <c r="I45" s="137">
        <v>1505730</v>
      </c>
      <c r="J45" s="24">
        <f t="shared" si="5"/>
        <v>1.4398073836276084</v>
      </c>
      <c r="K45" s="24">
        <f t="shared" si="6"/>
        <v>1.3899230051351448</v>
      </c>
      <c r="L45" s="24">
        <f t="shared" si="4"/>
        <v>0.3</v>
      </c>
      <c r="M45" s="24">
        <f t="shared" si="2"/>
        <v>0.7</v>
      </c>
      <c r="N45" s="109">
        <f t="shared" si="3"/>
        <v>1</v>
      </c>
      <c r="O45" s="144">
        <v>1942.6306575796909</v>
      </c>
      <c r="P45" s="137">
        <v>485.87080013896383</v>
      </c>
      <c r="Q45" s="137">
        <v>1456.759857440727</v>
      </c>
      <c r="R45" s="2" t="s">
        <v>1672</v>
      </c>
      <c r="S45" s="2">
        <v>0</v>
      </c>
      <c r="T45" s="2" t="e">
        <v>#N/A</v>
      </c>
      <c r="U45" s="2" t="s">
        <v>1678</v>
      </c>
      <c r="V45" s="2"/>
    </row>
    <row r="46" spans="1:22" x14ac:dyDescent="0.25">
      <c r="A46" s="143">
        <v>42</v>
      </c>
      <c r="B46" s="172" t="s">
        <v>146</v>
      </c>
      <c r="C46" s="173" t="s">
        <v>1309</v>
      </c>
      <c r="D46" s="173" t="s">
        <v>328</v>
      </c>
      <c r="E46" s="172" t="s">
        <v>1391</v>
      </c>
      <c r="F46" s="146">
        <v>461</v>
      </c>
      <c r="G46" s="146">
        <v>832819</v>
      </c>
      <c r="H46" s="137">
        <v>632</v>
      </c>
      <c r="I46" s="137">
        <v>841860</v>
      </c>
      <c r="J46" s="24">
        <f t="shared" si="5"/>
        <v>1.3709327548806942</v>
      </c>
      <c r="K46" s="24">
        <f t="shared" si="6"/>
        <v>1.0108559002616415</v>
      </c>
      <c r="L46" s="24">
        <f t="shared" si="4"/>
        <v>0.3</v>
      </c>
      <c r="M46" s="24">
        <f t="shared" si="2"/>
        <v>0.7</v>
      </c>
      <c r="N46" s="109">
        <f t="shared" si="3"/>
        <v>1</v>
      </c>
      <c r="O46" s="144">
        <v>1942.6306575796909</v>
      </c>
      <c r="P46" s="137">
        <v>788.05762713001229</v>
      </c>
      <c r="Q46" s="137">
        <v>1154.5730304496788</v>
      </c>
      <c r="R46" s="2" t="s">
        <v>1672</v>
      </c>
      <c r="S46" s="2">
        <v>1866263624</v>
      </c>
      <c r="T46" s="2" t="s">
        <v>1675</v>
      </c>
      <c r="U46" s="2" t="s">
        <v>1677</v>
      </c>
      <c r="V46" s="2"/>
    </row>
    <row r="47" spans="1:22" x14ac:dyDescent="0.25">
      <c r="A47" s="143">
        <v>43</v>
      </c>
      <c r="B47" s="172" t="s">
        <v>148</v>
      </c>
      <c r="C47" s="173" t="s">
        <v>1309</v>
      </c>
      <c r="D47" s="173" t="s">
        <v>336</v>
      </c>
      <c r="E47" s="172" t="s">
        <v>1392</v>
      </c>
      <c r="F47" s="146">
        <v>478</v>
      </c>
      <c r="G47" s="146">
        <v>673397</v>
      </c>
      <c r="H47" s="137">
        <v>152</v>
      </c>
      <c r="I47" s="137">
        <v>256700</v>
      </c>
      <c r="J47" s="24">
        <f t="shared" si="5"/>
        <v>0.31799163179916318</v>
      </c>
      <c r="K47" s="24">
        <f t="shared" si="6"/>
        <v>0.38120157945461591</v>
      </c>
      <c r="L47" s="24">
        <f t="shared" si="4"/>
        <v>9.5397489539748956E-2</v>
      </c>
      <c r="M47" s="24">
        <f t="shared" si="2"/>
        <v>0.2668411056182311</v>
      </c>
      <c r="N47" s="109">
        <f t="shared" si="3"/>
        <v>0.36223859515798007</v>
      </c>
      <c r="O47" s="144">
        <v>0</v>
      </c>
      <c r="P47" s="137">
        <v>0</v>
      </c>
      <c r="Q47" s="137">
        <v>0</v>
      </c>
      <c r="R47" s="2" t="s">
        <v>1672</v>
      </c>
      <c r="S47" s="2">
        <v>1815543644</v>
      </c>
      <c r="T47" s="2" t="s">
        <v>1676</v>
      </c>
      <c r="U47" s="2" t="s">
        <v>1678</v>
      </c>
      <c r="V47" s="2"/>
    </row>
    <row r="48" spans="1:22" x14ac:dyDescent="0.25">
      <c r="A48" s="143">
        <v>44</v>
      </c>
      <c r="B48" s="172" t="s">
        <v>148</v>
      </c>
      <c r="C48" s="173" t="s">
        <v>1309</v>
      </c>
      <c r="D48" s="173" t="s">
        <v>339</v>
      </c>
      <c r="E48" s="172" t="s">
        <v>1393</v>
      </c>
      <c r="F48" s="146">
        <v>1648</v>
      </c>
      <c r="G48" s="146">
        <v>2681008</v>
      </c>
      <c r="H48" s="137">
        <v>1193</v>
      </c>
      <c r="I48" s="137">
        <v>1802975</v>
      </c>
      <c r="J48" s="24">
        <f t="shared" si="5"/>
        <v>0.72390776699029125</v>
      </c>
      <c r="K48" s="24">
        <f t="shared" si="6"/>
        <v>0.67249892577717041</v>
      </c>
      <c r="L48" s="24">
        <f t="shared" si="4"/>
        <v>0.21717233009708736</v>
      </c>
      <c r="M48" s="24">
        <f t="shared" si="2"/>
        <v>0.47074924804401924</v>
      </c>
      <c r="N48" s="109">
        <f t="shared" si="3"/>
        <v>0.68792157814110655</v>
      </c>
      <c r="O48" s="144">
        <v>0</v>
      </c>
      <c r="P48" s="137">
        <v>0</v>
      </c>
      <c r="Q48" s="137">
        <v>0</v>
      </c>
      <c r="R48" s="2" t="s">
        <v>1672</v>
      </c>
      <c r="S48" s="2">
        <v>1864644014</v>
      </c>
      <c r="T48" s="2" t="s">
        <v>1675</v>
      </c>
      <c r="U48" s="2" t="s">
        <v>1677</v>
      </c>
      <c r="V48" s="2"/>
    </row>
    <row r="49" spans="1:22" x14ac:dyDescent="0.25">
      <c r="A49" s="143">
        <v>45</v>
      </c>
      <c r="B49" s="172" t="s">
        <v>148</v>
      </c>
      <c r="C49" s="173" t="s">
        <v>1309</v>
      </c>
      <c r="D49" s="173" t="s">
        <v>338</v>
      </c>
      <c r="E49" s="172" t="s">
        <v>1394</v>
      </c>
      <c r="F49" s="146">
        <v>801</v>
      </c>
      <c r="G49" s="146">
        <v>1234860</v>
      </c>
      <c r="H49" s="137">
        <v>545</v>
      </c>
      <c r="I49" s="137">
        <v>753205</v>
      </c>
      <c r="J49" s="24">
        <f t="shared" si="5"/>
        <v>0.68039950062421972</v>
      </c>
      <c r="K49" s="24">
        <f t="shared" si="6"/>
        <v>0.60995173541939973</v>
      </c>
      <c r="L49" s="24">
        <f t="shared" si="4"/>
        <v>0.20411985018726592</v>
      </c>
      <c r="M49" s="24">
        <f t="shared" si="2"/>
        <v>0.42696621479357977</v>
      </c>
      <c r="N49" s="109">
        <f t="shared" si="3"/>
        <v>0.63108606498084563</v>
      </c>
      <c r="O49" s="144">
        <v>0</v>
      </c>
      <c r="P49" s="137">
        <v>0</v>
      </c>
      <c r="Q49" s="137">
        <v>0</v>
      </c>
      <c r="R49" s="2" t="s">
        <v>1672</v>
      </c>
      <c r="S49" s="2">
        <v>1829449402</v>
      </c>
      <c r="T49" s="2" t="s">
        <v>1675</v>
      </c>
      <c r="U49" s="2" t="s">
        <v>1677</v>
      </c>
      <c r="V49" s="2"/>
    </row>
    <row r="50" spans="1:22" x14ac:dyDescent="0.25">
      <c r="A50" s="143">
        <v>46</v>
      </c>
      <c r="B50" s="172" t="s">
        <v>1280</v>
      </c>
      <c r="C50" s="173" t="s">
        <v>1309</v>
      </c>
      <c r="D50" s="173" t="s">
        <v>301</v>
      </c>
      <c r="E50" s="172" t="s">
        <v>302</v>
      </c>
      <c r="F50" s="146">
        <v>1605</v>
      </c>
      <c r="G50" s="146">
        <v>2573785</v>
      </c>
      <c r="H50" s="137">
        <v>1439</v>
      </c>
      <c r="I50" s="137">
        <v>2285210</v>
      </c>
      <c r="J50" s="24">
        <f t="shared" si="5"/>
        <v>0.89657320872274149</v>
      </c>
      <c r="K50" s="24">
        <f t="shared" si="6"/>
        <v>0.88787913520360096</v>
      </c>
      <c r="L50" s="24">
        <f t="shared" si="4"/>
        <v>0.26897196261682244</v>
      </c>
      <c r="M50" s="24">
        <f t="shared" si="2"/>
        <v>0.62151539464252059</v>
      </c>
      <c r="N50" s="109">
        <f t="shared" si="3"/>
        <v>0.89048735725934303</v>
      </c>
      <c r="O50" s="144">
        <v>1729.8880403991186</v>
      </c>
      <c r="P50" s="137">
        <v>494.09575921629778</v>
      </c>
      <c r="Q50" s="137">
        <v>1235.7922811828209</v>
      </c>
      <c r="R50" s="2" t="s">
        <v>1672</v>
      </c>
      <c r="S50" s="2">
        <v>1838633533</v>
      </c>
      <c r="T50" s="2" t="s">
        <v>1675</v>
      </c>
      <c r="U50" s="2" t="s">
        <v>1677</v>
      </c>
      <c r="V50" s="2"/>
    </row>
    <row r="51" spans="1:22" x14ac:dyDescent="0.25">
      <c r="A51" s="143">
        <v>47</v>
      </c>
      <c r="B51" s="172" t="s">
        <v>1280</v>
      </c>
      <c r="C51" s="173" t="s">
        <v>1309</v>
      </c>
      <c r="D51" s="173" t="s">
        <v>300</v>
      </c>
      <c r="E51" s="172" t="s">
        <v>1395</v>
      </c>
      <c r="F51" s="146">
        <v>1319</v>
      </c>
      <c r="G51" s="146">
        <v>2002494</v>
      </c>
      <c r="H51" s="137">
        <v>1326</v>
      </c>
      <c r="I51" s="137">
        <v>1842560</v>
      </c>
      <c r="J51" s="24">
        <f t="shared" si="5"/>
        <v>1.0053070507960575</v>
      </c>
      <c r="K51" s="24">
        <f t="shared" si="6"/>
        <v>0.92013259465446584</v>
      </c>
      <c r="L51" s="24">
        <f t="shared" si="4"/>
        <v>0.3</v>
      </c>
      <c r="M51" s="24">
        <f t="shared" si="2"/>
        <v>0.64409281625812609</v>
      </c>
      <c r="N51" s="109">
        <f t="shared" si="3"/>
        <v>0.94409281625812613</v>
      </c>
      <c r="O51" s="144">
        <v>1834.023648463786</v>
      </c>
      <c r="P51" s="137">
        <v>655.90460525796004</v>
      </c>
      <c r="Q51" s="137">
        <v>1178.1190432058261</v>
      </c>
      <c r="R51" s="2" t="s">
        <v>1672</v>
      </c>
      <c r="S51" s="2">
        <v>1839728698</v>
      </c>
      <c r="T51" s="2" t="s">
        <v>1675</v>
      </c>
      <c r="U51" s="2" t="s">
        <v>1677</v>
      </c>
      <c r="V51" s="2"/>
    </row>
    <row r="52" spans="1:22" x14ac:dyDescent="0.25">
      <c r="A52" s="143">
        <v>48</v>
      </c>
      <c r="B52" s="172" t="s">
        <v>1280</v>
      </c>
      <c r="C52" s="173" t="s">
        <v>1309</v>
      </c>
      <c r="D52" s="173" t="s">
        <v>305</v>
      </c>
      <c r="E52" s="172" t="s">
        <v>1396</v>
      </c>
      <c r="F52" s="146">
        <v>1128</v>
      </c>
      <c r="G52" s="146">
        <v>1664284</v>
      </c>
      <c r="H52" s="137">
        <v>1398</v>
      </c>
      <c r="I52" s="137">
        <v>1979030</v>
      </c>
      <c r="J52" s="24">
        <f t="shared" si="5"/>
        <v>1.2393617021276595</v>
      </c>
      <c r="K52" s="24">
        <f t="shared" si="6"/>
        <v>1.189117963039962</v>
      </c>
      <c r="L52" s="24">
        <f t="shared" si="4"/>
        <v>0.3</v>
      </c>
      <c r="M52" s="24">
        <f t="shared" si="2"/>
        <v>0.7</v>
      </c>
      <c r="N52" s="109">
        <f t="shared" si="3"/>
        <v>1</v>
      </c>
      <c r="O52" s="144">
        <v>1942.6306575796909</v>
      </c>
      <c r="P52" s="137">
        <v>658.59972481292243</v>
      </c>
      <c r="Q52" s="137">
        <v>1284.0309327667685</v>
      </c>
      <c r="R52" s="2" t="s">
        <v>1672</v>
      </c>
      <c r="S52" s="2">
        <v>1829045214</v>
      </c>
      <c r="T52" s="2" t="s">
        <v>1675</v>
      </c>
      <c r="U52" s="2" t="s">
        <v>1677</v>
      </c>
      <c r="V52" s="2"/>
    </row>
    <row r="53" spans="1:22" x14ac:dyDescent="0.25">
      <c r="A53" s="143">
        <v>49</v>
      </c>
      <c r="B53" s="172" t="s">
        <v>1280</v>
      </c>
      <c r="C53" s="173" t="s">
        <v>1309</v>
      </c>
      <c r="D53" s="173" t="s">
        <v>1397</v>
      </c>
      <c r="E53" s="172" t="s">
        <v>1398</v>
      </c>
      <c r="F53" s="146">
        <v>1515</v>
      </c>
      <c r="G53" s="146">
        <v>2350957</v>
      </c>
      <c r="H53" s="137">
        <v>1825</v>
      </c>
      <c r="I53" s="137">
        <v>2620020</v>
      </c>
      <c r="J53" s="24">
        <f t="shared" si="5"/>
        <v>1.2046204620462047</v>
      </c>
      <c r="K53" s="24">
        <f t="shared" si="6"/>
        <v>1.114448286378696</v>
      </c>
      <c r="L53" s="24">
        <f t="shared" si="4"/>
        <v>0.3</v>
      </c>
      <c r="M53" s="24">
        <f t="shared" si="2"/>
        <v>0.7</v>
      </c>
      <c r="N53" s="109">
        <f t="shared" si="3"/>
        <v>1</v>
      </c>
      <c r="O53" s="144">
        <v>1942.6306575796909</v>
      </c>
      <c r="P53" s="137">
        <v>593.787961853772</v>
      </c>
      <c r="Q53" s="137">
        <v>1348.8426957259189</v>
      </c>
      <c r="R53" s="2" t="s">
        <v>1672</v>
      </c>
      <c r="S53" s="2">
        <v>1852138138</v>
      </c>
      <c r="T53" s="2" t="s">
        <v>1675</v>
      </c>
      <c r="U53" s="2" t="s">
        <v>1677</v>
      </c>
      <c r="V53" s="2"/>
    </row>
    <row r="54" spans="1:22" x14ac:dyDescent="0.25">
      <c r="A54" s="143">
        <v>50</v>
      </c>
      <c r="B54" s="172" t="s">
        <v>141</v>
      </c>
      <c r="C54" s="173" t="s">
        <v>1309</v>
      </c>
      <c r="D54" s="173" t="s">
        <v>261</v>
      </c>
      <c r="E54" s="172" t="s">
        <v>1399</v>
      </c>
      <c r="F54" s="146">
        <v>562</v>
      </c>
      <c r="G54" s="146">
        <v>1308015</v>
      </c>
      <c r="H54" s="137">
        <v>812</v>
      </c>
      <c r="I54" s="137">
        <v>1635800</v>
      </c>
      <c r="J54" s="24">
        <f t="shared" si="5"/>
        <v>1.4448398576512456</v>
      </c>
      <c r="K54" s="24">
        <f t="shared" si="6"/>
        <v>1.250597279083191</v>
      </c>
      <c r="L54" s="24">
        <f t="shared" si="4"/>
        <v>0.3</v>
      </c>
      <c r="M54" s="24">
        <f t="shared" si="2"/>
        <v>0.7</v>
      </c>
      <c r="N54" s="109">
        <f t="shared" si="3"/>
        <v>1</v>
      </c>
      <c r="O54" s="144">
        <v>1942.6306575796909</v>
      </c>
      <c r="P54" s="137">
        <v>257.59629290598531</v>
      </c>
      <c r="Q54" s="137">
        <v>1685.0343646737056</v>
      </c>
      <c r="R54" s="2" t="s">
        <v>1672</v>
      </c>
      <c r="S54" s="2">
        <v>1701291025</v>
      </c>
      <c r="T54" s="2" t="e">
        <v>#N/A</v>
      </c>
      <c r="U54" s="2" t="s">
        <v>1678</v>
      </c>
      <c r="V54" s="2"/>
    </row>
    <row r="55" spans="1:22" x14ac:dyDescent="0.25">
      <c r="A55" s="143">
        <v>51</v>
      </c>
      <c r="B55" s="172" t="s">
        <v>141</v>
      </c>
      <c r="C55" s="173" t="s">
        <v>1309</v>
      </c>
      <c r="D55" s="173" t="s">
        <v>263</v>
      </c>
      <c r="E55" s="174" t="s">
        <v>1400</v>
      </c>
      <c r="F55" s="146">
        <v>527</v>
      </c>
      <c r="G55" s="146">
        <v>1224783</v>
      </c>
      <c r="H55" s="137">
        <v>691</v>
      </c>
      <c r="I55" s="137">
        <v>1460405</v>
      </c>
      <c r="J55" s="24">
        <f t="shared" si="5"/>
        <v>1.3111954459203037</v>
      </c>
      <c r="K55" s="24">
        <f t="shared" si="6"/>
        <v>1.1923785682851575</v>
      </c>
      <c r="L55" s="24">
        <f t="shared" si="4"/>
        <v>0.3</v>
      </c>
      <c r="M55" s="24">
        <f t="shared" si="2"/>
        <v>0.7</v>
      </c>
      <c r="N55" s="109">
        <f t="shared" si="3"/>
        <v>1</v>
      </c>
      <c r="O55" s="144">
        <v>1942.6306575796909</v>
      </c>
      <c r="P55" s="137">
        <v>431.69644068434786</v>
      </c>
      <c r="Q55" s="137">
        <v>1510.9342168953431</v>
      </c>
      <c r="R55" s="2" t="s">
        <v>1672</v>
      </c>
      <c r="S55" s="2">
        <v>1701291023</v>
      </c>
      <c r="T55" s="2" t="e">
        <v>#N/A</v>
      </c>
      <c r="U55" s="2" t="s">
        <v>1678</v>
      </c>
      <c r="V55" s="2"/>
    </row>
    <row r="56" spans="1:22" x14ac:dyDescent="0.25">
      <c r="A56" s="143">
        <v>52</v>
      </c>
      <c r="B56" s="171" t="s">
        <v>141</v>
      </c>
      <c r="C56" s="173" t="s">
        <v>1309</v>
      </c>
      <c r="D56" s="143" t="s">
        <v>262</v>
      </c>
      <c r="E56" s="171" t="s">
        <v>1401</v>
      </c>
      <c r="F56" s="146">
        <v>490</v>
      </c>
      <c r="G56" s="146">
        <v>1122760</v>
      </c>
      <c r="H56" s="137">
        <v>512</v>
      </c>
      <c r="I56" s="137">
        <v>995025</v>
      </c>
      <c r="J56" s="24">
        <f t="shared" si="5"/>
        <v>1.0448979591836736</v>
      </c>
      <c r="K56" s="24">
        <f t="shared" si="6"/>
        <v>0.88623125155865901</v>
      </c>
      <c r="L56" s="24">
        <f t="shared" si="4"/>
        <v>0.3</v>
      </c>
      <c r="M56" s="24">
        <f t="shared" si="2"/>
        <v>0.6203618760910613</v>
      </c>
      <c r="N56" s="109">
        <f t="shared" si="3"/>
        <v>0.92036187609106124</v>
      </c>
      <c r="O56" s="144">
        <v>1787.9231965620563</v>
      </c>
      <c r="P56" s="137">
        <v>457.45426194995207</v>
      </c>
      <c r="Q56" s="137">
        <v>1330.4689346121042</v>
      </c>
      <c r="R56" s="2" t="s">
        <v>1672</v>
      </c>
      <c r="S56" s="2">
        <v>1701291026</v>
      </c>
      <c r="T56" s="2" t="e">
        <v>#N/A</v>
      </c>
      <c r="U56" s="2" t="s">
        <v>1678</v>
      </c>
      <c r="V56" s="2"/>
    </row>
    <row r="57" spans="1:22" x14ac:dyDescent="0.25">
      <c r="A57" s="143">
        <v>53</v>
      </c>
      <c r="B57" s="171" t="s">
        <v>141</v>
      </c>
      <c r="C57" s="173" t="s">
        <v>1309</v>
      </c>
      <c r="D57" s="143" t="s">
        <v>260</v>
      </c>
      <c r="E57" s="171" t="s">
        <v>1402</v>
      </c>
      <c r="F57" s="146">
        <v>869</v>
      </c>
      <c r="G57" s="146">
        <v>2008177</v>
      </c>
      <c r="H57" s="137">
        <v>683</v>
      </c>
      <c r="I57" s="137">
        <v>2489355</v>
      </c>
      <c r="J57" s="24">
        <f t="shared" si="5"/>
        <v>0.78596087456846953</v>
      </c>
      <c r="K57" s="24">
        <f t="shared" si="6"/>
        <v>1.2396093571433195</v>
      </c>
      <c r="L57" s="24">
        <f t="shared" si="4"/>
        <v>0.23578826237054085</v>
      </c>
      <c r="M57" s="24">
        <f t="shared" si="2"/>
        <v>0.7</v>
      </c>
      <c r="N57" s="109">
        <f t="shared" si="3"/>
        <v>0.9357882623705408</v>
      </c>
      <c r="O57" s="144">
        <v>1817.89096748424</v>
      </c>
      <c r="P57" s="137">
        <v>209.42199172086461</v>
      </c>
      <c r="Q57" s="137">
        <v>1608.4689757633753</v>
      </c>
      <c r="R57" s="2" t="s">
        <v>1672</v>
      </c>
      <c r="S57" s="2">
        <v>1701291024</v>
      </c>
      <c r="T57" s="2" t="e">
        <v>#N/A</v>
      </c>
      <c r="U57" s="2" t="s">
        <v>1678</v>
      </c>
      <c r="V57" s="2"/>
    </row>
    <row r="58" spans="1:22" x14ac:dyDescent="0.25">
      <c r="A58" s="143">
        <v>54</v>
      </c>
      <c r="B58" s="171" t="s">
        <v>126</v>
      </c>
      <c r="C58" s="173" t="s">
        <v>1309</v>
      </c>
      <c r="D58" s="143" t="s">
        <v>909</v>
      </c>
      <c r="E58" s="171" t="s">
        <v>835</v>
      </c>
      <c r="F58" s="146">
        <v>903</v>
      </c>
      <c r="G58" s="146">
        <v>2102211</v>
      </c>
      <c r="H58" s="137">
        <v>982</v>
      </c>
      <c r="I58" s="137">
        <v>1850415</v>
      </c>
      <c r="J58" s="24">
        <f t="shared" si="5"/>
        <v>1.0874861572535992</v>
      </c>
      <c r="K58" s="24">
        <f t="shared" si="6"/>
        <v>0.88022325066323026</v>
      </c>
      <c r="L58" s="24">
        <f t="shared" si="4"/>
        <v>0.3</v>
      </c>
      <c r="M58" s="24">
        <f t="shared" si="2"/>
        <v>0.61615627546426111</v>
      </c>
      <c r="N58" s="109">
        <f t="shared" si="3"/>
        <v>0.91615627546426115</v>
      </c>
      <c r="O58" s="144">
        <v>1779.7532678508981</v>
      </c>
      <c r="P58" s="137">
        <v>412.16466687257901</v>
      </c>
      <c r="Q58" s="137">
        <v>1367.5886009783192</v>
      </c>
      <c r="R58" s="2" t="s">
        <v>1672</v>
      </c>
      <c r="S58" s="2">
        <v>1978827878</v>
      </c>
      <c r="T58" s="2" t="s">
        <v>1675</v>
      </c>
      <c r="U58" s="2" t="s">
        <v>1677</v>
      </c>
      <c r="V58" s="2"/>
    </row>
    <row r="59" spans="1:22" x14ac:dyDescent="0.25">
      <c r="A59" s="143">
        <v>55</v>
      </c>
      <c r="B59" s="171" t="s">
        <v>126</v>
      </c>
      <c r="C59" s="173" t="s">
        <v>1309</v>
      </c>
      <c r="D59" s="143" t="s">
        <v>907</v>
      </c>
      <c r="E59" s="171" t="s">
        <v>908</v>
      </c>
      <c r="F59" s="146">
        <v>429</v>
      </c>
      <c r="G59" s="146">
        <v>999582</v>
      </c>
      <c r="H59" s="137">
        <v>525</v>
      </c>
      <c r="I59" s="137">
        <v>1079050</v>
      </c>
      <c r="J59" s="24">
        <f t="shared" si="5"/>
        <v>1.2237762237762237</v>
      </c>
      <c r="K59" s="24">
        <f t="shared" si="6"/>
        <v>1.0795012315147732</v>
      </c>
      <c r="L59" s="24">
        <f t="shared" si="4"/>
        <v>0.3</v>
      </c>
      <c r="M59" s="24">
        <f t="shared" si="2"/>
        <v>0.7</v>
      </c>
      <c r="N59" s="109">
        <f t="shared" si="3"/>
        <v>1</v>
      </c>
      <c r="O59" s="144">
        <v>1942.6306575796909</v>
      </c>
      <c r="P59" s="137">
        <v>377.49019626644696</v>
      </c>
      <c r="Q59" s="137">
        <v>1565.140461313244</v>
      </c>
      <c r="R59" s="2" t="s">
        <v>1672</v>
      </c>
      <c r="S59" s="2">
        <v>1781325555</v>
      </c>
      <c r="T59" s="2" t="s">
        <v>1675</v>
      </c>
      <c r="U59" s="2" t="s">
        <v>1677</v>
      </c>
      <c r="V59" s="2"/>
    </row>
    <row r="60" spans="1:22" x14ac:dyDescent="0.25">
      <c r="A60" s="143">
        <v>56</v>
      </c>
      <c r="B60" s="171" t="s">
        <v>126</v>
      </c>
      <c r="C60" s="173" t="s">
        <v>1309</v>
      </c>
      <c r="D60" s="143" t="s">
        <v>1403</v>
      </c>
      <c r="E60" s="171" t="s">
        <v>1404</v>
      </c>
      <c r="F60" s="146">
        <v>464</v>
      </c>
      <c r="G60" s="146">
        <v>1067255</v>
      </c>
      <c r="H60" s="137">
        <v>228</v>
      </c>
      <c r="I60" s="137">
        <v>593480</v>
      </c>
      <c r="J60" s="24">
        <f t="shared" si="5"/>
        <v>0.49137931034482757</v>
      </c>
      <c r="K60" s="24">
        <f t="shared" si="6"/>
        <v>0.55608078669109073</v>
      </c>
      <c r="L60" s="24">
        <f t="shared" si="4"/>
        <v>0.14741379310344827</v>
      </c>
      <c r="M60" s="24">
        <f t="shared" si="2"/>
        <v>0.38925655068376347</v>
      </c>
      <c r="N60" s="109">
        <f t="shared" si="3"/>
        <v>0.53667034378721179</v>
      </c>
      <c r="O60" s="144">
        <v>0</v>
      </c>
      <c r="P60" s="137">
        <v>0</v>
      </c>
      <c r="Q60" s="137">
        <v>0</v>
      </c>
      <c r="R60" s="2" t="s">
        <v>1672</v>
      </c>
      <c r="S60" s="2">
        <v>1745841111</v>
      </c>
      <c r="T60" s="2" t="s">
        <v>1675</v>
      </c>
      <c r="U60" s="2" t="s">
        <v>1677</v>
      </c>
      <c r="V60" s="2"/>
    </row>
    <row r="61" spans="1:22" x14ac:dyDescent="0.25">
      <c r="A61" s="143">
        <v>57</v>
      </c>
      <c r="B61" s="171" t="s">
        <v>127</v>
      </c>
      <c r="C61" s="173" t="s">
        <v>1309</v>
      </c>
      <c r="D61" s="143" t="s">
        <v>918</v>
      </c>
      <c r="E61" s="171" t="s">
        <v>1405</v>
      </c>
      <c r="F61" s="146">
        <v>692</v>
      </c>
      <c r="G61" s="146">
        <v>1364702</v>
      </c>
      <c r="H61" s="137">
        <v>772</v>
      </c>
      <c r="I61" s="137">
        <v>1362890</v>
      </c>
      <c r="J61" s="24">
        <f t="shared" si="5"/>
        <v>1.1156069364161849</v>
      </c>
      <c r="K61" s="24">
        <f t="shared" si="6"/>
        <v>0.99867223760205526</v>
      </c>
      <c r="L61" s="24">
        <f t="shared" si="4"/>
        <v>0.3</v>
      </c>
      <c r="M61" s="24">
        <f t="shared" si="2"/>
        <v>0.6990705663214386</v>
      </c>
      <c r="N61" s="109">
        <f t="shared" si="3"/>
        <v>0.99907056632143854</v>
      </c>
      <c r="O61" s="144">
        <v>1940.8251112215303</v>
      </c>
      <c r="P61" s="137">
        <v>474.10935899374425</v>
      </c>
      <c r="Q61" s="137">
        <v>1466.715752227786</v>
      </c>
      <c r="R61" s="2" t="s">
        <v>1672</v>
      </c>
      <c r="S61" s="2">
        <v>1990260067</v>
      </c>
      <c r="T61" s="2" t="s">
        <v>1675</v>
      </c>
      <c r="U61" s="2" t="s">
        <v>1677</v>
      </c>
      <c r="V61" s="2"/>
    </row>
    <row r="62" spans="1:22" x14ac:dyDescent="0.25">
      <c r="A62" s="143">
        <v>58</v>
      </c>
      <c r="B62" s="171" t="s">
        <v>127</v>
      </c>
      <c r="C62" s="173" t="s">
        <v>1309</v>
      </c>
      <c r="D62" s="143" t="s">
        <v>915</v>
      </c>
      <c r="E62" s="171" t="s">
        <v>1406</v>
      </c>
      <c r="F62" s="146">
        <v>580</v>
      </c>
      <c r="G62" s="146">
        <v>1163029</v>
      </c>
      <c r="H62" s="137">
        <v>647</v>
      </c>
      <c r="I62" s="137">
        <v>1364160</v>
      </c>
      <c r="J62" s="24">
        <f t="shared" si="5"/>
        <v>1.1155172413793104</v>
      </c>
      <c r="K62" s="24">
        <f t="shared" si="6"/>
        <v>1.1729372182464926</v>
      </c>
      <c r="L62" s="24">
        <f t="shared" si="4"/>
        <v>0.3</v>
      </c>
      <c r="M62" s="24">
        <f t="shared" si="2"/>
        <v>0.7</v>
      </c>
      <c r="N62" s="109">
        <f t="shared" si="3"/>
        <v>1</v>
      </c>
      <c r="O62" s="144">
        <v>1942.6306575796909</v>
      </c>
      <c r="P62" s="137">
        <v>424.29539381441248</v>
      </c>
      <c r="Q62" s="137">
        <v>1518.3352637652783</v>
      </c>
      <c r="R62" s="2" t="s">
        <v>1672</v>
      </c>
      <c r="S62" s="2">
        <v>1940400939</v>
      </c>
      <c r="T62" s="2" t="s">
        <v>1675</v>
      </c>
      <c r="U62" s="2" t="s">
        <v>1677</v>
      </c>
      <c r="V62" s="2"/>
    </row>
    <row r="63" spans="1:22" x14ac:dyDescent="0.25">
      <c r="A63" s="143">
        <v>59</v>
      </c>
      <c r="B63" s="171" t="s">
        <v>127</v>
      </c>
      <c r="C63" s="173" t="s">
        <v>1309</v>
      </c>
      <c r="D63" s="143" t="s">
        <v>916</v>
      </c>
      <c r="E63" s="171" t="s">
        <v>1206</v>
      </c>
      <c r="F63" s="146">
        <v>924</v>
      </c>
      <c r="G63" s="146">
        <v>1826417</v>
      </c>
      <c r="H63" s="137">
        <v>855</v>
      </c>
      <c r="I63" s="137">
        <v>1997825</v>
      </c>
      <c r="J63" s="24">
        <f t="shared" si="5"/>
        <v>0.92532467532467533</v>
      </c>
      <c r="K63" s="24">
        <f t="shared" si="6"/>
        <v>1.0938493235663049</v>
      </c>
      <c r="L63" s="24">
        <f t="shared" si="4"/>
        <v>0.27759740259740256</v>
      </c>
      <c r="M63" s="24">
        <f t="shared" si="2"/>
        <v>0.7</v>
      </c>
      <c r="N63" s="109">
        <f t="shared" si="3"/>
        <v>0.97759740259740258</v>
      </c>
      <c r="O63" s="144">
        <v>1899.11068505599</v>
      </c>
      <c r="P63" s="137">
        <v>462.87510739315928</v>
      </c>
      <c r="Q63" s="137">
        <v>1436.2355776628306</v>
      </c>
      <c r="R63" s="2" t="s">
        <v>1672</v>
      </c>
      <c r="S63" s="2">
        <v>1690214977</v>
      </c>
      <c r="T63" s="2" t="s">
        <v>1675</v>
      </c>
      <c r="U63" s="2" t="s">
        <v>1677</v>
      </c>
      <c r="V63" s="2"/>
    </row>
    <row r="64" spans="1:22" x14ac:dyDescent="0.25">
      <c r="A64" s="143">
        <v>60</v>
      </c>
      <c r="B64" s="171" t="s">
        <v>127</v>
      </c>
      <c r="C64" s="173" t="s">
        <v>1309</v>
      </c>
      <c r="D64" s="143" t="s">
        <v>917</v>
      </c>
      <c r="E64" s="171" t="s">
        <v>1407</v>
      </c>
      <c r="F64" s="146">
        <v>1042</v>
      </c>
      <c r="G64" s="146">
        <v>2067075</v>
      </c>
      <c r="H64" s="137">
        <v>1237</v>
      </c>
      <c r="I64" s="137">
        <v>2415595</v>
      </c>
      <c r="J64" s="24">
        <f t="shared" si="5"/>
        <v>1.1871401151631478</v>
      </c>
      <c r="K64" s="24">
        <f t="shared" si="6"/>
        <v>1.1686053965143983</v>
      </c>
      <c r="L64" s="24">
        <f t="shared" si="4"/>
        <v>0.3</v>
      </c>
      <c r="M64" s="24">
        <f t="shared" si="2"/>
        <v>0.7</v>
      </c>
      <c r="N64" s="109">
        <f t="shared" si="3"/>
        <v>1</v>
      </c>
      <c r="O64" s="144">
        <v>1942.6306575796909</v>
      </c>
      <c r="P64" s="137">
        <v>736.61436587610376</v>
      </c>
      <c r="Q64" s="137">
        <v>1206.0162917035871</v>
      </c>
      <c r="R64" s="2" t="s">
        <v>1672</v>
      </c>
      <c r="S64" s="2">
        <v>1641106305</v>
      </c>
      <c r="T64" s="2" t="s">
        <v>1675</v>
      </c>
      <c r="U64" s="2" t="s">
        <v>1677</v>
      </c>
      <c r="V64" s="2"/>
    </row>
    <row r="65" spans="1:22" x14ac:dyDescent="0.25">
      <c r="A65" s="143">
        <v>61</v>
      </c>
      <c r="B65" s="171" t="s">
        <v>127</v>
      </c>
      <c r="C65" s="173" t="s">
        <v>1309</v>
      </c>
      <c r="D65" s="143" t="s">
        <v>1143</v>
      </c>
      <c r="E65" s="171" t="s">
        <v>1408</v>
      </c>
      <c r="F65" s="146">
        <v>987</v>
      </c>
      <c r="G65" s="146">
        <v>1953858</v>
      </c>
      <c r="H65" s="137">
        <v>1007</v>
      </c>
      <c r="I65" s="137">
        <v>1884075</v>
      </c>
      <c r="J65" s="24">
        <f t="shared" si="5"/>
        <v>1.0202634245187436</v>
      </c>
      <c r="K65" s="24">
        <f t="shared" si="6"/>
        <v>0.96428450788133013</v>
      </c>
      <c r="L65" s="24">
        <f t="shared" si="4"/>
        <v>0.3</v>
      </c>
      <c r="M65" s="24">
        <f t="shared" si="2"/>
        <v>0.67499915551693102</v>
      </c>
      <c r="N65" s="109">
        <f t="shared" si="3"/>
        <v>0.97499915551693106</v>
      </c>
      <c r="O65" s="144">
        <v>1894.063250621499</v>
      </c>
      <c r="P65" s="137">
        <v>416.1394914101171</v>
      </c>
      <c r="Q65" s="137">
        <v>1477.9237592113818</v>
      </c>
      <c r="R65" s="2" t="s">
        <v>1672</v>
      </c>
      <c r="S65" s="2">
        <v>1316712907</v>
      </c>
      <c r="T65" s="2" t="s">
        <v>1675</v>
      </c>
      <c r="U65" s="2" t="s">
        <v>1677</v>
      </c>
      <c r="V65" s="2"/>
    </row>
    <row r="66" spans="1:22" x14ac:dyDescent="0.25">
      <c r="A66" s="143">
        <v>62</v>
      </c>
      <c r="B66" s="171" t="s">
        <v>127</v>
      </c>
      <c r="C66" s="173" t="s">
        <v>1309</v>
      </c>
      <c r="D66" s="143" t="s">
        <v>920</v>
      </c>
      <c r="E66" s="171" t="s">
        <v>799</v>
      </c>
      <c r="F66" s="146">
        <v>1042</v>
      </c>
      <c r="G66" s="146">
        <v>2067075</v>
      </c>
      <c r="H66" s="137">
        <v>975</v>
      </c>
      <c r="I66" s="137">
        <v>1726700</v>
      </c>
      <c r="J66" s="24">
        <f t="shared" si="5"/>
        <v>0.93570057581573896</v>
      </c>
      <c r="K66" s="24">
        <f t="shared" si="6"/>
        <v>0.83533495398086666</v>
      </c>
      <c r="L66" s="24">
        <f t="shared" si="4"/>
        <v>0.28071017274472165</v>
      </c>
      <c r="M66" s="24">
        <f t="shared" si="2"/>
        <v>0.58473446778660665</v>
      </c>
      <c r="N66" s="109">
        <f t="shared" si="3"/>
        <v>0.8654446405313283</v>
      </c>
      <c r="O66" s="144">
        <v>1681.2392911341935</v>
      </c>
      <c r="P66" s="137">
        <v>565.14838811201719</v>
      </c>
      <c r="Q66" s="137">
        <v>1116.0909030221765</v>
      </c>
      <c r="R66" s="2" t="s">
        <v>1672</v>
      </c>
      <c r="S66" s="2">
        <v>1816167635</v>
      </c>
      <c r="T66" s="2" t="s">
        <v>1675</v>
      </c>
      <c r="U66" s="2" t="s">
        <v>1677</v>
      </c>
      <c r="V66" s="2"/>
    </row>
    <row r="67" spans="1:22" x14ac:dyDescent="0.25">
      <c r="A67" s="143">
        <v>63</v>
      </c>
      <c r="B67" s="171" t="s">
        <v>127</v>
      </c>
      <c r="C67" s="173" t="s">
        <v>1309</v>
      </c>
      <c r="D67" s="143" t="s">
        <v>921</v>
      </c>
      <c r="E67" s="171" t="s">
        <v>1205</v>
      </c>
      <c r="F67" s="146">
        <v>525</v>
      </c>
      <c r="G67" s="146">
        <v>1044392</v>
      </c>
      <c r="H67" s="137">
        <v>491</v>
      </c>
      <c r="I67" s="137">
        <v>898850</v>
      </c>
      <c r="J67" s="24">
        <f t="shared" si="5"/>
        <v>0.9352380952380952</v>
      </c>
      <c r="K67" s="24">
        <f t="shared" si="6"/>
        <v>0.86064427915954933</v>
      </c>
      <c r="L67" s="24">
        <f t="shared" si="4"/>
        <v>0.28057142857142853</v>
      </c>
      <c r="M67" s="24">
        <f t="shared" si="2"/>
        <v>0.60245099541168445</v>
      </c>
      <c r="N67" s="109">
        <f t="shared" si="3"/>
        <v>0.88302242398311304</v>
      </c>
      <c r="O67" s="144">
        <v>1715.3864321599276</v>
      </c>
      <c r="P67" s="137">
        <v>478.93795295639478</v>
      </c>
      <c r="Q67" s="137">
        <v>1236.4484792035328</v>
      </c>
      <c r="R67" s="2" t="s">
        <v>1672</v>
      </c>
      <c r="S67" s="2">
        <v>1816167635</v>
      </c>
      <c r="T67" s="2" t="s">
        <v>1675</v>
      </c>
      <c r="U67" s="2" t="s">
        <v>1677</v>
      </c>
      <c r="V67" s="2"/>
    </row>
    <row r="68" spans="1:22" x14ac:dyDescent="0.25">
      <c r="A68" s="143">
        <v>64</v>
      </c>
      <c r="B68" s="171" t="s">
        <v>123</v>
      </c>
      <c r="C68" s="173" t="s">
        <v>1309</v>
      </c>
      <c r="D68" s="143" t="s">
        <v>923</v>
      </c>
      <c r="E68" s="171" t="s">
        <v>1409</v>
      </c>
      <c r="F68" s="146">
        <v>343</v>
      </c>
      <c r="G68" s="146">
        <v>784483</v>
      </c>
      <c r="H68" s="137">
        <v>287</v>
      </c>
      <c r="I68" s="137">
        <v>395480</v>
      </c>
      <c r="J68" s="24">
        <f t="shared" si="5"/>
        <v>0.83673469387755106</v>
      </c>
      <c r="K68" s="24">
        <f t="shared" si="6"/>
        <v>0.50412819653198349</v>
      </c>
      <c r="L68" s="24">
        <f t="shared" si="4"/>
        <v>0.25102040816326532</v>
      </c>
      <c r="M68" s="24">
        <f t="shared" si="2"/>
        <v>0.3528897375723884</v>
      </c>
      <c r="N68" s="109">
        <f t="shared" si="3"/>
        <v>0.60391014573565371</v>
      </c>
      <c r="O68" s="144">
        <v>0</v>
      </c>
      <c r="P68" s="137">
        <v>0</v>
      </c>
      <c r="Q68" s="137">
        <v>0</v>
      </c>
      <c r="R68" s="2" t="s">
        <v>1672</v>
      </c>
      <c r="S68" s="2">
        <v>1740988822</v>
      </c>
      <c r="T68" s="2" t="s">
        <v>1675</v>
      </c>
      <c r="U68" s="2" t="s">
        <v>1677</v>
      </c>
      <c r="V68" s="2"/>
    </row>
    <row r="69" spans="1:22" x14ac:dyDescent="0.25">
      <c r="A69" s="143">
        <v>65</v>
      </c>
      <c r="B69" s="171" t="s">
        <v>123</v>
      </c>
      <c r="C69" s="173" t="s">
        <v>1309</v>
      </c>
      <c r="D69" s="143" t="s">
        <v>927</v>
      </c>
      <c r="E69" s="171" t="s">
        <v>1410</v>
      </c>
      <c r="F69" s="146">
        <v>809</v>
      </c>
      <c r="G69" s="146">
        <v>2034798</v>
      </c>
      <c r="H69" s="137">
        <v>555</v>
      </c>
      <c r="I69" s="137">
        <v>2749565</v>
      </c>
      <c r="J69" s="24">
        <f t="shared" si="5"/>
        <v>0.68603213844252164</v>
      </c>
      <c r="K69" s="24">
        <f t="shared" si="6"/>
        <v>1.3512717232865374</v>
      </c>
      <c r="L69" s="24">
        <f t="shared" ref="L69:L132" si="7">IF((J69*0.3)&gt;30%,30%,(J69*0.3))</f>
        <v>0.20580964153275649</v>
      </c>
      <c r="M69" s="24">
        <f t="shared" ref="M69:M132" si="8">IF((K69*0.7)&gt;70%,70%,(K69*0.7))</f>
        <v>0.7</v>
      </c>
      <c r="N69" s="109">
        <f t="shared" ref="N69:N132" si="9">L69+M69</f>
        <v>0.90580964153275645</v>
      </c>
      <c r="O69" s="144">
        <v>1759.6535795728028</v>
      </c>
      <c r="P69" s="137">
        <v>96.52181211995331</v>
      </c>
      <c r="Q69" s="137">
        <v>1663.1317674528493</v>
      </c>
      <c r="R69" s="2" t="s">
        <v>1672</v>
      </c>
      <c r="S69" s="2">
        <v>1314624192</v>
      </c>
      <c r="T69" s="2" t="s">
        <v>1675</v>
      </c>
      <c r="U69" s="2" t="s">
        <v>1677</v>
      </c>
      <c r="V69" s="2"/>
    </row>
    <row r="70" spans="1:22" x14ac:dyDescent="0.25">
      <c r="A70" s="143">
        <v>66</v>
      </c>
      <c r="B70" s="171" t="s">
        <v>123</v>
      </c>
      <c r="C70" s="173" t="s">
        <v>1309</v>
      </c>
      <c r="D70" s="143" t="s">
        <v>922</v>
      </c>
      <c r="E70" s="171" t="s">
        <v>1411</v>
      </c>
      <c r="F70" s="146">
        <v>396</v>
      </c>
      <c r="G70" s="146">
        <v>1021944</v>
      </c>
      <c r="H70" s="137">
        <v>570</v>
      </c>
      <c r="I70" s="137">
        <v>769110</v>
      </c>
      <c r="J70" s="24">
        <f t="shared" ref="J70:J133" si="10">IFERROR(H70/F70,0)</f>
        <v>1.4393939393939394</v>
      </c>
      <c r="K70" s="24">
        <f t="shared" ref="K70:K133" si="11">IFERROR(I70/G70,0)</f>
        <v>0.75259505413212469</v>
      </c>
      <c r="L70" s="24">
        <f t="shared" si="7"/>
        <v>0.3</v>
      </c>
      <c r="M70" s="24">
        <f t="shared" si="8"/>
        <v>0.52681653789248728</v>
      </c>
      <c r="N70" s="109">
        <f t="shared" si="9"/>
        <v>0.82681653789248721</v>
      </c>
      <c r="O70" s="144">
        <v>1606.1991547038458</v>
      </c>
      <c r="P70" s="137">
        <v>563.02907530542677</v>
      </c>
      <c r="Q70" s="137">
        <v>1043.1700793984189</v>
      </c>
      <c r="R70" s="2" t="s">
        <v>1672</v>
      </c>
      <c r="S70" s="2">
        <v>1943990516</v>
      </c>
      <c r="T70" s="2" t="s">
        <v>1675</v>
      </c>
      <c r="U70" s="2" t="s">
        <v>1677</v>
      </c>
      <c r="V70" s="2"/>
    </row>
    <row r="71" spans="1:22" x14ac:dyDescent="0.25">
      <c r="A71" s="143">
        <v>67</v>
      </c>
      <c r="B71" s="171" t="s">
        <v>123</v>
      </c>
      <c r="C71" s="173" t="s">
        <v>1309</v>
      </c>
      <c r="D71" s="143" t="s">
        <v>926</v>
      </c>
      <c r="E71" s="171" t="s">
        <v>492</v>
      </c>
      <c r="F71" s="146">
        <v>351</v>
      </c>
      <c r="G71" s="146">
        <v>822742</v>
      </c>
      <c r="H71" s="137">
        <v>70</v>
      </c>
      <c r="I71" s="137">
        <v>201730</v>
      </c>
      <c r="J71" s="24">
        <f t="shared" si="10"/>
        <v>0.19943019943019943</v>
      </c>
      <c r="K71" s="24">
        <f t="shared" si="11"/>
        <v>0.24519229600530906</v>
      </c>
      <c r="L71" s="24">
        <f t="shared" si="7"/>
        <v>5.9829059829059825E-2</v>
      </c>
      <c r="M71" s="24">
        <f t="shared" si="8"/>
        <v>0.17163460720371634</v>
      </c>
      <c r="N71" s="109">
        <f t="shared" si="9"/>
        <v>0.23146366703277615</v>
      </c>
      <c r="O71" s="144">
        <v>0</v>
      </c>
      <c r="P71" s="137">
        <v>0</v>
      </c>
      <c r="Q71" s="137">
        <v>0</v>
      </c>
      <c r="R71" s="2" t="s">
        <v>1672</v>
      </c>
      <c r="S71" s="2">
        <v>1307834747</v>
      </c>
      <c r="T71" s="2" t="s">
        <v>1675</v>
      </c>
      <c r="U71" s="2" t="s">
        <v>1677</v>
      </c>
      <c r="V71" s="2"/>
    </row>
    <row r="72" spans="1:22" x14ac:dyDescent="0.25">
      <c r="A72" s="143">
        <v>68</v>
      </c>
      <c r="B72" s="171" t="s">
        <v>130</v>
      </c>
      <c r="C72" s="173" t="s">
        <v>41</v>
      </c>
      <c r="D72" s="143" t="s">
        <v>911</v>
      </c>
      <c r="E72" s="171" t="s">
        <v>780</v>
      </c>
      <c r="F72" s="146">
        <v>930</v>
      </c>
      <c r="G72" s="146">
        <v>1534253</v>
      </c>
      <c r="H72" s="137">
        <v>817</v>
      </c>
      <c r="I72" s="137">
        <v>1199425</v>
      </c>
      <c r="J72" s="24">
        <f t="shared" si="10"/>
        <v>0.87849462365591402</v>
      </c>
      <c r="K72" s="24">
        <f t="shared" si="11"/>
        <v>0.78176480671701476</v>
      </c>
      <c r="L72" s="24">
        <f t="shared" si="7"/>
        <v>0.26354838709677419</v>
      </c>
      <c r="M72" s="24">
        <f t="shared" si="8"/>
        <v>0.54723536470191025</v>
      </c>
      <c r="N72" s="109">
        <f t="shared" si="9"/>
        <v>0.81078375179868445</v>
      </c>
      <c r="O72" s="144">
        <v>1575.0533729116073</v>
      </c>
      <c r="P72" s="137">
        <v>427.68390749332536</v>
      </c>
      <c r="Q72" s="137">
        <v>1147.3694654182821</v>
      </c>
      <c r="R72" s="2" t="s">
        <v>1672</v>
      </c>
      <c r="S72" s="2">
        <v>1716588312</v>
      </c>
      <c r="T72" s="2" t="s">
        <v>1675</v>
      </c>
      <c r="U72" s="2" t="s">
        <v>1677</v>
      </c>
      <c r="V72" s="2"/>
    </row>
    <row r="73" spans="1:22" x14ac:dyDescent="0.25">
      <c r="A73" s="143">
        <v>69</v>
      </c>
      <c r="B73" s="171" t="s">
        <v>130</v>
      </c>
      <c r="C73" s="173" t="s">
        <v>41</v>
      </c>
      <c r="D73" s="143" t="s">
        <v>913</v>
      </c>
      <c r="E73" s="171" t="s">
        <v>1232</v>
      </c>
      <c r="F73" s="146">
        <v>847</v>
      </c>
      <c r="G73" s="146">
        <v>1309027</v>
      </c>
      <c r="H73" s="137">
        <v>879</v>
      </c>
      <c r="I73" s="137">
        <v>1325045</v>
      </c>
      <c r="J73" s="24">
        <f t="shared" si="10"/>
        <v>1.0377804014167651</v>
      </c>
      <c r="K73" s="24">
        <f t="shared" si="11"/>
        <v>1.0122365696047522</v>
      </c>
      <c r="L73" s="24">
        <f t="shared" si="7"/>
        <v>0.3</v>
      </c>
      <c r="M73" s="24">
        <f t="shared" si="8"/>
        <v>0.7</v>
      </c>
      <c r="N73" s="109">
        <f t="shared" si="9"/>
        <v>1</v>
      </c>
      <c r="O73" s="144">
        <v>1942.6306575796909</v>
      </c>
      <c r="P73" s="137">
        <v>468.07239119790751</v>
      </c>
      <c r="Q73" s="137">
        <v>1474.5582663817834</v>
      </c>
      <c r="R73" s="2" t="s">
        <v>1672</v>
      </c>
      <c r="S73" s="2">
        <v>1925312298</v>
      </c>
      <c r="T73" s="2" t="s">
        <v>1675</v>
      </c>
      <c r="U73" s="2" t="s">
        <v>1677</v>
      </c>
      <c r="V73" s="2"/>
    </row>
    <row r="74" spans="1:22" x14ac:dyDescent="0.25">
      <c r="A74" s="143">
        <v>70</v>
      </c>
      <c r="B74" s="171" t="s">
        <v>130</v>
      </c>
      <c r="C74" s="173" t="s">
        <v>41</v>
      </c>
      <c r="D74" s="143" t="s">
        <v>910</v>
      </c>
      <c r="E74" s="171" t="s">
        <v>1154</v>
      </c>
      <c r="F74" s="146">
        <v>1032</v>
      </c>
      <c r="G74" s="146">
        <v>1737449</v>
      </c>
      <c r="H74" s="137">
        <v>995</v>
      </c>
      <c r="I74" s="137">
        <v>1543085</v>
      </c>
      <c r="J74" s="24">
        <f t="shared" si="10"/>
        <v>0.96414728682170547</v>
      </c>
      <c r="K74" s="24">
        <f t="shared" si="11"/>
        <v>0.88813254374660777</v>
      </c>
      <c r="L74" s="24">
        <f t="shared" si="7"/>
        <v>0.28924418604651164</v>
      </c>
      <c r="M74" s="24">
        <f t="shared" si="8"/>
        <v>0.62169278062262545</v>
      </c>
      <c r="N74" s="109">
        <f t="shared" si="9"/>
        <v>0.91093696666913715</v>
      </c>
      <c r="O74" s="144">
        <v>1769.614078574115</v>
      </c>
      <c r="P74" s="137">
        <v>554.91244178919453</v>
      </c>
      <c r="Q74" s="137">
        <v>1214.7016367849205</v>
      </c>
      <c r="R74" s="2" t="s">
        <v>1672</v>
      </c>
      <c r="S74" s="2">
        <v>1629190596</v>
      </c>
      <c r="T74" s="2" t="s">
        <v>1675</v>
      </c>
      <c r="U74" s="2" t="s">
        <v>1677</v>
      </c>
      <c r="V74" s="2"/>
    </row>
    <row r="75" spans="1:22" x14ac:dyDescent="0.25">
      <c r="A75" s="143">
        <v>71</v>
      </c>
      <c r="B75" s="171" t="s">
        <v>130</v>
      </c>
      <c r="C75" s="173" t="s">
        <v>41</v>
      </c>
      <c r="D75" s="143" t="s">
        <v>912</v>
      </c>
      <c r="E75" s="171" t="s">
        <v>1412</v>
      </c>
      <c r="F75" s="146">
        <v>785</v>
      </c>
      <c r="G75" s="146">
        <v>1937021</v>
      </c>
      <c r="H75" s="137">
        <v>806</v>
      </c>
      <c r="I75" s="137">
        <v>1447220</v>
      </c>
      <c r="J75" s="24">
        <f t="shared" si="10"/>
        <v>1.0267515923566879</v>
      </c>
      <c r="K75" s="24">
        <f t="shared" si="11"/>
        <v>0.74713696960435638</v>
      </c>
      <c r="L75" s="24">
        <f t="shared" si="7"/>
        <v>0.3</v>
      </c>
      <c r="M75" s="24">
        <f t="shared" si="8"/>
        <v>0.52299587872304942</v>
      </c>
      <c r="N75" s="109">
        <f t="shared" si="9"/>
        <v>0.82299587872304936</v>
      </c>
      <c r="O75" s="144">
        <v>1598.7770250691328</v>
      </c>
      <c r="P75" s="137">
        <v>329.90743578032306</v>
      </c>
      <c r="Q75" s="137">
        <v>1268.8695892888097</v>
      </c>
      <c r="R75" s="2" t="s">
        <v>1672</v>
      </c>
      <c r="S75" s="2">
        <v>1853162331</v>
      </c>
      <c r="T75" s="2" t="s">
        <v>1675</v>
      </c>
      <c r="U75" s="2" t="s">
        <v>1677</v>
      </c>
      <c r="V75" s="2"/>
    </row>
    <row r="76" spans="1:22" x14ac:dyDescent="0.25">
      <c r="A76" s="143">
        <v>72</v>
      </c>
      <c r="B76" s="171" t="s">
        <v>132</v>
      </c>
      <c r="C76" s="173" t="s">
        <v>41</v>
      </c>
      <c r="D76" s="143" t="s">
        <v>940</v>
      </c>
      <c r="E76" s="171" t="s">
        <v>1413</v>
      </c>
      <c r="F76" s="146">
        <v>1017</v>
      </c>
      <c r="G76" s="146">
        <v>1776577</v>
      </c>
      <c r="H76" s="137">
        <v>1459</v>
      </c>
      <c r="I76" s="137">
        <v>3377690</v>
      </c>
      <c r="J76" s="24">
        <f t="shared" si="10"/>
        <v>1.4346116027531957</v>
      </c>
      <c r="K76" s="24">
        <f t="shared" si="11"/>
        <v>1.9012347902736555</v>
      </c>
      <c r="L76" s="24">
        <f t="shared" si="7"/>
        <v>0.3</v>
      </c>
      <c r="M76" s="24">
        <f t="shared" si="8"/>
        <v>0.7</v>
      </c>
      <c r="N76" s="109">
        <f t="shared" si="9"/>
        <v>1</v>
      </c>
      <c r="O76" s="144">
        <v>1942.6306575796909</v>
      </c>
      <c r="P76" s="137">
        <v>414.07663001133733</v>
      </c>
      <c r="Q76" s="137">
        <v>1528.5540275683536</v>
      </c>
      <c r="R76" s="2" t="s">
        <v>1672</v>
      </c>
      <c r="S76" s="2">
        <v>0</v>
      </c>
      <c r="T76" s="2" t="e">
        <v>#N/A</v>
      </c>
      <c r="U76" s="2" t="s">
        <v>1678</v>
      </c>
      <c r="V76" s="2"/>
    </row>
    <row r="77" spans="1:22" x14ac:dyDescent="0.25">
      <c r="A77" s="143">
        <v>73</v>
      </c>
      <c r="B77" s="171" t="s">
        <v>132</v>
      </c>
      <c r="C77" s="173" t="s">
        <v>41</v>
      </c>
      <c r="D77" s="143" t="s">
        <v>942</v>
      </c>
      <c r="E77" s="171" t="s">
        <v>210</v>
      </c>
      <c r="F77" s="146">
        <v>438</v>
      </c>
      <c r="G77" s="146">
        <v>657842</v>
      </c>
      <c r="H77" s="137">
        <v>922</v>
      </c>
      <c r="I77" s="137">
        <v>1539280</v>
      </c>
      <c r="J77" s="24">
        <f t="shared" si="10"/>
        <v>2.1050228310502281</v>
      </c>
      <c r="K77" s="24">
        <f t="shared" si="11"/>
        <v>2.3398931658361732</v>
      </c>
      <c r="L77" s="24">
        <f t="shared" si="7"/>
        <v>0.3</v>
      </c>
      <c r="M77" s="24">
        <f t="shared" si="8"/>
        <v>0.7</v>
      </c>
      <c r="N77" s="109">
        <f t="shared" si="9"/>
        <v>1</v>
      </c>
      <c r="O77" s="144">
        <v>1942.6306575796909</v>
      </c>
      <c r="P77" s="137">
        <v>745.03182162803046</v>
      </c>
      <c r="Q77" s="137">
        <v>1197.5988359516605</v>
      </c>
      <c r="R77" s="2" t="s">
        <v>1672</v>
      </c>
      <c r="S77" s="2">
        <v>1724361591</v>
      </c>
      <c r="T77" s="2" t="s">
        <v>1675</v>
      </c>
      <c r="U77" s="2" t="s">
        <v>1677</v>
      </c>
      <c r="V77" s="2"/>
    </row>
    <row r="78" spans="1:22" x14ac:dyDescent="0.25">
      <c r="A78" s="143">
        <v>74</v>
      </c>
      <c r="B78" s="171" t="s">
        <v>132</v>
      </c>
      <c r="C78" s="173" t="s">
        <v>41</v>
      </c>
      <c r="D78" s="143" t="s">
        <v>931</v>
      </c>
      <c r="E78" s="171" t="s">
        <v>1414</v>
      </c>
      <c r="F78" s="146">
        <v>798</v>
      </c>
      <c r="G78" s="146">
        <v>1009780</v>
      </c>
      <c r="H78" s="137">
        <v>999</v>
      </c>
      <c r="I78" s="137">
        <v>1452115</v>
      </c>
      <c r="J78" s="24">
        <f t="shared" si="10"/>
        <v>1.2518796992481203</v>
      </c>
      <c r="K78" s="24">
        <f t="shared" si="11"/>
        <v>1.4380508625641228</v>
      </c>
      <c r="L78" s="24">
        <f t="shared" si="7"/>
        <v>0.3</v>
      </c>
      <c r="M78" s="24">
        <f t="shared" si="8"/>
        <v>0.7</v>
      </c>
      <c r="N78" s="109">
        <f t="shared" si="9"/>
        <v>1</v>
      </c>
      <c r="O78" s="144">
        <v>1942.6306575796909</v>
      </c>
      <c r="P78" s="137">
        <v>850.60283645276513</v>
      </c>
      <c r="Q78" s="137">
        <v>1092.0278211269258</v>
      </c>
      <c r="R78" s="2" t="s">
        <v>1672</v>
      </c>
      <c r="S78" s="2">
        <v>1754105002</v>
      </c>
      <c r="T78" s="2" t="s">
        <v>1675</v>
      </c>
      <c r="U78" s="2" t="s">
        <v>1677</v>
      </c>
      <c r="V78" s="2"/>
    </row>
    <row r="79" spans="1:22" x14ac:dyDescent="0.25">
      <c r="A79" s="143">
        <v>75</v>
      </c>
      <c r="B79" s="171" t="s">
        <v>132</v>
      </c>
      <c r="C79" s="173" t="s">
        <v>41</v>
      </c>
      <c r="D79" s="143" t="s">
        <v>944</v>
      </c>
      <c r="E79" s="171" t="s">
        <v>1415</v>
      </c>
      <c r="F79" s="146">
        <v>462</v>
      </c>
      <c r="G79" s="146">
        <v>787956</v>
      </c>
      <c r="H79" s="137">
        <v>628</v>
      </c>
      <c r="I79" s="137">
        <v>1015560</v>
      </c>
      <c r="J79" s="24">
        <f t="shared" si="10"/>
        <v>1.3593073593073592</v>
      </c>
      <c r="K79" s="24">
        <f t="shared" si="11"/>
        <v>1.2888536923381508</v>
      </c>
      <c r="L79" s="24">
        <f t="shared" si="7"/>
        <v>0.3</v>
      </c>
      <c r="M79" s="24">
        <f t="shared" si="8"/>
        <v>0.7</v>
      </c>
      <c r="N79" s="109">
        <f t="shared" si="9"/>
        <v>1</v>
      </c>
      <c r="O79" s="144">
        <v>1942.6306575796909</v>
      </c>
      <c r="P79" s="137">
        <v>749.23153330262448</v>
      </c>
      <c r="Q79" s="137">
        <v>1193.3991242770662</v>
      </c>
      <c r="R79" s="2" t="s">
        <v>1672</v>
      </c>
      <c r="S79" s="2">
        <v>0</v>
      </c>
      <c r="T79" s="2" t="e">
        <v>#N/A</v>
      </c>
      <c r="U79" s="2" t="s">
        <v>1678</v>
      </c>
      <c r="V79" s="2"/>
    </row>
    <row r="80" spans="1:22" s="111" customFormat="1" x14ac:dyDescent="0.25">
      <c r="A80" s="143">
        <v>76</v>
      </c>
      <c r="B80" s="171" t="s">
        <v>132</v>
      </c>
      <c r="C80" s="173" t="s">
        <v>41</v>
      </c>
      <c r="D80" s="143" t="s">
        <v>938</v>
      </c>
      <c r="E80" s="175" t="s">
        <v>1416</v>
      </c>
      <c r="F80" s="146">
        <v>397</v>
      </c>
      <c r="G80" s="146">
        <v>623827</v>
      </c>
      <c r="H80" s="137">
        <v>1043</v>
      </c>
      <c r="I80" s="137">
        <v>1321640</v>
      </c>
      <c r="J80" s="24">
        <f t="shared" si="10"/>
        <v>2.6272040302267001</v>
      </c>
      <c r="K80" s="24">
        <f t="shared" si="11"/>
        <v>2.1186001888344044</v>
      </c>
      <c r="L80" s="24">
        <f t="shared" si="7"/>
        <v>0.3</v>
      </c>
      <c r="M80" s="24">
        <f t="shared" si="8"/>
        <v>0.7</v>
      </c>
      <c r="N80" s="109">
        <f t="shared" si="9"/>
        <v>1</v>
      </c>
      <c r="O80" s="144">
        <v>1942.6306575796909</v>
      </c>
      <c r="P80" s="137">
        <v>937.05280599378705</v>
      </c>
      <c r="Q80" s="137">
        <v>1005.5778515859039</v>
      </c>
      <c r="R80" s="2" t="s">
        <v>1672</v>
      </c>
      <c r="S80" s="2">
        <v>1772027445</v>
      </c>
      <c r="T80" s="2" t="s">
        <v>1675</v>
      </c>
      <c r="U80" s="2" t="s">
        <v>1677</v>
      </c>
      <c r="V80" s="2"/>
    </row>
    <row r="81" spans="1:22" x14ac:dyDescent="0.25">
      <c r="A81" s="143">
        <v>77</v>
      </c>
      <c r="B81" s="171" t="s">
        <v>149</v>
      </c>
      <c r="C81" s="173" t="s">
        <v>1309</v>
      </c>
      <c r="D81" s="143" t="s">
        <v>1417</v>
      </c>
      <c r="E81" s="175" t="s">
        <v>1418</v>
      </c>
      <c r="F81" s="146">
        <v>916</v>
      </c>
      <c r="G81" s="146">
        <v>2114054</v>
      </c>
      <c r="H81" s="137">
        <v>1012</v>
      </c>
      <c r="I81" s="137">
        <v>2023540</v>
      </c>
      <c r="J81" s="24">
        <f t="shared" si="10"/>
        <v>1.1048034934497817</v>
      </c>
      <c r="K81" s="24">
        <f t="shared" si="11"/>
        <v>0.95718463199142501</v>
      </c>
      <c r="L81" s="24">
        <f t="shared" si="7"/>
        <v>0.3</v>
      </c>
      <c r="M81" s="24">
        <f t="shared" si="8"/>
        <v>0.67002924239399742</v>
      </c>
      <c r="N81" s="109">
        <f t="shared" si="9"/>
        <v>0.97002924239399735</v>
      </c>
      <c r="O81" s="144">
        <v>1884.4085450233804</v>
      </c>
      <c r="P81" s="137">
        <v>344.71228960197243</v>
      </c>
      <c r="Q81" s="137">
        <v>1539.6962554214081</v>
      </c>
      <c r="R81" s="2" t="s">
        <v>1672</v>
      </c>
      <c r="S81" s="2">
        <v>1889249539</v>
      </c>
      <c r="T81" s="2" t="e">
        <v>#N/A</v>
      </c>
      <c r="U81" s="2" t="s">
        <v>1678</v>
      </c>
      <c r="V81" s="2"/>
    </row>
    <row r="82" spans="1:22" x14ac:dyDescent="0.25">
      <c r="A82" s="143">
        <v>78</v>
      </c>
      <c r="B82" s="171" t="s">
        <v>149</v>
      </c>
      <c r="C82" s="173" t="s">
        <v>1309</v>
      </c>
      <c r="D82" s="143" t="s">
        <v>1073</v>
      </c>
      <c r="E82" s="175" t="s">
        <v>341</v>
      </c>
      <c r="F82" s="146">
        <v>965</v>
      </c>
      <c r="G82" s="146">
        <v>1995927</v>
      </c>
      <c r="H82" s="137">
        <v>799</v>
      </c>
      <c r="I82" s="137">
        <v>1760610</v>
      </c>
      <c r="J82" s="24">
        <f t="shared" si="10"/>
        <v>0.82797927461139897</v>
      </c>
      <c r="K82" s="24">
        <f t="shared" si="11"/>
        <v>0.88210139950008193</v>
      </c>
      <c r="L82" s="24">
        <f t="shared" si="7"/>
        <v>0.24839378238341969</v>
      </c>
      <c r="M82" s="24">
        <f t="shared" si="8"/>
        <v>0.61747097965005726</v>
      </c>
      <c r="N82" s="109">
        <f t="shared" si="9"/>
        <v>0.86586476203347695</v>
      </c>
      <c r="O82" s="144">
        <v>1682.0554320441759</v>
      </c>
      <c r="P82" s="137">
        <v>299.00063481189483</v>
      </c>
      <c r="Q82" s="137">
        <v>1383.0547972322811</v>
      </c>
      <c r="R82" s="2" t="s">
        <v>1672</v>
      </c>
      <c r="S82" s="2">
        <v>1745406423</v>
      </c>
      <c r="T82" s="2" t="s">
        <v>1675</v>
      </c>
      <c r="U82" s="2" t="s">
        <v>1677</v>
      </c>
      <c r="V82" s="2"/>
    </row>
    <row r="83" spans="1:22" x14ac:dyDescent="0.25">
      <c r="A83" s="143">
        <v>79</v>
      </c>
      <c r="B83" s="171" t="s">
        <v>149</v>
      </c>
      <c r="C83" s="173" t="s">
        <v>1309</v>
      </c>
      <c r="D83" s="143" t="s">
        <v>1072</v>
      </c>
      <c r="E83" s="175" t="s">
        <v>1419</v>
      </c>
      <c r="F83" s="146">
        <v>918</v>
      </c>
      <c r="G83" s="146">
        <v>1764530</v>
      </c>
      <c r="H83" s="137">
        <v>690</v>
      </c>
      <c r="I83" s="137">
        <v>1822965</v>
      </c>
      <c r="J83" s="24">
        <f t="shared" si="10"/>
        <v>0.75163398692810457</v>
      </c>
      <c r="K83" s="24">
        <f t="shared" si="11"/>
        <v>1.0331164672745716</v>
      </c>
      <c r="L83" s="24">
        <f t="shared" si="7"/>
        <v>0.22549019607843135</v>
      </c>
      <c r="M83" s="24">
        <f t="shared" si="8"/>
        <v>0.7</v>
      </c>
      <c r="N83" s="109">
        <f t="shared" si="9"/>
        <v>0.9254901960784313</v>
      </c>
      <c r="O83" s="144">
        <v>1797.8856281914002</v>
      </c>
      <c r="P83" s="137">
        <v>256.3786789524184</v>
      </c>
      <c r="Q83" s="137">
        <v>1541.5069492389819</v>
      </c>
      <c r="R83" s="2" t="s">
        <v>1672</v>
      </c>
      <c r="S83" s="2">
        <v>1720407994</v>
      </c>
      <c r="T83" s="2" t="s">
        <v>1675</v>
      </c>
      <c r="U83" s="2" t="s">
        <v>1677</v>
      </c>
      <c r="V83" s="2"/>
    </row>
    <row r="84" spans="1:22" x14ac:dyDescent="0.25">
      <c r="A84" s="143">
        <v>80</v>
      </c>
      <c r="B84" s="171" t="s">
        <v>1075</v>
      </c>
      <c r="C84" s="173" t="s">
        <v>1309</v>
      </c>
      <c r="D84" s="143" t="s">
        <v>1420</v>
      </c>
      <c r="E84" s="175" t="s">
        <v>1421</v>
      </c>
      <c r="F84" s="146">
        <v>446</v>
      </c>
      <c r="G84" s="146">
        <v>819797</v>
      </c>
      <c r="H84" s="137">
        <v>683</v>
      </c>
      <c r="I84" s="137">
        <v>1184030</v>
      </c>
      <c r="J84" s="24">
        <f t="shared" si="10"/>
        <v>1.5313901345291481</v>
      </c>
      <c r="K84" s="24">
        <f t="shared" si="11"/>
        <v>1.4442965758596336</v>
      </c>
      <c r="L84" s="24">
        <f t="shared" si="7"/>
        <v>0.3</v>
      </c>
      <c r="M84" s="24">
        <f t="shared" si="8"/>
        <v>0.7</v>
      </c>
      <c r="N84" s="109">
        <f t="shared" si="9"/>
        <v>1</v>
      </c>
      <c r="O84" s="144">
        <v>1942.6306575796909</v>
      </c>
      <c r="P84" s="137">
        <v>389.0413093631887</v>
      </c>
      <c r="Q84" s="137">
        <v>1553.5893482165022</v>
      </c>
      <c r="R84" s="2" t="s">
        <v>1672</v>
      </c>
      <c r="S84" s="2">
        <v>1402323575</v>
      </c>
      <c r="T84" s="2" t="s">
        <v>1675</v>
      </c>
      <c r="U84" s="2" t="s">
        <v>1677</v>
      </c>
      <c r="V84" s="2"/>
    </row>
    <row r="85" spans="1:22" x14ac:dyDescent="0.25">
      <c r="A85" s="143">
        <v>81</v>
      </c>
      <c r="B85" s="171" t="s">
        <v>1075</v>
      </c>
      <c r="C85" s="173" t="s">
        <v>1309</v>
      </c>
      <c r="D85" s="143" t="s">
        <v>1422</v>
      </c>
      <c r="E85" s="171" t="s">
        <v>1423</v>
      </c>
      <c r="F85" s="146">
        <v>575</v>
      </c>
      <c r="G85" s="146">
        <v>1258826</v>
      </c>
      <c r="H85" s="137">
        <v>286</v>
      </c>
      <c r="I85" s="137">
        <v>755715</v>
      </c>
      <c r="J85" s="24">
        <f t="shared" si="10"/>
        <v>0.49739130434782608</v>
      </c>
      <c r="K85" s="24">
        <f t="shared" si="11"/>
        <v>0.60033316757041877</v>
      </c>
      <c r="L85" s="24">
        <f t="shared" si="7"/>
        <v>0.14921739130434783</v>
      </c>
      <c r="M85" s="24">
        <f t="shared" si="8"/>
        <v>0.42023321729929314</v>
      </c>
      <c r="N85" s="109">
        <f t="shared" si="9"/>
        <v>0.56945060860364094</v>
      </c>
      <c r="O85" s="144">
        <v>0</v>
      </c>
      <c r="P85" s="137">
        <v>0</v>
      </c>
      <c r="Q85" s="137">
        <v>0</v>
      </c>
      <c r="R85" s="2" t="s">
        <v>1672</v>
      </c>
      <c r="S85" s="2">
        <v>1611716615</v>
      </c>
      <c r="T85" s="2" t="s">
        <v>1675</v>
      </c>
      <c r="U85" s="2" t="s">
        <v>1677</v>
      </c>
      <c r="V85" s="2"/>
    </row>
    <row r="86" spans="1:22" x14ac:dyDescent="0.25">
      <c r="A86" s="143">
        <v>82</v>
      </c>
      <c r="B86" s="171" t="s">
        <v>145</v>
      </c>
      <c r="C86" s="173" t="s">
        <v>1309</v>
      </c>
      <c r="D86" s="143" t="s">
        <v>316</v>
      </c>
      <c r="E86" s="171" t="s">
        <v>317</v>
      </c>
      <c r="F86" s="146">
        <v>792</v>
      </c>
      <c r="G86" s="146">
        <v>1580115</v>
      </c>
      <c r="H86" s="137">
        <v>1125</v>
      </c>
      <c r="I86" s="137">
        <v>2813860</v>
      </c>
      <c r="J86" s="24">
        <f t="shared" si="10"/>
        <v>1.4204545454545454</v>
      </c>
      <c r="K86" s="24">
        <f t="shared" si="11"/>
        <v>1.7807944358480237</v>
      </c>
      <c r="L86" s="24">
        <f t="shared" si="7"/>
        <v>0.3</v>
      </c>
      <c r="M86" s="24">
        <f t="shared" si="8"/>
        <v>0.7</v>
      </c>
      <c r="N86" s="109">
        <f t="shared" si="9"/>
        <v>1</v>
      </c>
      <c r="O86" s="144">
        <v>1942.6306575796909</v>
      </c>
      <c r="P86" s="137">
        <v>264.23021208517554</v>
      </c>
      <c r="Q86" s="137">
        <v>1678.4004454945155</v>
      </c>
      <c r="R86" s="2" t="s">
        <v>1672</v>
      </c>
      <c r="S86" s="2">
        <v>1865991818</v>
      </c>
      <c r="T86" s="2" t="s">
        <v>1675</v>
      </c>
      <c r="U86" s="2" t="s">
        <v>1677</v>
      </c>
      <c r="V86" s="2"/>
    </row>
    <row r="87" spans="1:22" x14ac:dyDescent="0.25">
      <c r="A87" s="143">
        <v>83</v>
      </c>
      <c r="B87" s="171" t="s">
        <v>145</v>
      </c>
      <c r="C87" s="173" t="s">
        <v>1309</v>
      </c>
      <c r="D87" s="143" t="s">
        <v>320</v>
      </c>
      <c r="E87" s="171" t="s">
        <v>1424</v>
      </c>
      <c r="F87" s="146">
        <v>877</v>
      </c>
      <c r="G87" s="146">
        <v>1738303</v>
      </c>
      <c r="H87" s="137">
        <v>954</v>
      </c>
      <c r="I87" s="137">
        <v>1887245</v>
      </c>
      <c r="J87" s="24">
        <f t="shared" si="10"/>
        <v>1.087799315849487</v>
      </c>
      <c r="K87" s="24">
        <f t="shared" si="11"/>
        <v>1.085682415551259</v>
      </c>
      <c r="L87" s="24">
        <f t="shared" si="7"/>
        <v>0.3</v>
      </c>
      <c r="M87" s="24">
        <f t="shared" si="8"/>
        <v>0.7</v>
      </c>
      <c r="N87" s="109">
        <f t="shared" si="9"/>
        <v>1</v>
      </c>
      <c r="O87" s="144">
        <v>1942.6306575796909</v>
      </c>
      <c r="P87" s="137">
        <v>520.7317254667613</v>
      </c>
      <c r="Q87" s="137">
        <v>1421.8989321129297</v>
      </c>
      <c r="R87" s="2" t="s">
        <v>1672</v>
      </c>
      <c r="S87" s="2">
        <v>1772922550</v>
      </c>
      <c r="T87" s="2" t="s">
        <v>1675</v>
      </c>
      <c r="U87" s="2" t="s">
        <v>1677</v>
      </c>
      <c r="V87" s="2"/>
    </row>
    <row r="88" spans="1:22" x14ac:dyDescent="0.25">
      <c r="A88" s="143">
        <v>84</v>
      </c>
      <c r="B88" s="171" t="s">
        <v>145</v>
      </c>
      <c r="C88" s="173" t="s">
        <v>1309</v>
      </c>
      <c r="D88" s="143" t="s">
        <v>324</v>
      </c>
      <c r="E88" s="171" t="s">
        <v>1425</v>
      </c>
      <c r="F88" s="146">
        <v>711</v>
      </c>
      <c r="G88" s="146">
        <v>1336805</v>
      </c>
      <c r="H88" s="137">
        <v>774</v>
      </c>
      <c r="I88" s="137">
        <v>1309980</v>
      </c>
      <c r="J88" s="24">
        <f t="shared" si="10"/>
        <v>1.0886075949367089</v>
      </c>
      <c r="K88" s="24">
        <f t="shared" si="11"/>
        <v>0.97993349815418107</v>
      </c>
      <c r="L88" s="24">
        <f t="shared" si="7"/>
        <v>0.3</v>
      </c>
      <c r="M88" s="24">
        <f t="shared" si="8"/>
        <v>0.68595344870792674</v>
      </c>
      <c r="N88" s="109">
        <f t="shared" si="9"/>
        <v>0.98595344870792667</v>
      </c>
      <c r="O88" s="144">
        <v>1915.3433964064436</v>
      </c>
      <c r="P88" s="137">
        <v>664.25938302226689</v>
      </c>
      <c r="Q88" s="137">
        <v>1251.0840133841768</v>
      </c>
      <c r="R88" s="2" t="s">
        <v>1672</v>
      </c>
      <c r="S88" s="2">
        <v>1876092990</v>
      </c>
      <c r="T88" s="2" t="s">
        <v>1675</v>
      </c>
      <c r="U88" s="2" t="s">
        <v>1677</v>
      </c>
      <c r="V88" s="2"/>
    </row>
    <row r="89" spans="1:22" x14ac:dyDescent="0.25">
      <c r="A89" s="143">
        <v>85</v>
      </c>
      <c r="B89" s="171" t="s">
        <v>145</v>
      </c>
      <c r="C89" s="173" t="s">
        <v>1309</v>
      </c>
      <c r="D89" s="143" t="s">
        <v>326</v>
      </c>
      <c r="E89" s="171" t="s">
        <v>1151</v>
      </c>
      <c r="F89" s="146">
        <v>713</v>
      </c>
      <c r="G89" s="146">
        <v>1420754</v>
      </c>
      <c r="H89" s="137">
        <v>939</v>
      </c>
      <c r="I89" s="137">
        <v>1720590</v>
      </c>
      <c r="J89" s="24">
        <f t="shared" si="10"/>
        <v>1.3169705469845723</v>
      </c>
      <c r="K89" s="24">
        <f t="shared" si="11"/>
        <v>1.2110400533801067</v>
      </c>
      <c r="L89" s="24">
        <f t="shared" si="7"/>
        <v>0.3</v>
      </c>
      <c r="M89" s="24">
        <f t="shared" si="8"/>
        <v>0.7</v>
      </c>
      <c r="N89" s="109">
        <f t="shared" si="9"/>
        <v>1</v>
      </c>
      <c r="O89" s="144">
        <v>1942.6306575796909</v>
      </c>
      <c r="P89" s="137">
        <v>658.84921282237053</v>
      </c>
      <c r="Q89" s="137">
        <v>1283.7814447573205</v>
      </c>
      <c r="R89" s="2" t="s">
        <v>1672</v>
      </c>
      <c r="S89" s="2">
        <v>1814188236</v>
      </c>
      <c r="T89" s="2" t="s">
        <v>1675</v>
      </c>
      <c r="U89" s="2" t="s">
        <v>1677</v>
      </c>
      <c r="V89" s="2"/>
    </row>
    <row r="90" spans="1:22" x14ac:dyDescent="0.25">
      <c r="A90" s="143">
        <v>86</v>
      </c>
      <c r="B90" s="171" t="s">
        <v>145</v>
      </c>
      <c r="C90" s="173" t="s">
        <v>1309</v>
      </c>
      <c r="D90" s="143" t="s">
        <v>318</v>
      </c>
      <c r="E90" s="171" t="s">
        <v>1426</v>
      </c>
      <c r="F90" s="146">
        <v>713</v>
      </c>
      <c r="G90" s="146">
        <v>1420754</v>
      </c>
      <c r="H90" s="137">
        <v>733</v>
      </c>
      <c r="I90" s="137">
        <v>1449315</v>
      </c>
      <c r="J90" s="24">
        <f t="shared" si="10"/>
        <v>1.0280504908835906</v>
      </c>
      <c r="K90" s="24">
        <f t="shared" si="11"/>
        <v>1.020102706027926</v>
      </c>
      <c r="L90" s="24">
        <f t="shared" si="7"/>
        <v>0.3</v>
      </c>
      <c r="M90" s="24">
        <f t="shared" si="8"/>
        <v>0.7</v>
      </c>
      <c r="N90" s="109">
        <f t="shared" si="9"/>
        <v>1</v>
      </c>
      <c r="O90" s="144">
        <v>1942.6306575796909</v>
      </c>
      <c r="P90" s="137">
        <v>425.50017015861164</v>
      </c>
      <c r="Q90" s="137">
        <v>1517.1304874210794</v>
      </c>
      <c r="R90" s="2" t="s">
        <v>1672</v>
      </c>
      <c r="S90" s="2">
        <v>1818129112</v>
      </c>
      <c r="T90" s="2" t="s">
        <v>1675</v>
      </c>
      <c r="U90" s="2" t="s">
        <v>1677</v>
      </c>
      <c r="V90" s="2"/>
    </row>
    <row r="91" spans="1:22" x14ac:dyDescent="0.25">
      <c r="A91" s="143">
        <v>87</v>
      </c>
      <c r="B91" s="171" t="s">
        <v>145</v>
      </c>
      <c r="C91" s="173" t="s">
        <v>1309</v>
      </c>
      <c r="D91" s="143" t="s">
        <v>322</v>
      </c>
      <c r="E91" s="171" t="s">
        <v>1427</v>
      </c>
      <c r="F91" s="146">
        <v>585</v>
      </c>
      <c r="G91" s="146">
        <v>1194937</v>
      </c>
      <c r="H91" s="137">
        <v>667</v>
      </c>
      <c r="I91" s="137">
        <v>1347175</v>
      </c>
      <c r="J91" s="24">
        <f t="shared" si="10"/>
        <v>1.1401709401709401</v>
      </c>
      <c r="K91" s="24">
        <f t="shared" si="11"/>
        <v>1.1274025325184507</v>
      </c>
      <c r="L91" s="24">
        <f t="shared" si="7"/>
        <v>0.3</v>
      </c>
      <c r="M91" s="24">
        <f t="shared" si="8"/>
        <v>0.7</v>
      </c>
      <c r="N91" s="109">
        <f t="shared" si="9"/>
        <v>1</v>
      </c>
      <c r="O91" s="144">
        <v>1942.6306575796909</v>
      </c>
      <c r="P91" s="137">
        <v>464.40844763463667</v>
      </c>
      <c r="Q91" s="137">
        <v>1478.2222099450544</v>
      </c>
      <c r="R91" s="2" t="s">
        <v>1672</v>
      </c>
      <c r="S91" s="2">
        <v>1609432320</v>
      </c>
      <c r="T91" s="2" t="s">
        <v>1675</v>
      </c>
      <c r="U91" s="2" t="s">
        <v>1677</v>
      </c>
      <c r="V91" s="2"/>
    </row>
    <row r="92" spans="1:22" x14ac:dyDescent="0.25">
      <c r="A92" s="143">
        <v>88</v>
      </c>
      <c r="B92" s="171" t="s">
        <v>1304</v>
      </c>
      <c r="C92" s="173" t="s">
        <v>1309</v>
      </c>
      <c r="D92" s="143" t="s">
        <v>1428</v>
      </c>
      <c r="E92" s="171" t="s">
        <v>390</v>
      </c>
      <c r="F92" s="146">
        <v>1197</v>
      </c>
      <c r="G92" s="146">
        <v>2477794</v>
      </c>
      <c r="H92" s="137">
        <v>1482</v>
      </c>
      <c r="I92" s="137">
        <v>3978890</v>
      </c>
      <c r="J92" s="24">
        <f t="shared" si="10"/>
        <v>1.2380952380952381</v>
      </c>
      <c r="K92" s="24">
        <f t="shared" si="11"/>
        <v>1.6058195314057586</v>
      </c>
      <c r="L92" s="24">
        <f t="shared" si="7"/>
        <v>0.3</v>
      </c>
      <c r="M92" s="24">
        <f t="shared" si="8"/>
        <v>0.7</v>
      </c>
      <c r="N92" s="109">
        <f t="shared" si="9"/>
        <v>1</v>
      </c>
      <c r="O92" s="144">
        <v>1942.6306575796909</v>
      </c>
      <c r="P92" s="137">
        <v>249.38625948865209</v>
      </c>
      <c r="Q92" s="137">
        <v>1693.2443980910389</v>
      </c>
      <c r="R92" s="2" t="s">
        <v>1672</v>
      </c>
      <c r="S92" s="2">
        <v>1879745407</v>
      </c>
      <c r="T92" s="2" t="s">
        <v>1675</v>
      </c>
      <c r="U92" s="2" t="s">
        <v>1677</v>
      </c>
      <c r="V92" s="2"/>
    </row>
    <row r="93" spans="1:22" x14ac:dyDescent="0.25">
      <c r="A93" s="143">
        <v>89</v>
      </c>
      <c r="B93" s="171" t="s">
        <v>1304</v>
      </c>
      <c r="C93" s="173" t="s">
        <v>1309</v>
      </c>
      <c r="D93" s="143" t="s">
        <v>1429</v>
      </c>
      <c r="E93" s="171" t="s">
        <v>1250</v>
      </c>
      <c r="F93" s="146">
        <v>1332</v>
      </c>
      <c r="G93" s="146">
        <v>2845329</v>
      </c>
      <c r="H93" s="137">
        <v>1625</v>
      </c>
      <c r="I93" s="137">
        <v>3370045</v>
      </c>
      <c r="J93" s="24">
        <f t="shared" si="10"/>
        <v>1.21996996996997</v>
      </c>
      <c r="K93" s="24">
        <f t="shared" si="11"/>
        <v>1.1844131205916786</v>
      </c>
      <c r="L93" s="24">
        <f t="shared" si="7"/>
        <v>0.3</v>
      </c>
      <c r="M93" s="24">
        <f t="shared" si="8"/>
        <v>0.7</v>
      </c>
      <c r="N93" s="109">
        <f t="shared" si="9"/>
        <v>1</v>
      </c>
      <c r="O93" s="144">
        <v>1942.6306575796909</v>
      </c>
      <c r="P93" s="137">
        <v>537.53947726304125</v>
      </c>
      <c r="Q93" s="137">
        <v>1405.0911803166498</v>
      </c>
      <c r="R93" s="2" t="s">
        <v>1672</v>
      </c>
      <c r="S93" s="2">
        <v>1757806334</v>
      </c>
      <c r="T93" s="2" t="s">
        <v>1675</v>
      </c>
      <c r="U93" s="2" t="s">
        <v>1677</v>
      </c>
      <c r="V93" s="2"/>
    </row>
    <row r="94" spans="1:22" x14ac:dyDescent="0.25">
      <c r="A94" s="143">
        <v>90</v>
      </c>
      <c r="B94" s="171" t="s">
        <v>1304</v>
      </c>
      <c r="C94" s="173" t="s">
        <v>1309</v>
      </c>
      <c r="D94" s="143" t="s">
        <v>1430</v>
      </c>
      <c r="E94" s="171" t="s">
        <v>1431</v>
      </c>
      <c r="F94" s="146">
        <v>727</v>
      </c>
      <c r="G94" s="146">
        <v>1454232</v>
      </c>
      <c r="H94" s="137">
        <v>821</v>
      </c>
      <c r="I94" s="137">
        <v>1668225</v>
      </c>
      <c r="J94" s="24">
        <f t="shared" si="10"/>
        <v>1.1292984869325997</v>
      </c>
      <c r="K94" s="24">
        <f t="shared" si="11"/>
        <v>1.1471518987341771</v>
      </c>
      <c r="L94" s="24">
        <f t="shared" si="7"/>
        <v>0.3</v>
      </c>
      <c r="M94" s="24">
        <f t="shared" si="8"/>
        <v>0.7</v>
      </c>
      <c r="N94" s="109">
        <f t="shared" si="9"/>
        <v>1</v>
      </c>
      <c r="O94" s="144">
        <v>1942.6306575796909</v>
      </c>
      <c r="P94" s="137">
        <v>428.64809672955539</v>
      </c>
      <c r="Q94" s="137">
        <v>1513.9825608501355</v>
      </c>
      <c r="R94" s="2" t="s">
        <v>1672</v>
      </c>
      <c r="S94" s="2">
        <v>1925601078</v>
      </c>
      <c r="T94" s="2" t="s">
        <v>1675</v>
      </c>
      <c r="U94" s="2" t="s">
        <v>1677</v>
      </c>
      <c r="V94" s="2"/>
    </row>
    <row r="95" spans="1:22" x14ac:dyDescent="0.25">
      <c r="A95" s="143">
        <v>91</v>
      </c>
      <c r="B95" s="171" t="s">
        <v>1304</v>
      </c>
      <c r="C95" s="173" t="s">
        <v>1309</v>
      </c>
      <c r="D95" s="143" t="s">
        <v>1432</v>
      </c>
      <c r="E95" s="171" t="s">
        <v>1014</v>
      </c>
      <c r="F95" s="146">
        <v>1108</v>
      </c>
      <c r="G95" s="146">
        <v>2376694</v>
      </c>
      <c r="H95" s="137">
        <v>1593</v>
      </c>
      <c r="I95" s="137">
        <v>3180775</v>
      </c>
      <c r="J95" s="24">
        <f t="shared" si="10"/>
        <v>1.4377256317689531</v>
      </c>
      <c r="K95" s="24">
        <f t="shared" si="11"/>
        <v>1.3383191104955035</v>
      </c>
      <c r="L95" s="24">
        <f t="shared" si="7"/>
        <v>0.3</v>
      </c>
      <c r="M95" s="24">
        <f t="shared" si="8"/>
        <v>0.7</v>
      </c>
      <c r="N95" s="109">
        <f t="shared" si="9"/>
        <v>1</v>
      </c>
      <c r="O95" s="144">
        <v>1942.6306575796909</v>
      </c>
      <c r="P95" s="137">
        <v>448.10670383534449</v>
      </c>
      <c r="Q95" s="137">
        <v>1494.5239537443465</v>
      </c>
      <c r="R95" s="2" t="s">
        <v>1672</v>
      </c>
      <c r="S95" s="2">
        <v>1876007733</v>
      </c>
      <c r="T95" s="2" t="s">
        <v>1675</v>
      </c>
      <c r="U95" s="2" t="s">
        <v>1677</v>
      </c>
      <c r="V95" s="2"/>
    </row>
    <row r="96" spans="1:22" x14ac:dyDescent="0.25">
      <c r="A96" s="143">
        <v>92</v>
      </c>
      <c r="B96" s="171" t="s">
        <v>144</v>
      </c>
      <c r="C96" s="173" t="s">
        <v>1309</v>
      </c>
      <c r="D96" s="143" t="s">
        <v>313</v>
      </c>
      <c r="E96" s="171" t="s">
        <v>1000</v>
      </c>
      <c r="F96" s="146">
        <v>944</v>
      </c>
      <c r="G96" s="146">
        <v>1573815</v>
      </c>
      <c r="H96" s="137">
        <v>723</v>
      </c>
      <c r="I96" s="137">
        <v>1088125</v>
      </c>
      <c r="J96" s="24">
        <f t="shared" si="10"/>
        <v>0.76588983050847459</v>
      </c>
      <c r="K96" s="24">
        <f t="shared" si="11"/>
        <v>0.69139320695253259</v>
      </c>
      <c r="L96" s="24">
        <f t="shared" si="7"/>
        <v>0.22976694915254237</v>
      </c>
      <c r="M96" s="24">
        <f t="shared" si="8"/>
        <v>0.48397524486677279</v>
      </c>
      <c r="N96" s="109">
        <f t="shared" si="9"/>
        <v>0.71374219401931516</v>
      </c>
      <c r="O96" s="144">
        <v>0</v>
      </c>
      <c r="P96" s="137">
        <v>0</v>
      </c>
      <c r="Q96" s="137">
        <v>0</v>
      </c>
      <c r="R96" s="2" t="s">
        <v>1672</v>
      </c>
      <c r="S96" s="2">
        <v>1770001010</v>
      </c>
      <c r="T96" s="2" t="s">
        <v>1675</v>
      </c>
      <c r="U96" s="2" t="s">
        <v>1677</v>
      </c>
      <c r="V96" s="2"/>
    </row>
    <row r="97" spans="1:22" x14ac:dyDescent="0.25">
      <c r="A97" s="143">
        <v>93</v>
      </c>
      <c r="B97" s="171" t="s">
        <v>144</v>
      </c>
      <c r="C97" s="173" t="s">
        <v>1309</v>
      </c>
      <c r="D97" s="143" t="s">
        <v>314</v>
      </c>
      <c r="E97" s="171" t="s">
        <v>315</v>
      </c>
      <c r="F97" s="146">
        <v>1069</v>
      </c>
      <c r="G97" s="146">
        <v>1796935</v>
      </c>
      <c r="H97" s="137">
        <v>778</v>
      </c>
      <c r="I97" s="137">
        <v>1585755</v>
      </c>
      <c r="J97" s="24">
        <f t="shared" si="10"/>
        <v>0.72778297474275022</v>
      </c>
      <c r="K97" s="24">
        <f t="shared" si="11"/>
        <v>0.88247766335454536</v>
      </c>
      <c r="L97" s="24">
        <f t="shared" si="7"/>
        <v>0.21833489242282506</v>
      </c>
      <c r="M97" s="24">
        <f t="shared" si="8"/>
        <v>0.61773436434818174</v>
      </c>
      <c r="N97" s="109">
        <f t="shared" si="9"/>
        <v>0.83606925677100685</v>
      </c>
      <c r="O97" s="144">
        <v>1624.1737700632245</v>
      </c>
      <c r="P97" s="137">
        <v>339.51339445424225</v>
      </c>
      <c r="Q97" s="137">
        <v>1284.6603756089823</v>
      </c>
      <c r="R97" s="2" t="s">
        <v>1672</v>
      </c>
      <c r="S97" s="2">
        <v>1762652244</v>
      </c>
      <c r="T97" s="2" t="s">
        <v>1675</v>
      </c>
      <c r="U97" s="2" t="s">
        <v>1677</v>
      </c>
      <c r="V97" s="2"/>
    </row>
    <row r="98" spans="1:22" x14ac:dyDescent="0.25">
      <c r="A98" s="143">
        <v>94</v>
      </c>
      <c r="B98" s="171" t="s">
        <v>135</v>
      </c>
      <c r="C98" s="173" t="s">
        <v>41</v>
      </c>
      <c r="D98" s="143" t="s">
        <v>966</v>
      </c>
      <c r="E98" s="171" t="s">
        <v>967</v>
      </c>
      <c r="F98" s="146">
        <v>1565</v>
      </c>
      <c r="G98" s="146">
        <v>2640310</v>
      </c>
      <c r="H98" s="137">
        <v>1886</v>
      </c>
      <c r="I98" s="137">
        <v>3472265</v>
      </c>
      <c r="J98" s="24">
        <f t="shared" si="10"/>
        <v>1.2051118210862619</v>
      </c>
      <c r="K98" s="24">
        <f t="shared" si="11"/>
        <v>1.3150974696153104</v>
      </c>
      <c r="L98" s="24">
        <f t="shared" si="7"/>
        <v>0.3</v>
      </c>
      <c r="M98" s="24">
        <f t="shared" si="8"/>
        <v>0.7</v>
      </c>
      <c r="N98" s="109">
        <f t="shared" si="9"/>
        <v>1</v>
      </c>
      <c r="O98" s="144">
        <v>1942.6306575796909</v>
      </c>
      <c r="P98" s="137">
        <v>513.56896011063816</v>
      </c>
      <c r="Q98" s="137">
        <v>1429.0616974690527</v>
      </c>
      <c r="R98" s="2" t="s">
        <v>1672</v>
      </c>
      <c r="S98" s="2">
        <v>1724615165</v>
      </c>
      <c r="T98" s="2" t="s">
        <v>1675</v>
      </c>
      <c r="U98" s="2" t="s">
        <v>1677</v>
      </c>
      <c r="V98" s="2"/>
    </row>
    <row r="99" spans="1:22" x14ac:dyDescent="0.25">
      <c r="A99" s="143">
        <v>95</v>
      </c>
      <c r="B99" s="171" t="s">
        <v>135</v>
      </c>
      <c r="C99" s="173" t="s">
        <v>41</v>
      </c>
      <c r="D99" s="143" t="s">
        <v>963</v>
      </c>
      <c r="E99" s="171" t="s">
        <v>1103</v>
      </c>
      <c r="F99" s="146">
        <v>1038</v>
      </c>
      <c r="G99" s="146">
        <v>1659462</v>
      </c>
      <c r="H99" s="137">
        <v>1726</v>
      </c>
      <c r="I99" s="137">
        <v>2381950</v>
      </c>
      <c r="J99" s="24">
        <f t="shared" si="10"/>
        <v>1.6628131021194605</v>
      </c>
      <c r="K99" s="24">
        <f t="shared" si="11"/>
        <v>1.4353748383512246</v>
      </c>
      <c r="L99" s="24">
        <f t="shared" si="7"/>
        <v>0.3</v>
      </c>
      <c r="M99" s="24">
        <f t="shared" si="8"/>
        <v>0.7</v>
      </c>
      <c r="N99" s="109">
        <f t="shared" si="9"/>
        <v>1</v>
      </c>
      <c r="O99" s="144">
        <v>1942.6306575796909</v>
      </c>
      <c r="P99" s="137">
        <v>852.46794750914091</v>
      </c>
      <c r="Q99" s="137">
        <v>1090.16271007055</v>
      </c>
      <c r="R99" s="2" t="s">
        <v>1672</v>
      </c>
      <c r="S99" s="2">
        <v>1740464638</v>
      </c>
      <c r="T99" s="2" t="s">
        <v>1675</v>
      </c>
      <c r="U99" s="2" t="s">
        <v>1677</v>
      </c>
      <c r="V99" s="2"/>
    </row>
    <row r="100" spans="1:22" x14ac:dyDescent="0.25">
      <c r="A100" s="143">
        <v>96</v>
      </c>
      <c r="B100" s="171" t="s">
        <v>135</v>
      </c>
      <c r="C100" s="173" t="s">
        <v>41</v>
      </c>
      <c r="D100" s="143" t="s">
        <v>964</v>
      </c>
      <c r="E100" s="171" t="s">
        <v>965</v>
      </c>
      <c r="F100" s="146">
        <v>1106</v>
      </c>
      <c r="G100" s="146">
        <v>2661459</v>
      </c>
      <c r="H100" s="137">
        <v>1493</v>
      </c>
      <c r="I100" s="137">
        <v>3484935</v>
      </c>
      <c r="J100" s="24">
        <f t="shared" si="10"/>
        <v>1.3499095840867992</v>
      </c>
      <c r="K100" s="24">
        <f t="shared" si="11"/>
        <v>1.309407734629765</v>
      </c>
      <c r="L100" s="24">
        <f t="shared" si="7"/>
        <v>0.3</v>
      </c>
      <c r="M100" s="24">
        <f t="shared" si="8"/>
        <v>0.7</v>
      </c>
      <c r="N100" s="109">
        <f t="shared" si="9"/>
        <v>1</v>
      </c>
      <c r="O100" s="144">
        <v>1942.6306575796909</v>
      </c>
      <c r="P100" s="137">
        <v>381.23404932345994</v>
      </c>
      <c r="Q100" s="137">
        <v>1561.396608256231</v>
      </c>
      <c r="R100" s="2" t="s">
        <v>1672</v>
      </c>
      <c r="S100" s="2">
        <v>1740700999</v>
      </c>
      <c r="T100" s="2" t="s">
        <v>1675</v>
      </c>
      <c r="U100" s="2" t="s">
        <v>1677</v>
      </c>
      <c r="V100" s="2"/>
    </row>
    <row r="101" spans="1:22" x14ac:dyDescent="0.25">
      <c r="A101" s="143">
        <v>97</v>
      </c>
      <c r="B101" s="171" t="s">
        <v>135</v>
      </c>
      <c r="C101" s="173" t="s">
        <v>41</v>
      </c>
      <c r="D101" s="143" t="s">
        <v>1145</v>
      </c>
      <c r="E101" s="171" t="s">
        <v>1433</v>
      </c>
      <c r="F101" s="146">
        <v>628</v>
      </c>
      <c r="G101" s="146">
        <v>1092374</v>
      </c>
      <c r="H101" s="137">
        <v>980</v>
      </c>
      <c r="I101" s="137">
        <v>1424175</v>
      </c>
      <c r="J101" s="24">
        <f t="shared" si="10"/>
        <v>1.5605095541401275</v>
      </c>
      <c r="K101" s="24">
        <f t="shared" si="11"/>
        <v>1.3037430403872667</v>
      </c>
      <c r="L101" s="24">
        <f t="shared" si="7"/>
        <v>0.3</v>
      </c>
      <c r="M101" s="24">
        <f t="shared" si="8"/>
        <v>0.7</v>
      </c>
      <c r="N101" s="109">
        <f t="shared" si="9"/>
        <v>1</v>
      </c>
      <c r="O101" s="144">
        <v>1942.6306575796909</v>
      </c>
      <c r="P101" s="137">
        <v>690.64321984271487</v>
      </c>
      <c r="Q101" s="137">
        <v>1251.9874377369761</v>
      </c>
      <c r="R101" s="2" t="s">
        <v>1672</v>
      </c>
      <c r="S101" s="2" t="s">
        <v>1673</v>
      </c>
      <c r="T101" s="2" t="e">
        <v>#N/A</v>
      </c>
      <c r="U101" s="2" t="s">
        <v>1678</v>
      </c>
      <c r="V101" s="2"/>
    </row>
    <row r="102" spans="1:22" x14ac:dyDescent="0.25">
      <c r="A102" s="143">
        <v>98</v>
      </c>
      <c r="B102" s="171" t="s">
        <v>1332</v>
      </c>
      <c r="C102" s="173" t="s">
        <v>41</v>
      </c>
      <c r="D102" s="143" t="s">
        <v>933</v>
      </c>
      <c r="E102" s="171" t="s">
        <v>1434</v>
      </c>
      <c r="F102" s="146">
        <v>432</v>
      </c>
      <c r="G102" s="146">
        <v>790716</v>
      </c>
      <c r="H102" s="137">
        <v>376</v>
      </c>
      <c r="I102" s="137">
        <v>748515</v>
      </c>
      <c r="J102" s="24">
        <f t="shared" si="10"/>
        <v>0.87037037037037035</v>
      </c>
      <c r="K102" s="24">
        <f t="shared" si="11"/>
        <v>0.94662938400133545</v>
      </c>
      <c r="L102" s="24">
        <f t="shared" si="7"/>
        <v>0.26111111111111107</v>
      </c>
      <c r="M102" s="24">
        <f t="shared" si="8"/>
        <v>0.6626405688009348</v>
      </c>
      <c r="N102" s="109">
        <f t="shared" si="9"/>
        <v>0.92375167991204588</v>
      </c>
      <c r="O102" s="144">
        <v>1794.5083333878817</v>
      </c>
      <c r="P102" s="137">
        <v>323.15094804329522</v>
      </c>
      <c r="Q102" s="137">
        <v>1471.3573853445866</v>
      </c>
      <c r="R102" s="2" t="s">
        <v>1672</v>
      </c>
      <c r="S102" s="2">
        <v>1720087041</v>
      </c>
      <c r="T102" s="2" t="s">
        <v>1675</v>
      </c>
      <c r="U102" s="2" t="s">
        <v>1677</v>
      </c>
      <c r="V102" s="2"/>
    </row>
    <row r="103" spans="1:22" x14ac:dyDescent="0.25">
      <c r="A103" s="143">
        <v>99</v>
      </c>
      <c r="B103" s="171" t="s">
        <v>1332</v>
      </c>
      <c r="C103" s="173" t="s">
        <v>41</v>
      </c>
      <c r="D103" s="143" t="s">
        <v>929</v>
      </c>
      <c r="E103" s="171" t="s">
        <v>1435</v>
      </c>
      <c r="F103" s="146">
        <v>532</v>
      </c>
      <c r="G103" s="146">
        <v>962330</v>
      </c>
      <c r="H103" s="137">
        <v>213</v>
      </c>
      <c r="I103" s="137">
        <v>395445</v>
      </c>
      <c r="J103" s="24">
        <f t="shared" si="10"/>
        <v>0.40037593984962405</v>
      </c>
      <c r="K103" s="24">
        <f t="shared" si="11"/>
        <v>0.41092452692943171</v>
      </c>
      <c r="L103" s="24">
        <f t="shared" si="7"/>
        <v>0.12011278195488721</v>
      </c>
      <c r="M103" s="24">
        <f t="shared" si="8"/>
        <v>0.28764716885060215</v>
      </c>
      <c r="N103" s="109">
        <f t="shared" si="9"/>
        <v>0.40775995080548938</v>
      </c>
      <c r="O103" s="144">
        <v>0</v>
      </c>
      <c r="P103" s="137">
        <v>0</v>
      </c>
      <c r="Q103" s="137">
        <v>0</v>
      </c>
      <c r="R103" s="2" t="s">
        <v>1672</v>
      </c>
      <c r="S103" s="2">
        <v>1639842365</v>
      </c>
      <c r="T103" s="2" t="s">
        <v>1675</v>
      </c>
      <c r="U103" s="2" t="s">
        <v>1677</v>
      </c>
      <c r="V103" s="2"/>
    </row>
    <row r="104" spans="1:22" x14ac:dyDescent="0.25">
      <c r="A104" s="143">
        <v>100</v>
      </c>
      <c r="B104" s="171" t="s">
        <v>1332</v>
      </c>
      <c r="C104" s="173" t="s">
        <v>41</v>
      </c>
      <c r="D104" s="143" t="s">
        <v>936</v>
      </c>
      <c r="E104" s="171" t="s">
        <v>1436</v>
      </c>
      <c r="F104" s="146">
        <v>546</v>
      </c>
      <c r="G104" s="146">
        <v>935664</v>
      </c>
      <c r="H104" s="137">
        <v>842</v>
      </c>
      <c r="I104" s="137">
        <v>2725185</v>
      </c>
      <c r="J104" s="24">
        <f t="shared" si="10"/>
        <v>1.5421245421245422</v>
      </c>
      <c r="K104" s="24">
        <f t="shared" si="11"/>
        <v>2.9125679731185552</v>
      </c>
      <c r="L104" s="24">
        <f t="shared" si="7"/>
        <v>0.3</v>
      </c>
      <c r="M104" s="24">
        <f t="shared" si="8"/>
        <v>0.7</v>
      </c>
      <c r="N104" s="109">
        <f t="shared" si="9"/>
        <v>1</v>
      </c>
      <c r="O104" s="144">
        <v>1942.6306575796909</v>
      </c>
      <c r="P104" s="137">
        <v>186.07593035409749</v>
      </c>
      <c r="Q104" s="137">
        <v>1756.5547272255933</v>
      </c>
      <c r="R104" s="2" t="s">
        <v>1672</v>
      </c>
      <c r="S104" s="2">
        <v>1743221313</v>
      </c>
      <c r="T104" s="2" t="s">
        <v>1675</v>
      </c>
      <c r="U104" s="2" t="s">
        <v>1677</v>
      </c>
      <c r="V104" s="2"/>
    </row>
    <row r="105" spans="1:22" x14ac:dyDescent="0.25">
      <c r="A105" s="143">
        <v>101</v>
      </c>
      <c r="B105" s="171" t="s">
        <v>1332</v>
      </c>
      <c r="C105" s="173" t="s">
        <v>41</v>
      </c>
      <c r="D105" s="143" t="s">
        <v>935</v>
      </c>
      <c r="E105" s="171" t="s">
        <v>1437</v>
      </c>
      <c r="F105" s="146">
        <v>505</v>
      </c>
      <c r="G105" s="146">
        <v>931097</v>
      </c>
      <c r="H105" s="137">
        <v>423</v>
      </c>
      <c r="I105" s="137">
        <v>861500</v>
      </c>
      <c r="J105" s="24">
        <f t="shared" si="10"/>
        <v>0.83762376237623759</v>
      </c>
      <c r="K105" s="24">
        <f t="shared" si="11"/>
        <v>0.92525268581039355</v>
      </c>
      <c r="L105" s="24">
        <f t="shared" si="7"/>
        <v>0.25128712871287129</v>
      </c>
      <c r="M105" s="24">
        <f t="shared" si="8"/>
        <v>0.64767688006727542</v>
      </c>
      <c r="N105" s="109">
        <f t="shared" si="9"/>
        <v>0.89896400878014671</v>
      </c>
      <c r="O105" s="144">
        <v>1746.3550435170514</v>
      </c>
      <c r="P105" s="137">
        <v>290.67287933403452</v>
      </c>
      <c r="Q105" s="137">
        <v>1455.6821641830168</v>
      </c>
      <c r="R105" s="2" t="s">
        <v>1672</v>
      </c>
      <c r="S105" s="2">
        <v>1703530689</v>
      </c>
      <c r="T105" s="2" t="s">
        <v>1675</v>
      </c>
      <c r="U105" s="2" t="s">
        <v>1677</v>
      </c>
      <c r="V105" s="2"/>
    </row>
    <row r="106" spans="1:22" x14ac:dyDescent="0.25">
      <c r="A106" s="143">
        <v>102</v>
      </c>
      <c r="B106" s="171" t="s">
        <v>1332</v>
      </c>
      <c r="C106" s="173" t="s">
        <v>41</v>
      </c>
      <c r="D106" s="143" t="s">
        <v>1438</v>
      </c>
      <c r="E106" s="171" t="s">
        <v>1439</v>
      </c>
      <c r="F106" s="146">
        <v>313</v>
      </c>
      <c r="G106" s="146">
        <v>525397</v>
      </c>
      <c r="H106" s="137">
        <v>120</v>
      </c>
      <c r="I106" s="137">
        <v>197720</v>
      </c>
      <c r="J106" s="24">
        <f t="shared" si="10"/>
        <v>0.38338658146964855</v>
      </c>
      <c r="K106" s="24">
        <f t="shared" si="11"/>
        <v>0.37632495046602854</v>
      </c>
      <c r="L106" s="24">
        <f t="shared" si="7"/>
        <v>0.11501597444089456</v>
      </c>
      <c r="M106" s="24">
        <f t="shared" si="8"/>
        <v>0.26342746532621997</v>
      </c>
      <c r="N106" s="109">
        <f t="shared" si="9"/>
        <v>0.37844343976711453</v>
      </c>
      <c r="O106" s="144">
        <v>0</v>
      </c>
      <c r="P106" s="137">
        <v>0</v>
      </c>
      <c r="Q106" s="137">
        <v>0</v>
      </c>
      <c r="R106" s="2" t="s">
        <v>1672</v>
      </c>
      <c r="S106" s="2">
        <v>1722279315</v>
      </c>
      <c r="T106" s="2" t="s">
        <v>1675</v>
      </c>
      <c r="U106" s="2" t="s">
        <v>1677</v>
      </c>
      <c r="V106" s="2"/>
    </row>
    <row r="107" spans="1:22" x14ac:dyDescent="0.25">
      <c r="A107" s="143">
        <v>103</v>
      </c>
      <c r="B107" s="171" t="s">
        <v>136</v>
      </c>
      <c r="C107" s="173" t="s">
        <v>41</v>
      </c>
      <c r="D107" s="143" t="s">
        <v>972</v>
      </c>
      <c r="E107" s="171" t="s">
        <v>973</v>
      </c>
      <c r="F107" s="146">
        <v>1609</v>
      </c>
      <c r="G107" s="146">
        <v>2959171</v>
      </c>
      <c r="H107" s="137">
        <v>1766</v>
      </c>
      <c r="I107" s="137">
        <v>2850715</v>
      </c>
      <c r="J107" s="24">
        <f t="shared" si="10"/>
        <v>1.0975761342448727</v>
      </c>
      <c r="K107" s="24">
        <f t="shared" si="11"/>
        <v>0.96334919475758585</v>
      </c>
      <c r="L107" s="24">
        <f t="shared" si="7"/>
        <v>0.3</v>
      </c>
      <c r="M107" s="24">
        <f t="shared" si="8"/>
        <v>0.67434443633031005</v>
      </c>
      <c r="N107" s="109">
        <f t="shared" si="9"/>
        <v>0.97434443633030998</v>
      </c>
      <c r="O107" s="144">
        <v>1892.7913730574635</v>
      </c>
      <c r="P107" s="137">
        <v>488.59947474533959</v>
      </c>
      <c r="Q107" s="137">
        <v>1404.1918983121238</v>
      </c>
      <c r="R107" s="2" t="s">
        <v>1672</v>
      </c>
      <c r="S107" s="2">
        <v>1712177683</v>
      </c>
      <c r="T107" s="2" t="s">
        <v>1675</v>
      </c>
      <c r="U107" s="2" t="s">
        <v>1677</v>
      </c>
      <c r="V107" s="2"/>
    </row>
    <row r="108" spans="1:22" x14ac:dyDescent="0.25">
      <c r="A108" s="143">
        <v>104</v>
      </c>
      <c r="B108" s="171" t="s">
        <v>136</v>
      </c>
      <c r="C108" s="173" t="s">
        <v>41</v>
      </c>
      <c r="D108" s="143" t="s">
        <v>978</v>
      </c>
      <c r="E108" s="171" t="s">
        <v>979</v>
      </c>
      <c r="F108" s="146">
        <v>866</v>
      </c>
      <c r="G108" s="146">
        <v>1617853</v>
      </c>
      <c r="H108" s="137">
        <v>579</v>
      </c>
      <c r="I108" s="137">
        <v>1093390</v>
      </c>
      <c r="J108" s="24">
        <f t="shared" si="10"/>
        <v>0.6685912240184757</v>
      </c>
      <c r="K108" s="24">
        <f t="shared" si="11"/>
        <v>0.67582777916164205</v>
      </c>
      <c r="L108" s="24">
        <f t="shared" si="7"/>
        <v>0.2005773672055427</v>
      </c>
      <c r="M108" s="24">
        <f t="shared" si="8"/>
        <v>0.47307944541314939</v>
      </c>
      <c r="N108" s="109">
        <f t="shared" si="9"/>
        <v>0.67365681261869215</v>
      </c>
      <c r="O108" s="144">
        <v>0</v>
      </c>
      <c r="P108" s="137">
        <v>0</v>
      </c>
      <c r="Q108" s="137">
        <v>0</v>
      </c>
      <c r="R108" s="2" t="s">
        <v>1672</v>
      </c>
      <c r="S108" s="2">
        <v>1712374823</v>
      </c>
      <c r="T108" s="2" t="s">
        <v>1675</v>
      </c>
      <c r="U108" s="2" t="s">
        <v>1677</v>
      </c>
      <c r="V108" s="2"/>
    </row>
    <row r="109" spans="1:22" x14ac:dyDescent="0.25">
      <c r="A109" s="143">
        <v>105</v>
      </c>
      <c r="B109" s="171" t="s">
        <v>136</v>
      </c>
      <c r="C109" s="173" t="s">
        <v>41</v>
      </c>
      <c r="D109" s="143" t="s">
        <v>983</v>
      </c>
      <c r="E109" s="171" t="s">
        <v>1440</v>
      </c>
      <c r="F109" s="146">
        <v>400</v>
      </c>
      <c r="G109" s="146">
        <v>1105807</v>
      </c>
      <c r="H109" s="137">
        <v>260</v>
      </c>
      <c r="I109" s="137">
        <v>785510</v>
      </c>
      <c r="J109" s="24">
        <f t="shared" si="10"/>
        <v>0.65</v>
      </c>
      <c r="K109" s="24">
        <f t="shared" si="11"/>
        <v>0.71034999778442354</v>
      </c>
      <c r="L109" s="24">
        <f t="shared" si="7"/>
        <v>0.19500000000000001</v>
      </c>
      <c r="M109" s="24">
        <f t="shared" si="8"/>
        <v>0.49724499844909642</v>
      </c>
      <c r="N109" s="109">
        <f t="shared" si="9"/>
        <v>0.69224499844909637</v>
      </c>
      <c r="O109" s="144">
        <v>0</v>
      </c>
      <c r="P109" s="137">
        <v>0</v>
      </c>
      <c r="Q109" s="137">
        <v>0</v>
      </c>
      <c r="R109" s="2" t="s">
        <v>1672</v>
      </c>
      <c r="S109" s="2">
        <v>1784515048</v>
      </c>
      <c r="T109" s="2" t="s">
        <v>1675</v>
      </c>
      <c r="U109" s="2" t="s">
        <v>1677</v>
      </c>
      <c r="V109" s="2"/>
    </row>
    <row r="110" spans="1:22" x14ac:dyDescent="0.25">
      <c r="A110" s="143">
        <v>106</v>
      </c>
      <c r="B110" s="171" t="s">
        <v>136</v>
      </c>
      <c r="C110" s="173" t="s">
        <v>41</v>
      </c>
      <c r="D110" s="143" t="s">
        <v>975</v>
      </c>
      <c r="E110" s="171" t="s">
        <v>1207</v>
      </c>
      <c r="F110" s="146">
        <v>860</v>
      </c>
      <c r="G110" s="146">
        <v>1675864</v>
      </c>
      <c r="H110" s="137">
        <v>573</v>
      </c>
      <c r="I110" s="137">
        <v>1595445</v>
      </c>
      <c r="J110" s="24">
        <f t="shared" si="10"/>
        <v>0.66627906976744189</v>
      </c>
      <c r="K110" s="24">
        <f t="shared" si="11"/>
        <v>0.95201340920265609</v>
      </c>
      <c r="L110" s="24">
        <f t="shared" si="7"/>
        <v>0.19988372093023257</v>
      </c>
      <c r="M110" s="24">
        <f t="shared" si="8"/>
        <v>0.66640938644185921</v>
      </c>
      <c r="N110" s="109">
        <f t="shared" si="9"/>
        <v>0.86629310737209175</v>
      </c>
      <c r="O110" s="144">
        <v>1682.8875488310005</v>
      </c>
      <c r="P110" s="137">
        <v>220.31239427657295</v>
      </c>
      <c r="Q110" s="137">
        <v>1462.5751545544276</v>
      </c>
      <c r="R110" s="2" t="s">
        <v>1672</v>
      </c>
      <c r="S110" s="2">
        <v>1766352529</v>
      </c>
      <c r="T110" s="2" t="s">
        <v>1675</v>
      </c>
      <c r="U110" s="2" t="s">
        <v>1677</v>
      </c>
      <c r="V110" s="2"/>
    </row>
    <row r="111" spans="1:22" x14ac:dyDescent="0.25">
      <c r="A111" s="143">
        <v>107</v>
      </c>
      <c r="B111" s="171" t="s">
        <v>136</v>
      </c>
      <c r="C111" s="173" t="s">
        <v>41</v>
      </c>
      <c r="D111" s="143" t="s">
        <v>980</v>
      </c>
      <c r="E111" s="171" t="s">
        <v>981</v>
      </c>
      <c r="F111" s="146">
        <v>735</v>
      </c>
      <c r="G111" s="146">
        <v>2137497</v>
      </c>
      <c r="H111" s="137">
        <v>888</v>
      </c>
      <c r="I111" s="137">
        <v>1994265</v>
      </c>
      <c r="J111" s="24">
        <f t="shared" si="10"/>
        <v>1.2081632653061225</v>
      </c>
      <c r="K111" s="24">
        <f t="shared" si="11"/>
        <v>0.93299078314495876</v>
      </c>
      <c r="L111" s="24">
        <f t="shared" si="7"/>
        <v>0.3</v>
      </c>
      <c r="M111" s="24">
        <f t="shared" si="8"/>
        <v>0.65309354820147114</v>
      </c>
      <c r="N111" s="109">
        <f t="shared" si="9"/>
        <v>0.95309354820147107</v>
      </c>
      <c r="O111" s="144">
        <v>1851.5087462775846</v>
      </c>
      <c r="P111" s="137">
        <v>363.84182649871207</v>
      </c>
      <c r="Q111" s="137">
        <v>1487.6669197788724</v>
      </c>
      <c r="R111" s="2" t="s">
        <v>1672</v>
      </c>
      <c r="S111" s="2">
        <v>1732663060</v>
      </c>
      <c r="T111" s="2" t="s">
        <v>1675</v>
      </c>
      <c r="U111" s="2" t="s">
        <v>1677</v>
      </c>
      <c r="V111" s="2"/>
    </row>
    <row r="112" spans="1:22" x14ac:dyDescent="0.25">
      <c r="A112" s="143">
        <v>108</v>
      </c>
      <c r="B112" s="171" t="s">
        <v>136</v>
      </c>
      <c r="C112" s="173" t="s">
        <v>41</v>
      </c>
      <c r="D112" s="143" t="s">
        <v>974</v>
      </c>
      <c r="E112" s="171" t="s">
        <v>1274</v>
      </c>
      <c r="F112" s="146">
        <v>755</v>
      </c>
      <c r="G112" s="146">
        <v>2014250</v>
      </c>
      <c r="H112" s="137">
        <v>958</v>
      </c>
      <c r="I112" s="137">
        <v>2724250</v>
      </c>
      <c r="J112" s="24">
        <f t="shared" si="10"/>
        <v>1.2688741721854304</v>
      </c>
      <c r="K112" s="24">
        <f t="shared" si="11"/>
        <v>1.3524885192999876</v>
      </c>
      <c r="L112" s="24">
        <f t="shared" si="7"/>
        <v>0.3</v>
      </c>
      <c r="M112" s="24">
        <f t="shared" si="8"/>
        <v>0.7</v>
      </c>
      <c r="N112" s="109">
        <f t="shared" si="9"/>
        <v>1</v>
      </c>
      <c r="O112" s="144">
        <v>1942.6306575796909</v>
      </c>
      <c r="P112" s="137">
        <v>204.70803645045385</v>
      </c>
      <c r="Q112" s="137">
        <v>1737.9226211292371</v>
      </c>
      <c r="R112" s="2" t="s">
        <v>1672</v>
      </c>
      <c r="S112" s="2">
        <v>1714274873</v>
      </c>
      <c r="T112" s="2" t="s">
        <v>1675</v>
      </c>
      <c r="U112" s="2" t="s">
        <v>1677</v>
      </c>
      <c r="V112" s="2"/>
    </row>
    <row r="113" spans="1:22" x14ac:dyDescent="0.25">
      <c r="A113" s="143">
        <v>109</v>
      </c>
      <c r="B113" s="171" t="s">
        <v>136</v>
      </c>
      <c r="C113" s="173" t="s">
        <v>41</v>
      </c>
      <c r="D113" s="143" t="s">
        <v>982</v>
      </c>
      <c r="E113" s="171" t="s">
        <v>1441</v>
      </c>
      <c r="F113" s="146">
        <v>605</v>
      </c>
      <c r="G113" s="146">
        <v>1043625</v>
      </c>
      <c r="H113" s="137">
        <v>599</v>
      </c>
      <c r="I113" s="137">
        <v>968125</v>
      </c>
      <c r="J113" s="24">
        <f t="shared" si="10"/>
        <v>0.99008264462809914</v>
      </c>
      <c r="K113" s="24">
        <f t="shared" si="11"/>
        <v>0.92765600670739012</v>
      </c>
      <c r="L113" s="24">
        <f t="shared" si="7"/>
        <v>0.29702479338842974</v>
      </c>
      <c r="M113" s="24">
        <f t="shared" si="8"/>
        <v>0.64935920469517305</v>
      </c>
      <c r="N113" s="109">
        <f t="shared" si="9"/>
        <v>0.94638399808360285</v>
      </c>
      <c r="O113" s="144">
        <v>1838.4745685200464</v>
      </c>
      <c r="P113" s="137">
        <v>472.0149413004994</v>
      </c>
      <c r="Q113" s="137">
        <v>1366.459627219547</v>
      </c>
      <c r="R113" s="2" t="s">
        <v>1672</v>
      </c>
      <c r="S113" s="2">
        <v>1315554112</v>
      </c>
      <c r="T113" s="2" t="s">
        <v>1675</v>
      </c>
      <c r="U113" s="2" t="s">
        <v>1677</v>
      </c>
      <c r="V113" s="2"/>
    </row>
    <row r="114" spans="1:22" x14ac:dyDescent="0.25">
      <c r="A114" s="143">
        <v>110</v>
      </c>
      <c r="B114" s="171" t="s">
        <v>136</v>
      </c>
      <c r="C114" s="173" t="s">
        <v>41</v>
      </c>
      <c r="D114" s="143" t="s">
        <v>976</v>
      </c>
      <c r="E114" s="171" t="s">
        <v>977</v>
      </c>
      <c r="F114" s="146">
        <v>1156</v>
      </c>
      <c r="G114" s="146">
        <v>1942119</v>
      </c>
      <c r="H114" s="137">
        <v>992</v>
      </c>
      <c r="I114" s="137">
        <v>1641645</v>
      </c>
      <c r="J114" s="24">
        <f t="shared" si="10"/>
        <v>0.8581314878892734</v>
      </c>
      <c r="K114" s="24">
        <f t="shared" si="11"/>
        <v>0.84528548456608477</v>
      </c>
      <c r="L114" s="24">
        <f t="shared" si="7"/>
        <v>0.25743944636678201</v>
      </c>
      <c r="M114" s="24">
        <f t="shared" si="8"/>
        <v>0.59169983919625935</v>
      </c>
      <c r="N114" s="109">
        <f t="shared" si="9"/>
        <v>0.8491392855630413</v>
      </c>
      <c r="O114" s="144">
        <v>1649.5640086900798</v>
      </c>
      <c r="P114" s="137">
        <v>339.07277572948112</v>
      </c>
      <c r="Q114" s="137">
        <v>1310.4912329605988</v>
      </c>
      <c r="R114" s="2" t="s">
        <v>1672</v>
      </c>
      <c r="S114" s="2">
        <v>1796589886</v>
      </c>
      <c r="T114" s="2" t="s">
        <v>1675</v>
      </c>
      <c r="U114" s="2" t="s">
        <v>1677</v>
      </c>
      <c r="V114" s="2"/>
    </row>
    <row r="115" spans="1:22" x14ac:dyDescent="0.25">
      <c r="A115" s="143">
        <v>111</v>
      </c>
      <c r="B115" s="171" t="s">
        <v>140</v>
      </c>
      <c r="C115" s="173" t="s">
        <v>41</v>
      </c>
      <c r="D115" s="143" t="s">
        <v>968</v>
      </c>
      <c r="E115" s="171" t="s">
        <v>969</v>
      </c>
      <c r="F115" s="146">
        <v>1217</v>
      </c>
      <c r="G115" s="146">
        <v>1743451</v>
      </c>
      <c r="H115" s="137">
        <v>1178</v>
      </c>
      <c r="I115" s="137">
        <v>1933495</v>
      </c>
      <c r="J115" s="24">
        <f t="shared" si="10"/>
        <v>0.96795398520953169</v>
      </c>
      <c r="K115" s="24">
        <f t="shared" si="11"/>
        <v>1.1090044974019917</v>
      </c>
      <c r="L115" s="24">
        <f t="shared" si="7"/>
        <v>0.29038619556285949</v>
      </c>
      <c r="M115" s="24">
        <f t="shared" si="8"/>
        <v>0.7</v>
      </c>
      <c r="N115" s="109">
        <f t="shared" si="9"/>
        <v>0.99038619556285945</v>
      </c>
      <c r="O115" s="144">
        <v>1923.954586344126</v>
      </c>
      <c r="P115" s="137">
        <v>477.8046086859955</v>
      </c>
      <c r="Q115" s="137">
        <v>1446.1499776581304</v>
      </c>
      <c r="R115" s="2" t="s">
        <v>1672</v>
      </c>
      <c r="S115" s="2">
        <v>1715171616</v>
      </c>
      <c r="T115" s="2" t="s">
        <v>1675</v>
      </c>
      <c r="U115" s="2" t="s">
        <v>1677</v>
      </c>
      <c r="V115" s="2"/>
    </row>
    <row r="116" spans="1:22" x14ac:dyDescent="0.25">
      <c r="A116" s="143">
        <v>112</v>
      </c>
      <c r="B116" s="171" t="s">
        <v>140</v>
      </c>
      <c r="C116" s="173" t="s">
        <v>41</v>
      </c>
      <c r="D116" s="143" t="s">
        <v>971</v>
      </c>
      <c r="E116" s="171" t="s">
        <v>1236</v>
      </c>
      <c r="F116" s="146">
        <v>952</v>
      </c>
      <c r="G116" s="146">
        <v>1349694</v>
      </c>
      <c r="H116" s="137">
        <v>636</v>
      </c>
      <c r="I116" s="137">
        <v>950260</v>
      </c>
      <c r="J116" s="24">
        <f t="shared" si="10"/>
        <v>0.66806722689075626</v>
      </c>
      <c r="K116" s="24">
        <f t="shared" si="11"/>
        <v>0.70405588229628346</v>
      </c>
      <c r="L116" s="24">
        <f t="shared" si="7"/>
        <v>0.20042016806722687</v>
      </c>
      <c r="M116" s="24">
        <f t="shared" si="8"/>
        <v>0.4928391176073984</v>
      </c>
      <c r="N116" s="109">
        <f t="shared" si="9"/>
        <v>0.69325928567462525</v>
      </c>
      <c r="O116" s="144">
        <v>0</v>
      </c>
      <c r="P116" s="137">
        <v>0</v>
      </c>
      <c r="Q116" s="137">
        <v>0</v>
      </c>
      <c r="R116" s="2" t="s">
        <v>1672</v>
      </c>
      <c r="S116" s="2">
        <v>1741337735</v>
      </c>
      <c r="T116" s="2" t="s">
        <v>1675</v>
      </c>
      <c r="U116" s="2" t="s">
        <v>1677</v>
      </c>
      <c r="V116" s="2"/>
    </row>
    <row r="117" spans="1:22" x14ac:dyDescent="0.25">
      <c r="A117" s="143">
        <v>113</v>
      </c>
      <c r="B117" s="171" t="s">
        <v>140</v>
      </c>
      <c r="C117" s="173" t="s">
        <v>41</v>
      </c>
      <c r="D117" s="143" t="s">
        <v>970</v>
      </c>
      <c r="E117" s="171" t="s">
        <v>1102</v>
      </c>
      <c r="F117" s="146">
        <v>959</v>
      </c>
      <c r="G117" s="146">
        <v>1627432</v>
      </c>
      <c r="H117" s="137">
        <v>1036</v>
      </c>
      <c r="I117" s="137">
        <v>1670500</v>
      </c>
      <c r="J117" s="24">
        <f t="shared" si="10"/>
        <v>1.0802919708029197</v>
      </c>
      <c r="K117" s="24">
        <f t="shared" si="11"/>
        <v>1.0264637785173205</v>
      </c>
      <c r="L117" s="24">
        <f t="shared" si="7"/>
        <v>0.3</v>
      </c>
      <c r="M117" s="24">
        <f t="shared" si="8"/>
        <v>0.7</v>
      </c>
      <c r="N117" s="109">
        <f t="shared" si="9"/>
        <v>1</v>
      </c>
      <c r="O117" s="144">
        <v>1942.6306575796909</v>
      </c>
      <c r="P117" s="137">
        <v>452.24162611563366</v>
      </c>
      <c r="Q117" s="137">
        <v>1490.3890314640573</v>
      </c>
      <c r="R117" s="2" t="s">
        <v>1672</v>
      </c>
      <c r="S117" s="2">
        <v>1644112192</v>
      </c>
      <c r="T117" s="2" t="s">
        <v>1675</v>
      </c>
      <c r="U117" s="2" t="s">
        <v>1677</v>
      </c>
      <c r="V117" s="2"/>
    </row>
    <row r="118" spans="1:22" x14ac:dyDescent="0.25">
      <c r="A118" s="143">
        <v>114</v>
      </c>
      <c r="B118" s="171" t="s">
        <v>72</v>
      </c>
      <c r="C118" s="173" t="s">
        <v>26</v>
      </c>
      <c r="D118" s="143" t="s">
        <v>634</v>
      </c>
      <c r="E118" s="171" t="s">
        <v>1442</v>
      </c>
      <c r="F118" s="146">
        <v>1531</v>
      </c>
      <c r="G118" s="146">
        <v>3414077</v>
      </c>
      <c r="H118" s="137">
        <v>1574</v>
      </c>
      <c r="I118" s="137">
        <v>2871410</v>
      </c>
      <c r="J118" s="24">
        <f t="shared" si="10"/>
        <v>1.0280862181580666</v>
      </c>
      <c r="K118" s="24">
        <f t="shared" si="11"/>
        <v>0.8410501579196954</v>
      </c>
      <c r="L118" s="24">
        <f t="shared" si="7"/>
        <v>0.3</v>
      </c>
      <c r="M118" s="24">
        <f t="shared" si="8"/>
        <v>0.58873511054378669</v>
      </c>
      <c r="N118" s="109">
        <f t="shared" si="9"/>
        <v>0.88873511054378662</v>
      </c>
      <c r="O118" s="144">
        <v>1726.4840722098356</v>
      </c>
      <c r="P118" s="137">
        <v>479.48036796686421</v>
      </c>
      <c r="Q118" s="137">
        <v>1247.0037042429715</v>
      </c>
      <c r="R118" s="2" t="s">
        <v>1672</v>
      </c>
      <c r="S118" s="2">
        <v>1785086515</v>
      </c>
      <c r="T118" s="2" t="s">
        <v>1675</v>
      </c>
      <c r="U118" s="2" t="s">
        <v>1677</v>
      </c>
      <c r="V118" s="2"/>
    </row>
    <row r="119" spans="1:22" x14ac:dyDescent="0.25">
      <c r="A119" s="143">
        <v>115</v>
      </c>
      <c r="B119" s="171" t="s">
        <v>72</v>
      </c>
      <c r="C119" s="173" t="s">
        <v>26</v>
      </c>
      <c r="D119" s="143" t="s">
        <v>651</v>
      </c>
      <c r="E119" s="171" t="s">
        <v>652</v>
      </c>
      <c r="F119" s="146">
        <v>1125</v>
      </c>
      <c r="G119" s="146">
        <v>2792386</v>
      </c>
      <c r="H119" s="137">
        <v>859</v>
      </c>
      <c r="I119" s="137">
        <v>1589025</v>
      </c>
      <c r="J119" s="24">
        <f t="shared" si="10"/>
        <v>0.76355555555555554</v>
      </c>
      <c r="K119" s="24">
        <f t="shared" si="11"/>
        <v>0.56905635538926214</v>
      </c>
      <c r="L119" s="24">
        <f t="shared" si="7"/>
        <v>0.22906666666666664</v>
      </c>
      <c r="M119" s="24">
        <f t="shared" si="8"/>
        <v>0.39833944877248345</v>
      </c>
      <c r="N119" s="109">
        <f t="shared" si="9"/>
        <v>0.62740611543915015</v>
      </c>
      <c r="O119" s="144">
        <v>0</v>
      </c>
      <c r="P119" s="137">
        <v>0</v>
      </c>
      <c r="Q119" s="137">
        <v>0</v>
      </c>
      <c r="R119" s="2" t="s">
        <v>1672</v>
      </c>
      <c r="S119" s="2">
        <v>1877376377</v>
      </c>
      <c r="T119" s="2" t="s">
        <v>1675</v>
      </c>
      <c r="U119" s="2" t="s">
        <v>1677</v>
      </c>
      <c r="V119" s="2"/>
    </row>
    <row r="120" spans="1:22" x14ac:dyDescent="0.25">
      <c r="A120" s="143">
        <v>116</v>
      </c>
      <c r="B120" s="172" t="s">
        <v>72</v>
      </c>
      <c r="C120" s="173" t="s">
        <v>26</v>
      </c>
      <c r="D120" s="176" t="s">
        <v>641</v>
      </c>
      <c r="E120" s="174" t="s">
        <v>642</v>
      </c>
      <c r="F120" s="146">
        <v>771</v>
      </c>
      <c r="G120" s="146">
        <v>1732715</v>
      </c>
      <c r="H120" s="137">
        <v>1174</v>
      </c>
      <c r="I120" s="137">
        <v>1593890</v>
      </c>
      <c r="J120" s="24">
        <f t="shared" si="10"/>
        <v>1.5226977950713358</v>
      </c>
      <c r="K120" s="24">
        <f t="shared" si="11"/>
        <v>0.91988007260282278</v>
      </c>
      <c r="L120" s="24">
        <f t="shared" si="7"/>
        <v>0.3</v>
      </c>
      <c r="M120" s="24">
        <f t="shared" si="8"/>
        <v>0.64391605082197589</v>
      </c>
      <c r="N120" s="109">
        <f t="shared" si="9"/>
        <v>0.94391605082197594</v>
      </c>
      <c r="O120" s="144">
        <v>1833.6802585083201</v>
      </c>
      <c r="P120" s="137">
        <v>744.78556396972272</v>
      </c>
      <c r="Q120" s="137">
        <v>1088.8946945385974</v>
      </c>
      <c r="R120" s="2" t="s">
        <v>1672</v>
      </c>
      <c r="S120" s="2">
        <v>1750926040</v>
      </c>
      <c r="T120" s="2" t="s">
        <v>1675</v>
      </c>
      <c r="U120" s="2" t="s">
        <v>1677</v>
      </c>
      <c r="V120" s="2"/>
    </row>
    <row r="121" spans="1:22" x14ac:dyDescent="0.25">
      <c r="A121" s="143">
        <v>117</v>
      </c>
      <c r="B121" s="172" t="s">
        <v>72</v>
      </c>
      <c r="C121" s="173" t="s">
        <v>26</v>
      </c>
      <c r="D121" s="176" t="s">
        <v>643</v>
      </c>
      <c r="E121" s="174" t="s">
        <v>1443</v>
      </c>
      <c r="F121" s="146">
        <v>905</v>
      </c>
      <c r="G121" s="146">
        <v>1927741</v>
      </c>
      <c r="H121" s="137">
        <v>1521</v>
      </c>
      <c r="I121" s="137">
        <v>2462115</v>
      </c>
      <c r="J121" s="24">
        <f t="shared" si="10"/>
        <v>1.6806629834254143</v>
      </c>
      <c r="K121" s="24">
        <f t="shared" si="11"/>
        <v>1.2772021760184589</v>
      </c>
      <c r="L121" s="24">
        <f t="shared" si="7"/>
        <v>0.3</v>
      </c>
      <c r="M121" s="24">
        <f t="shared" si="8"/>
        <v>0.7</v>
      </c>
      <c r="N121" s="109">
        <f t="shared" si="9"/>
        <v>1</v>
      </c>
      <c r="O121" s="144">
        <v>1942.6306575796909</v>
      </c>
      <c r="P121" s="137">
        <v>715.0274840824784</v>
      </c>
      <c r="Q121" s="137">
        <v>1227.6031734972125</v>
      </c>
      <c r="R121" s="2" t="s">
        <v>1672</v>
      </c>
      <c r="S121" s="2">
        <v>1865746444</v>
      </c>
      <c r="T121" s="2" t="s">
        <v>1675</v>
      </c>
      <c r="U121" s="2" t="s">
        <v>1677</v>
      </c>
      <c r="V121" s="2"/>
    </row>
    <row r="122" spans="1:22" x14ac:dyDescent="0.25">
      <c r="A122" s="143">
        <v>118</v>
      </c>
      <c r="B122" s="172" t="s">
        <v>72</v>
      </c>
      <c r="C122" s="173" t="s">
        <v>26</v>
      </c>
      <c r="D122" s="176" t="s">
        <v>632</v>
      </c>
      <c r="E122" s="174" t="s">
        <v>633</v>
      </c>
      <c r="F122" s="146">
        <v>890</v>
      </c>
      <c r="G122" s="146">
        <v>1804241</v>
      </c>
      <c r="H122" s="137">
        <v>1293</v>
      </c>
      <c r="I122" s="137">
        <v>1840120</v>
      </c>
      <c r="J122" s="24">
        <f t="shared" si="10"/>
        <v>1.452808988764045</v>
      </c>
      <c r="K122" s="24">
        <f t="shared" si="11"/>
        <v>1.0198859243305078</v>
      </c>
      <c r="L122" s="24">
        <f t="shared" si="7"/>
        <v>0.3</v>
      </c>
      <c r="M122" s="24">
        <f t="shared" si="8"/>
        <v>0.7</v>
      </c>
      <c r="N122" s="109">
        <f t="shared" si="9"/>
        <v>1</v>
      </c>
      <c r="O122" s="144">
        <v>1942.6306575796909</v>
      </c>
      <c r="P122" s="137">
        <v>686.51679799007525</v>
      </c>
      <c r="Q122" s="137">
        <v>1256.1138595896157</v>
      </c>
      <c r="R122" s="2" t="s">
        <v>1672</v>
      </c>
      <c r="S122" s="2">
        <v>1913229914</v>
      </c>
      <c r="T122" s="2" t="s">
        <v>1675</v>
      </c>
      <c r="U122" s="2" t="s">
        <v>1677</v>
      </c>
      <c r="V122" s="2"/>
    </row>
    <row r="123" spans="1:22" x14ac:dyDescent="0.25">
      <c r="A123" s="143">
        <v>119</v>
      </c>
      <c r="B123" s="172" t="s">
        <v>72</v>
      </c>
      <c r="C123" s="173" t="s">
        <v>26</v>
      </c>
      <c r="D123" s="176" t="s">
        <v>648</v>
      </c>
      <c r="E123" s="174" t="s">
        <v>1444</v>
      </c>
      <c r="F123" s="146">
        <v>1011</v>
      </c>
      <c r="G123" s="146">
        <v>2124011</v>
      </c>
      <c r="H123" s="137">
        <v>1552</v>
      </c>
      <c r="I123" s="137">
        <v>2212870</v>
      </c>
      <c r="J123" s="24">
        <f t="shared" si="10"/>
        <v>1.5351137487636004</v>
      </c>
      <c r="K123" s="24">
        <f t="shared" si="11"/>
        <v>1.0418354707202553</v>
      </c>
      <c r="L123" s="24">
        <f t="shared" si="7"/>
        <v>0.3</v>
      </c>
      <c r="M123" s="24">
        <f t="shared" si="8"/>
        <v>0.7</v>
      </c>
      <c r="N123" s="109">
        <f t="shared" si="9"/>
        <v>1</v>
      </c>
      <c r="O123" s="144">
        <v>1942.6306575796909</v>
      </c>
      <c r="P123" s="137">
        <v>857.66958738751327</v>
      </c>
      <c r="Q123" s="137">
        <v>1084.9610701921777</v>
      </c>
      <c r="R123" s="2" t="s">
        <v>1672</v>
      </c>
      <c r="S123" s="2">
        <v>1753260725</v>
      </c>
      <c r="T123" s="2" t="s">
        <v>1675</v>
      </c>
      <c r="U123" s="2" t="s">
        <v>1677</v>
      </c>
      <c r="V123" s="2"/>
    </row>
    <row r="124" spans="1:22" x14ac:dyDescent="0.25">
      <c r="A124" s="143">
        <v>120</v>
      </c>
      <c r="B124" s="172" t="s">
        <v>72</v>
      </c>
      <c r="C124" s="173" t="s">
        <v>26</v>
      </c>
      <c r="D124" s="176" t="s">
        <v>646</v>
      </c>
      <c r="E124" s="174" t="s">
        <v>1267</v>
      </c>
      <c r="F124" s="146">
        <v>756</v>
      </c>
      <c r="G124" s="146">
        <v>1609215</v>
      </c>
      <c r="H124" s="137">
        <v>1135</v>
      </c>
      <c r="I124" s="137">
        <v>1691215</v>
      </c>
      <c r="J124" s="24">
        <f t="shared" si="10"/>
        <v>1.5013227513227514</v>
      </c>
      <c r="K124" s="24">
        <f t="shared" si="11"/>
        <v>1.0509565222794965</v>
      </c>
      <c r="L124" s="24">
        <f t="shared" si="7"/>
        <v>0.3</v>
      </c>
      <c r="M124" s="24">
        <f t="shared" si="8"/>
        <v>0.7</v>
      </c>
      <c r="N124" s="109">
        <f t="shared" si="9"/>
        <v>1</v>
      </c>
      <c r="O124" s="144">
        <v>1942.6306575796909</v>
      </c>
      <c r="P124" s="137">
        <v>604.13187040130947</v>
      </c>
      <c r="Q124" s="137">
        <v>1338.4987871783815</v>
      </c>
      <c r="R124" s="2" t="s">
        <v>1672</v>
      </c>
      <c r="S124" s="2">
        <v>1822360413</v>
      </c>
      <c r="T124" s="2" t="s">
        <v>1675</v>
      </c>
      <c r="U124" s="2" t="s">
        <v>1677</v>
      </c>
      <c r="V124" s="2"/>
    </row>
    <row r="125" spans="1:22" x14ac:dyDescent="0.25">
      <c r="A125" s="143">
        <v>121</v>
      </c>
      <c r="B125" s="172" t="s">
        <v>72</v>
      </c>
      <c r="C125" s="173" t="s">
        <v>26</v>
      </c>
      <c r="D125" s="176" t="s">
        <v>635</v>
      </c>
      <c r="E125" s="174" t="s">
        <v>1445</v>
      </c>
      <c r="F125" s="146">
        <v>1030</v>
      </c>
      <c r="G125" s="146">
        <v>2074576</v>
      </c>
      <c r="H125" s="137">
        <v>1371</v>
      </c>
      <c r="I125" s="137">
        <v>2099345</v>
      </c>
      <c r="J125" s="24">
        <f t="shared" si="10"/>
        <v>1.3310679611650484</v>
      </c>
      <c r="K125" s="24">
        <f t="shared" si="11"/>
        <v>1.0119393071162492</v>
      </c>
      <c r="L125" s="24">
        <f t="shared" si="7"/>
        <v>0.3</v>
      </c>
      <c r="M125" s="24">
        <f t="shared" si="8"/>
        <v>0.7</v>
      </c>
      <c r="N125" s="109">
        <f t="shared" si="9"/>
        <v>1</v>
      </c>
      <c r="O125" s="144">
        <v>1942.6306575796909</v>
      </c>
      <c r="P125" s="137">
        <v>641.66140569186928</v>
      </c>
      <c r="Q125" s="137">
        <v>1300.9692518878219</v>
      </c>
      <c r="R125" s="2" t="s">
        <v>1672</v>
      </c>
      <c r="S125" s="2">
        <v>1303799329</v>
      </c>
      <c r="T125" s="2" t="s">
        <v>1675</v>
      </c>
      <c r="U125" s="2" t="s">
        <v>1677</v>
      </c>
      <c r="V125" s="2"/>
    </row>
    <row r="126" spans="1:22" x14ac:dyDescent="0.25">
      <c r="A126" s="143">
        <v>122</v>
      </c>
      <c r="B126" s="172" t="s">
        <v>72</v>
      </c>
      <c r="C126" s="173" t="s">
        <v>26</v>
      </c>
      <c r="D126" s="176" t="s">
        <v>647</v>
      </c>
      <c r="E126" s="174" t="s">
        <v>645</v>
      </c>
      <c r="F126" s="146">
        <v>1055</v>
      </c>
      <c r="G126" s="146">
        <v>2265576</v>
      </c>
      <c r="H126" s="137">
        <v>1419</v>
      </c>
      <c r="I126" s="137">
        <v>2083235</v>
      </c>
      <c r="J126" s="24">
        <f t="shared" si="10"/>
        <v>1.3450236966824645</v>
      </c>
      <c r="K126" s="24">
        <f t="shared" si="11"/>
        <v>0.9195167145132187</v>
      </c>
      <c r="L126" s="24">
        <f t="shared" si="7"/>
        <v>0.3</v>
      </c>
      <c r="M126" s="24">
        <f t="shared" si="8"/>
        <v>0.64366170015925306</v>
      </c>
      <c r="N126" s="109">
        <f t="shared" si="9"/>
        <v>0.9436617001592531</v>
      </c>
      <c r="O126" s="144">
        <v>1833.186149113139</v>
      </c>
      <c r="P126" s="137">
        <v>646.78417823080781</v>
      </c>
      <c r="Q126" s="137">
        <v>1186.4019708823312</v>
      </c>
      <c r="R126" s="2" t="s">
        <v>1672</v>
      </c>
      <c r="S126" s="2">
        <v>1871642437</v>
      </c>
      <c r="T126" s="2" t="s">
        <v>1675</v>
      </c>
      <c r="U126" s="2" t="s">
        <v>1677</v>
      </c>
      <c r="V126" s="2"/>
    </row>
    <row r="127" spans="1:22" x14ac:dyDescent="0.25">
      <c r="A127" s="143">
        <v>123</v>
      </c>
      <c r="B127" s="172" t="s">
        <v>72</v>
      </c>
      <c r="C127" s="173" t="s">
        <v>26</v>
      </c>
      <c r="D127" s="176" t="s">
        <v>639</v>
      </c>
      <c r="E127" s="174" t="s">
        <v>492</v>
      </c>
      <c r="F127" s="146">
        <v>860</v>
      </c>
      <c r="G127" s="146">
        <v>1590981</v>
      </c>
      <c r="H127" s="137">
        <v>1513</v>
      </c>
      <c r="I127" s="137">
        <v>1982460</v>
      </c>
      <c r="J127" s="24">
        <f t="shared" si="10"/>
        <v>1.7593023255813953</v>
      </c>
      <c r="K127" s="24">
        <f t="shared" si="11"/>
        <v>1.2460613923107819</v>
      </c>
      <c r="L127" s="24">
        <f t="shared" si="7"/>
        <v>0.3</v>
      </c>
      <c r="M127" s="24">
        <f t="shared" si="8"/>
        <v>0.7</v>
      </c>
      <c r="N127" s="109">
        <f t="shared" si="9"/>
        <v>1</v>
      </c>
      <c r="O127" s="144">
        <v>1942.6306575796909</v>
      </c>
      <c r="P127" s="137">
        <v>848.84628548793285</v>
      </c>
      <c r="Q127" s="137">
        <v>1093.7843720917581</v>
      </c>
      <c r="R127" s="2" t="s">
        <v>1672</v>
      </c>
      <c r="S127" s="2">
        <v>1745545257</v>
      </c>
      <c r="T127" s="2" t="s">
        <v>1675</v>
      </c>
      <c r="U127" s="2" t="s">
        <v>1677</v>
      </c>
      <c r="V127" s="2"/>
    </row>
    <row r="128" spans="1:22" x14ac:dyDescent="0.25">
      <c r="A128" s="143">
        <v>124</v>
      </c>
      <c r="B128" s="172" t="s">
        <v>72</v>
      </c>
      <c r="C128" s="173" t="s">
        <v>26</v>
      </c>
      <c r="D128" s="176" t="s">
        <v>630</v>
      </c>
      <c r="E128" s="174" t="s">
        <v>1446</v>
      </c>
      <c r="F128" s="146">
        <v>1289</v>
      </c>
      <c r="G128" s="146">
        <v>2379161</v>
      </c>
      <c r="H128" s="137">
        <v>1888</v>
      </c>
      <c r="I128" s="137">
        <v>2946785</v>
      </c>
      <c r="J128" s="24">
        <f t="shared" si="10"/>
        <v>1.4647013188518232</v>
      </c>
      <c r="K128" s="24">
        <f t="shared" si="11"/>
        <v>1.238581584012179</v>
      </c>
      <c r="L128" s="24">
        <f t="shared" si="7"/>
        <v>0.3</v>
      </c>
      <c r="M128" s="24">
        <f t="shared" si="8"/>
        <v>0.7</v>
      </c>
      <c r="N128" s="109">
        <f t="shared" si="9"/>
        <v>1</v>
      </c>
      <c r="O128" s="144">
        <v>1942.6306575796909</v>
      </c>
      <c r="P128" s="137">
        <v>652.83283332218139</v>
      </c>
      <c r="Q128" s="137">
        <v>1289.7978242575095</v>
      </c>
      <c r="R128" s="2" t="s">
        <v>1672</v>
      </c>
      <c r="S128" s="2">
        <v>1631098878</v>
      </c>
      <c r="T128" s="2" t="s">
        <v>1675</v>
      </c>
      <c r="U128" s="2" t="s">
        <v>1677</v>
      </c>
      <c r="V128" s="2"/>
    </row>
    <row r="129" spans="1:22" x14ac:dyDescent="0.25">
      <c r="A129" s="143">
        <v>125</v>
      </c>
      <c r="B129" s="172" t="s">
        <v>72</v>
      </c>
      <c r="C129" s="173" t="s">
        <v>26</v>
      </c>
      <c r="D129" s="176" t="s">
        <v>1447</v>
      </c>
      <c r="E129" s="174" t="s">
        <v>1448</v>
      </c>
      <c r="F129" s="146">
        <v>453</v>
      </c>
      <c r="G129" s="146">
        <v>961460</v>
      </c>
      <c r="H129" s="137">
        <v>655</v>
      </c>
      <c r="I129" s="137">
        <v>865150</v>
      </c>
      <c r="J129" s="24">
        <f t="shared" si="10"/>
        <v>1.445916114790287</v>
      </c>
      <c r="K129" s="24">
        <f t="shared" si="11"/>
        <v>0.89982942608116823</v>
      </c>
      <c r="L129" s="24">
        <f t="shared" si="7"/>
        <v>0.3</v>
      </c>
      <c r="M129" s="24">
        <f t="shared" si="8"/>
        <v>0.62988059825681775</v>
      </c>
      <c r="N129" s="109">
        <f t="shared" si="9"/>
        <v>0.92988059825681768</v>
      </c>
      <c r="O129" s="144">
        <v>1806.414558062238</v>
      </c>
      <c r="P129" s="137">
        <v>728.41216289151282</v>
      </c>
      <c r="Q129" s="137">
        <v>1078.0023951707251</v>
      </c>
      <c r="R129" s="2" t="s">
        <v>1672</v>
      </c>
      <c r="S129" s="2">
        <v>1784838650</v>
      </c>
      <c r="T129" s="2" t="s">
        <v>1675</v>
      </c>
      <c r="U129" s="2" t="s">
        <v>1677</v>
      </c>
      <c r="V129" s="2"/>
    </row>
    <row r="130" spans="1:22" x14ac:dyDescent="0.25">
      <c r="A130" s="143">
        <v>126</v>
      </c>
      <c r="B130" s="172" t="s">
        <v>72</v>
      </c>
      <c r="C130" s="173" t="s">
        <v>26</v>
      </c>
      <c r="D130" s="176" t="s">
        <v>625</v>
      </c>
      <c r="E130" s="174" t="s">
        <v>1449</v>
      </c>
      <c r="F130" s="146">
        <v>830</v>
      </c>
      <c r="G130" s="146">
        <v>2169475</v>
      </c>
      <c r="H130" s="137">
        <v>1138</v>
      </c>
      <c r="I130" s="137">
        <v>2572075</v>
      </c>
      <c r="J130" s="24">
        <f t="shared" si="10"/>
        <v>1.3710843373493975</v>
      </c>
      <c r="K130" s="24">
        <f t="shared" si="11"/>
        <v>1.1855748510584359</v>
      </c>
      <c r="L130" s="24">
        <f t="shared" si="7"/>
        <v>0.3</v>
      </c>
      <c r="M130" s="24">
        <f t="shared" si="8"/>
        <v>0.7</v>
      </c>
      <c r="N130" s="109">
        <f t="shared" si="9"/>
        <v>1</v>
      </c>
      <c r="O130" s="144">
        <v>1942.6306575796909</v>
      </c>
      <c r="P130" s="137">
        <v>316.16298374508773</v>
      </c>
      <c r="Q130" s="137">
        <v>1626.4676738346031</v>
      </c>
      <c r="R130" s="2" t="s">
        <v>1672</v>
      </c>
      <c r="S130" s="2">
        <v>1743308388</v>
      </c>
      <c r="T130" s="2" t="s">
        <v>1675</v>
      </c>
      <c r="U130" s="2" t="s">
        <v>1677</v>
      </c>
      <c r="V130" s="2"/>
    </row>
    <row r="131" spans="1:22" x14ac:dyDescent="0.25">
      <c r="A131" s="143">
        <v>127</v>
      </c>
      <c r="B131" s="172" t="s">
        <v>72</v>
      </c>
      <c r="C131" s="173" t="s">
        <v>26</v>
      </c>
      <c r="D131" s="176" t="s">
        <v>623</v>
      </c>
      <c r="E131" s="174" t="s">
        <v>1450</v>
      </c>
      <c r="F131" s="146">
        <v>2561</v>
      </c>
      <c r="G131" s="146">
        <v>5496223</v>
      </c>
      <c r="H131" s="137">
        <v>2790</v>
      </c>
      <c r="I131" s="137">
        <v>4530645</v>
      </c>
      <c r="J131" s="24">
        <f t="shared" si="10"/>
        <v>1.0894181960171807</v>
      </c>
      <c r="K131" s="24">
        <f t="shared" si="11"/>
        <v>0.82431971919625535</v>
      </c>
      <c r="L131" s="24">
        <f t="shared" si="7"/>
        <v>0.3</v>
      </c>
      <c r="M131" s="24">
        <f t="shared" si="8"/>
        <v>0.57702380343737869</v>
      </c>
      <c r="N131" s="109">
        <f t="shared" si="9"/>
        <v>0.87702380343737874</v>
      </c>
      <c r="O131" s="144">
        <v>1703.7333279845966</v>
      </c>
      <c r="P131" s="137">
        <v>568.09913259287578</v>
      </c>
      <c r="Q131" s="137">
        <v>1135.6341953917208</v>
      </c>
      <c r="R131" s="2" t="s">
        <v>1672</v>
      </c>
      <c r="S131" s="2">
        <v>1785006623</v>
      </c>
      <c r="T131" s="2" t="s">
        <v>1675</v>
      </c>
      <c r="U131" s="2" t="s">
        <v>1677</v>
      </c>
      <c r="V131" s="2"/>
    </row>
    <row r="132" spans="1:22" x14ac:dyDescent="0.25">
      <c r="A132" s="143">
        <v>128</v>
      </c>
      <c r="B132" s="172" t="s">
        <v>73</v>
      </c>
      <c r="C132" s="173" t="s">
        <v>26</v>
      </c>
      <c r="D132" s="176" t="s">
        <v>620</v>
      </c>
      <c r="E132" s="174" t="s">
        <v>1451</v>
      </c>
      <c r="F132" s="146">
        <v>1366</v>
      </c>
      <c r="G132" s="146">
        <v>2794542</v>
      </c>
      <c r="H132" s="137">
        <v>1628</v>
      </c>
      <c r="I132" s="137">
        <v>3298165</v>
      </c>
      <c r="J132" s="24">
        <f t="shared" si="10"/>
        <v>1.191800878477306</v>
      </c>
      <c r="K132" s="24">
        <f t="shared" si="11"/>
        <v>1.1802166508859055</v>
      </c>
      <c r="L132" s="24">
        <f t="shared" si="7"/>
        <v>0.3</v>
      </c>
      <c r="M132" s="24">
        <f t="shared" si="8"/>
        <v>0.7</v>
      </c>
      <c r="N132" s="109">
        <f t="shared" si="9"/>
        <v>1</v>
      </c>
      <c r="O132" s="144">
        <v>1942.6306575796909</v>
      </c>
      <c r="P132" s="137">
        <v>458.10909828173493</v>
      </c>
      <c r="Q132" s="137">
        <v>1484.5215592979559</v>
      </c>
      <c r="R132" s="2" t="s">
        <v>1672</v>
      </c>
      <c r="S132" s="2">
        <v>1759232236</v>
      </c>
      <c r="T132" s="2" t="s">
        <v>1675</v>
      </c>
      <c r="U132" s="2" t="s">
        <v>1677</v>
      </c>
      <c r="V132" s="2"/>
    </row>
    <row r="133" spans="1:22" x14ac:dyDescent="0.25">
      <c r="A133" s="143">
        <v>129</v>
      </c>
      <c r="B133" s="172" t="s">
        <v>73</v>
      </c>
      <c r="C133" s="173" t="s">
        <v>26</v>
      </c>
      <c r="D133" s="176" t="s">
        <v>621</v>
      </c>
      <c r="E133" s="174" t="s">
        <v>622</v>
      </c>
      <c r="F133" s="146">
        <v>1099</v>
      </c>
      <c r="G133" s="146">
        <v>2216328</v>
      </c>
      <c r="H133" s="137">
        <v>2141</v>
      </c>
      <c r="I133" s="137">
        <v>3153595</v>
      </c>
      <c r="J133" s="24">
        <f t="shared" si="10"/>
        <v>1.9481346678798908</v>
      </c>
      <c r="K133" s="24">
        <f t="shared" si="11"/>
        <v>1.422891828285344</v>
      </c>
      <c r="L133" s="24">
        <f t="shared" ref="L133:L196" si="12">IF((J133*0.3)&gt;30%,30%,(J133*0.3))</f>
        <v>0.3</v>
      </c>
      <c r="M133" s="24">
        <f t="shared" ref="M133:M196" si="13">IF((K133*0.7)&gt;70%,70%,(K133*0.7))</f>
        <v>0.7</v>
      </c>
      <c r="N133" s="109">
        <f t="shared" ref="N133:N196" si="14">L133+M133</f>
        <v>1</v>
      </c>
      <c r="O133" s="144">
        <v>1942.6306575796909</v>
      </c>
      <c r="P133" s="137">
        <v>862.34357330902003</v>
      </c>
      <c r="Q133" s="137">
        <v>1080.2870842706709</v>
      </c>
      <c r="R133" s="2" t="s">
        <v>1672</v>
      </c>
      <c r="S133" s="2">
        <v>1686786939</v>
      </c>
      <c r="T133" s="2" t="s">
        <v>1675</v>
      </c>
      <c r="U133" s="2" t="s">
        <v>1677</v>
      </c>
      <c r="V133" s="2"/>
    </row>
    <row r="134" spans="1:22" x14ac:dyDescent="0.25">
      <c r="A134" s="143">
        <v>130</v>
      </c>
      <c r="B134" s="174" t="s">
        <v>73</v>
      </c>
      <c r="C134" s="173" t="s">
        <v>26</v>
      </c>
      <c r="D134" s="173" t="s">
        <v>617</v>
      </c>
      <c r="E134" s="172" t="s">
        <v>1452</v>
      </c>
      <c r="F134" s="146">
        <v>661</v>
      </c>
      <c r="G134" s="146">
        <v>1343874</v>
      </c>
      <c r="H134" s="137">
        <v>977</v>
      </c>
      <c r="I134" s="137">
        <v>1322285</v>
      </c>
      <c r="J134" s="24">
        <f t="shared" ref="J134:J197" si="15">IFERROR(H134/F134,0)</f>
        <v>1.4780635400907716</v>
      </c>
      <c r="K134" s="24">
        <f t="shared" ref="K134:K197" si="16">IFERROR(I134/G134,0)</f>
        <v>0.98393524988205738</v>
      </c>
      <c r="L134" s="24">
        <f t="shared" si="12"/>
        <v>0.3</v>
      </c>
      <c r="M134" s="24">
        <f t="shared" si="13"/>
        <v>0.68875467491744014</v>
      </c>
      <c r="N134" s="109">
        <f t="shared" si="14"/>
        <v>0.98875467491744007</v>
      </c>
      <c r="O134" s="144">
        <v>1920.7851443198601</v>
      </c>
      <c r="P134" s="137">
        <v>728.51369573105239</v>
      </c>
      <c r="Q134" s="137">
        <v>1192.271448588808</v>
      </c>
      <c r="R134" s="2" t="s">
        <v>1672</v>
      </c>
      <c r="S134" s="2">
        <v>1408659092</v>
      </c>
      <c r="T134" s="2" t="s">
        <v>1675</v>
      </c>
      <c r="U134" s="2" t="s">
        <v>1677</v>
      </c>
      <c r="V134" s="2"/>
    </row>
    <row r="135" spans="1:22" x14ac:dyDescent="0.25">
      <c r="A135" s="143">
        <v>131</v>
      </c>
      <c r="B135" s="174" t="s">
        <v>73</v>
      </c>
      <c r="C135" s="173" t="s">
        <v>26</v>
      </c>
      <c r="D135" s="173" t="s">
        <v>619</v>
      </c>
      <c r="E135" s="172" t="s">
        <v>1453</v>
      </c>
      <c r="F135" s="146">
        <v>765</v>
      </c>
      <c r="G135" s="146">
        <v>1558128</v>
      </c>
      <c r="H135" s="137">
        <v>783</v>
      </c>
      <c r="I135" s="137">
        <v>1281240</v>
      </c>
      <c r="J135" s="24">
        <f t="shared" si="15"/>
        <v>1.0235294117647058</v>
      </c>
      <c r="K135" s="24">
        <f t="shared" si="16"/>
        <v>0.82229444564246323</v>
      </c>
      <c r="L135" s="24">
        <f t="shared" si="12"/>
        <v>0.3</v>
      </c>
      <c r="M135" s="24">
        <f t="shared" si="13"/>
        <v>0.57560611194972422</v>
      </c>
      <c r="N135" s="109">
        <f t="shared" si="14"/>
        <v>0.87560611194972426</v>
      </c>
      <c r="O135" s="144">
        <v>1700.9792770376894</v>
      </c>
      <c r="P135" s="137">
        <v>502.9969428572893</v>
      </c>
      <c r="Q135" s="137">
        <v>1197.9823341803999</v>
      </c>
      <c r="R135" s="2" t="s">
        <v>1672</v>
      </c>
      <c r="S135" s="2">
        <v>1721498166</v>
      </c>
      <c r="T135" s="2" t="s">
        <v>1675</v>
      </c>
      <c r="U135" s="2" t="s">
        <v>1677</v>
      </c>
      <c r="V135" s="2"/>
    </row>
    <row r="136" spans="1:22" x14ac:dyDescent="0.25">
      <c r="A136" s="143">
        <v>132</v>
      </c>
      <c r="B136" s="174" t="s">
        <v>73</v>
      </c>
      <c r="C136" s="173" t="s">
        <v>26</v>
      </c>
      <c r="D136" s="173" t="s">
        <v>1454</v>
      </c>
      <c r="E136" s="172" t="s">
        <v>1455</v>
      </c>
      <c r="F136" s="146">
        <v>1170</v>
      </c>
      <c r="G136" s="146">
        <v>2399158</v>
      </c>
      <c r="H136" s="137">
        <v>1154</v>
      </c>
      <c r="I136" s="137">
        <v>3038545</v>
      </c>
      <c r="J136" s="24">
        <f t="shared" si="15"/>
        <v>0.98632478632478637</v>
      </c>
      <c r="K136" s="24">
        <f t="shared" si="16"/>
        <v>1.2665047487493528</v>
      </c>
      <c r="L136" s="24">
        <f t="shared" si="12"/>
        <v>0.29589743589743589</v>
      </c>
      <c r="M136" s="24">
        <f t="shared" si="13"/>
        <v>0.7</v>
      </c>
      <c r="N136" s="109">
        <f t="shared" si="14"/>
        <v>0.99589743589743585</v>
      </c>
      <c r="O136" s="144">
        <v>1934.6608907793639</v>
      </c>
      <c r="P136" s="137">
        <v>354.19946138088318</v>
      </c>
      <c r="Q136" s="137">
        <v>1580.4614293984805</v>
      </c>
      <c r="R136" s="2" t="s">
        <v>1672</v>
      </c>
      <c r="S136" s="2">
        <v>1884671643</v>
      </c>
      <c r="T136" s="2" t="s">
        <v>1675</v>
      </c>
      <c r="U136" s="2" t="s">
        <v>1677</v>
      </c>
      <c r="V136" s="2"/>
    </row>
    <row r="137" spans="1:22" x14ac:dyDescent="0.25">
      <c r="A137" s="143">
        <v>133</v>
      </c>
      <c r="B137" s="174" t="s">
        <v>84</v>
      </c>
      <c r="C137" s="173" t="s">
        <v>26</v>
      </c>
      <c r="D137" s="173" t="s">
        <v>696</v>
      </c>
      <c r="E137" s="172" t="s">
        <v>1456</v>
      </c>
      <c r="F137" s="146">
        <v>1148</v>
      </c>
      <c r="G137" s="146">
        <v>2547716</v>
      </c>
      <c r="H137" s="137">
        <v>1308</v>
      </c>
      <c r="I137" s="137">
        <v>1867065</v>
      </c>
      <c r="J137" s="24">
        <f t="shared" si="15"/>
        <v>1.1393728222996515</v>
      </c>
      <c r="K137" s="24">
        <f t="shared" si="16"/>
        <v>0.73283874654788839</v>
      </c>
      <c r="L137" s="24">
        <f t="shared" si="12"/>
        <v>0.3</v>
      </c>
      <c r="M137" s="24">
        <f t="shared" si="13"/>
        <v>0.51298712258352186</v>
      </c>
      <c r="N137" s="109">
        <f t="shared" si="14"/>
        <v>0.8129871225835219</v>
      </c>
      <c r="O137" s="144">
        <v>1579.3337085482481</v>
      </c>
      <c r="P137" s="137">
        <v>681.83708705449931</v>
      </c>
      <c r="Q137" s="137">
        <v>897.49662149374865</v>
      </c>
      <c r="R137" s="2" t="s">
        <v>1672</v>
      </c>
      <c r="S137" s="2">
        <v>1300458571</v>
      </c>
      <c r="T137" s="2" t="s">
        <v>1675</v>
      </c>
      <c r="U137" s="2" t="s">
        <v>1677</v>
      </c>
      <c r="V137" s="2"/>
    </row>
    <row r="138" spans="1:22" x14ac:dyDescent="0.25">
      <c r="A138" s="143">
        <v>134</v>
      </c>
      <c r="B138" s="174" t="s">
        <v>84</v>
      </c>
      <c r="C138" s="173" t="s">
        <v>26</v>
      </c>
      <c r="D138" s="173" t="s">
        <v>698</v>
      </c>
      <c r="E138" s="172" t="s">
        <v>1457</v>
      </c>
      <c r="F138" s="146">
        <v>1145</v>
      </c>
      <c r="G138" s="146">
        <v>2544116</v>
      </c>
      <c r="H138" s="137">
        <v>2759</v>
      </c>
      <c r="I138" s="137">
        <v>4551790</v>
      </c>
      <c r="J138" s="24">
        <f t="shared" si="15"/>
        <v>2.4096069868995631</v>
      </c>
      <c r="K138" s="24">
        <f t="shared" si="16"/>
        <v>1.7891440484631991</v>
      </c>
      <c r="L138" s="24">
        <f t="shared" si="12"/>
        <v>0.3</v>
      </c>
      <c r="M138" s="24">
        <f t="shared" si="13"/>
        <v>0.7</v>
      </c>
      <c r="N138" s="109">
        <f t="shared" si="14"/>
        <v>1</v>
      </c>
      <c r="O138" s="144">
        <v>1942.6306575796909</v>
      </c>
      <c r="P138" s="137">
        <v>687.15101776153142</v>
      </c>
      <c r="Q138" s="137">
        <v>1255.4796398181595</v>
      </c>
      <c r="R138" s="2" t="s">
        <v>1672</v>
      </c>
      <c r="S138" s="2">
        <v>1721319807</v>
      </c>
      <c r="T138" s="2" t="s">
        <v>1675</v>
      </c>
      <c r="U138" s="2" t="s">
        <v>1677</v>
      </c>
      <c r="V138" s="2"/>
    </row>
    <row r="139" spans="1:22" x14ac:dyDescent="0.25">
      <c r="A139" s="143">
        <v>135</v>
      </c>
      <c r="B139" s="174" t="s">
        <v>84</v>
      </c>
      <c r="C139" s="173" t="s">
        <v>26</v>
      </c>
      <c r="D139" s="173" t="s">
        <v>700</v>
      </c>
      <c r="E139" s="172" t="s">
        <v>1458</v>
      </c>
      <c r="F139" s="146">
        <v>993</v>
      </c>
      <c r="G139" s="146">
        <v>2206699</v>
      </c>
      <c r="H139" s="137">
        <v>1570</v>
      </c>
      <c r="I139" s="137">
        <v>2801070</v>
      </c>
      <c r="J139" s="24">
        <f t="shared" si="15"/>
        <v>1.5810674723061431</v>
      </c>
      <c r="K139" s="24">
        <f t="shared" si="16"/>
        <v>1.2693484702716591</v>
      </c>
      <c r="L139" s="24">
        <f t="shared" si="12"/>
        <v>0.3</v>
      </c>
      <c r="M139" s="24">
        <f t="shared" si="13"/>
        <v>0.7</v>
      </c>
      <c r="N139" s="109">
        <f t="shared" si="14"/>
        <v>1</v>
      </c>
      <c r="O139" s="144">
        <v>1942.6306575796909</v>
      </c>
      <c r="P139" s="137">
        <v>613.95165964880903</v>
      </c>
      <c r="Q139" s="137">
        <v>1328.6789979308817</v>
      </c>
      <c r="R139" s="2" t="s">
        <v>1672</v>
      </c>
      <c r="S139" s="2">
        <v>1740559966</v>
      </c>
      <c r="T139" s="2" t="s">
        <v>1675</v>
      </c>
      <c r="U139" s="2" t="s">
        <v>1677</v>
      </c>
      <c r="V139" s="2"/>
    </row>
    <row r="140" spans="1:22" x14ac:dyDescent="0.25">
      <c r="A140" s="143">
        <v>136</v>
      </c>
      <c r="B140" s="174" t="s">
        <v>84</v>
      </c>
      <c r="C140" s="173" t="s">
        <v>26</v>
      </c>
      <c r="D140" s="173" t="s">
        <v>694</v>
      </c>
      <c r="E140" s="172" t="s">
        <v>1047</v>
      </c>
      <c r="F140" s="146">
        <v>1120</v>
      </c>
      <c r="G140" s="146">
        <v>2476519</v>
      </c>
      <c r="H140" s="137">
        <v>1444</v>
      </c>
      <c r="I140" s="137">
        <v>3408590</v>
      </c>
      <c r="J140" s="24">
        <f t="shared" si="15"/>
        <v>1.2892857142857144</v>
      </c>
      <c r="K140" s="24">
        <f t="shared" si="16"/>
        <v>1.3763633551771659</v>
      </c>
      <c r="L140" s="24">
        <f t="shared" si="12"/>
        <v>0.3</v>
      </c>
      <c r="M140" s="24">
        <f t="shared" si="13"/>
        <v>0.7</v>
      </c>
      <c r="N140" s="109">
        <f t="shared" si="14"/>
        <v>1</v>
      </c>
      <c r="O140" s="144">
        <v>1942.6306575796909</v>
      </c>
      <c r="P140" s="137">
        <v>488.96324803731136</v>
      </c>
      <c r="Q140" s="137">
        <v>1453.6674095423796</v>
      </c>
      <c r="R140" s="2" t="s">
        <v>1672</v>
      </c>
      <c r="S140" s="2">
        <v>1798497801</v>
      </c>
      <c r="T140" s="2" t="s">
        <v>1675</v>
      </c>
      <c r="U140" s="2" t="s">
        <v>1677</v>
      </c>
      <c r="V140" s="2"/>
    </row>
    <row r="141" spans="1:22" x14ac:dyDescent="0.25">
      <c r="A141" s="143">
        <v>137</v>
      </c>
      <c r="B141" s="174" t="s">
        <v>84</v>
      </c>
      <c r="C141" s="173" t="s">
        <v>26</v>
      </c>
      <c r="D141" s="143" t="s">
        <v>695</v>
      </c>
      <c r="E141" s="172" t="s">
        <v>1048</v>
      </c>
      <c r="F141" s="146">
        <v>1053</v>
      </c>
      <c r="G141" s="146">
        <v>2306581</v>
      </c>
      <c r="H141" s="137">
        <v>1005</v>
      </c>
      <c r="I141" s="137">
        <v>2052585</v>
      </c>
      <c r="J141" s="24">
        <f t="shared" si="15"/>
        <v>0.95441595441595439</v>
      </c>
      <c r="K141" s="24">
        <f t="shared" si="16"/>
        <v>0.88988203752653816</v>
      </c>
      <c r="L141" s="24">
        <f t="shared" si="12"/>
        <v>0.28632478632478631</v>
      </c>
      <c r="M141" s="24">
        <f t="shared" si="13"/>
        <v>0.62291742626857671</v>
      </c>
      <c r="N141" s="109">
        <f t="shared" si="14"/>
        <v>0.90924221259336302</v>
      </c>
      <c r="O141" s="144">
        <v>1766.3217973494579</v>
      </c>
      <c r="P141" s="137">
        <v>657.51284279159074</v>
      </c>
      <c r="Q141" s="137">
        <v>1108.8089545578673</v>
      </c>
      <c r="R141" s="2" t="s">
        <v>1672</v>
      </c>
      <c r="S141" s="2">
        <v>1775134545</v>
      </c>
      <c r="T141" s="2" t="s">
        <v>1675</v>
      </c>
      <c r="U141" s="2" t="s">
        <v>1677</v>
      </c>
      <c r="V141" s="2"/>
    </row>
    <row r="142" spans="1:22" x14ac:dyDescent="0.25">
      <c r="A142" s="143">
        <v>138</v>
      </c>
      <c r="B142" s="174" t="s">
        <v>84</v>
      </c>
      <c r="C142" s="173" t="s">
        <v>26</v>
      </c>
      <c r="D142" s="143" t="s">
        <v>701</v>
      </c>
      <c r="E142" s="172" t="s">
        <v>1459</v>
      </c>
      <c r="F142" s="146">
        <v>284</v>
      </c>
      <c r="G142" s="146">
        <v>640026</v>
      </c>
      <c r="H142" s="137">
        <v>200</v>
      </c>
      <c r="I142" s="137">
        <v>274540</v>
      </c>
      <c r="J142" s="24">
        <f t="shared" si="15"/>
        <v>0.70422535211267601</v>
      </c>
      <c r="K142" s="24">
        <f t="shared" si="16"/>
        <v>0.42895132385246848</v>
      </c>
      <c r="L142" s="24">
        <f t="shared" si="12"/>
        <v>0.21126760563380279</v>
      </c>
      <c r="M142" s="24">
        <f t="shared" si="13"/>
        <v>0.30026592669672791</v>
      </c>
      <c r="N142" s="109">
        <f t="shared" si="14"/>
        <v>0.51153353233053067</v>
      </c>
      <c r="O142" s="144">
        <v>0</v>
      </c>
      <c r="P142" s="137">
        <v>0</v>
      </c>
      <c r="Q142" s="137">
        <v>0</v>
      </c>
      <c r="R142" s="2" t="s">
        <v>1672</v>
      </c>
      <c r="S142" s="2">
        <v>1876349528</v>
      </c>
      <c r="T142" s="2" t="s">
        <v>1676</v>
      </c>
      <c r="U142" s="2" t="s">
        <v>1678</v>
      </c>
      <c r="V142" s="2"/>
    </row>
    <row r="143" spans="1:22" x14ac:dyDescent="0.25">
      <c r="A143" s="143">
        <v>139</v>
      </c>
      <c r="B143" s="174" t="s">
        <v>84</v>
      </c>
      <c r="C143" s="173" t="s">
        <v>26</v>
      </c>
      <c r="D143" s="143" t="s">
        <v>1460</v>
      </c>
      <c r="E143" s="172" t="s">
        <v>1461</v>
      </c>
      <c r="F143" s="146">
        <v>420</v>
      </c>
      <c r="G143" s="146">
        <v>943545</v>
      </c>
      <c r="H143" s="137">
        <v>642</v>
      </c>
      <c r="I143" s="137">
        <v>2440855</v>
      </c>
      <c r="J143" s="24">
        <f t="shared" si="15"/>
        <v>1.5285714285714285</v>
      </c>
      <c r="K143" s="24">
        <f t="shared" si="16"/>
        <v>2.5868983461308153</v>
      </c>
      <c r="L143" s="24">
        <f t="shared" si="12"/>
        <v>0.3</v>
      </c>
      <c r="M143" s="24">
        <f t="shared" si="13"/>
        <v>0.7</v>
      </c>
      <c r="N143" s="109">
        <f t="shared" si="14"/>
        <v>1</v>
      </c>
      <c r="O143" s="144">
        <v>1942.6306575796909</v>
      </c>
      <c r="P143" s="137">
        <v>192.92174415955353</v>
      </c>
      <c r="Q143" s="137">
        <v>1749.7089134201374</v>
      </c>
      <c r="R143" s="2" t="s">
        <v>1672</v>
      </c>
      <c r="S143" s="2">
        <v>1924426426</v>
      </c>
      <c r="T143" s="2" t="s">
        <v>1675</v>
      </c>
      <c r="U143" s="2" t="s">
        <v>1677</v>
      </c>
      <c r="V143" s="2"/>
    </row>
    <row r="144" spans="1:22" x14ac:dyDescent="0.25">
      <c r="A144" s="143">
        <v>140</v>
      </c>
      <c r="B144" s="174" t="s">
        <v>84</v>
      </c>
      <c r="C144" s="173" t="s">
        <v>26</v>
      </c>
      <c r="D144" s="176" t="s">
        <v>299</v>
      </c>
      <c r="E144" s="174" t="s">
        <v>1462</v>
      </c>
      <c r="F144" s="146">
        <v>932</v>
      </c>
      <c r="G144" s="146">
        <v>2054480</v>
      </c>
      <c r="H144" s="137">
        <v>1533</v>
      </c>
      <c r="I144" s="137">
        <v>2222710</v>
      </c>
      <c r="J144" s="24">
        <f t="shared" si="15"/>
        <v>1.6448497854077253</v>
      </c>
      <c r="K144" s="24">
        <f t="shared" si="16"/>
        <v>1.0818844671157666</v>
      </c>
      <c r="L144" s="24">
        <f t="shared" si="12"/>
        <v>0.3</v>
      </c>
      <c r="M144" s="24">
        <f t="shared" si="13"/>
        <v>0.7</v>
      </c>
      <c r="N144" s="109">
        <f t="shared" si="14"/>
        <v>1</v>
      </c>
      <c r="O144" s="144">
        <v>1942.6306575796909</v>
      </c>
      <c r="P144" s="137">
        <v>832.23040581427358</v>
      </c>
      <c r="Q144" s="137">
        <v>1110.4002517654174</v>
      </c>
      <c r="R144" s="2" t="s">
        <v>1672</v>
      </c>
      <c r="S144" s="2">
        <v>1970103417</v>
      </c>
      <c r="T144" s="2" t="s">
        <v>1675</v>
      </c>
      <c r="U144" s="2" t="s">
        <v>1677</v>
      </c>
      <c r="V144" s="2"/>
    </row>
    <row r="145" spans="1:22" x14ac:dyDescent="0.25">
      <c r="A145" s="143">
        <v>141</v>
      </c>
      <c r="B145" s="174" t="s">
        <v>84</v>
      </c>
      <c r="C145" s="173" t="s">
        <v>26</v>
      </c>
      <c r="D145" s="176" t="s">
        <v>1463</v>
      </c>
      <c r="E145" s="174" t="s">
        <v>1464</v>
      </c>
      <c r="F145" s="146">
        <v>70</v>
      </c>
      <c r="G145" s="146">
        <v>135510</v>
      </c>
      <c r="H145" s="137">
        <v>65</v>
      </c>
      <c r="I145" s="137">
        <v>137450</v>
      </c>
      <c r="J145" s="24">
        <f t="shared" si="15"/>
        <v>0.9285714285714286</v>
      </c>
      <c r="K145" s="24">
        <f t="shared" si="16"/>
        <v>1.0143162866209137</v>
      </c>
      <c r="L145" s="24">
        <f t="shared" si="12"/>
        <v>0.27857142857142858</v>
      </c>
      <c r="M145" s="24">
        <f t="shared" si="13"/>
        <v>0.7</v>
      </c>
      <c r="N145" s="109">
        <f t="shared" si="14"/>
        <v>0.97857142857142854</v>
      </c>
      <c r="O145" s="144">
        <v>1901.0028577744117</v>
      </c>
      <c r="P145" s="137">
        <v>256.27925030600107</v>
      </c>
      <c r="Q145" s="137">
        <v>1644.7236074684106</v>
      </c>
      <c r="R145" s="2" t="s">
        <v>1672</v>
      </c>
      <c r="S145" s="2">
        <v>1673716476</v>
      </c>
      <c r="T145" s="2" t="s">
        <v>1675</v>
      </c>
      <c r="U145" s="2" t="s">
        <v>1677</v>
      </c>
      <c r="V145" s="2"/>
    </row>
    <row r="146" spans="1:22" x14ac:dyDescent="0.25">
      <c r="A146" s="143">
        <v>142</v>
      </c>
      <c r="B146" s="174" t="s">
        <v>85</v>
      </c>
      <c r="C146" s="173" t="s">
        <v>26</v>
      </c>
      <c r="D146" s="176" t="s">
        <v>706</v>
      </c>
      <c r="E146" s="174" t="s">
        <v>1465</v>
      </c>
      <c r="F146" s="146">
        <v>715</v>
      </c>
      <c r="G146" s="146">
        <v>1475835</v>
      </c>
      <c r="H146" s="137">
        <v>609</v>
      </c>
      <c r="I146" s="137">
        <v>1588295</v>
      </c>
      <c r="J146" s="24">
        <f t="shared" si="15"/>
        <v>0.85174825174825175</v>
      </c>
      <c r="K146" s="24">
        <f t="shared" si="16"/>
        <v>1.0762009303208016</v>
      </c>
      <c r="L146" s="24">
        <f t="shared" si="12"/>
        <v>0.25552447552447549</v>
      </c>
      <c r="M146" s="24">
        <f t="shared" si="13"/>
        <v>0.7</v>
      </c>
      <c r="N146" s="109">
        <f t="shared" si="14"/>
        <v>0.95552447552447539</v>
      </c>
      <c r="O146" s="144">
        <v>1856.231140221601</v>
      </c>
      <c r="P146" s="137">
        <v>272.7323199014125</v>
      </c>
      <c r="Q146" s="137">
        <v>1583.4988203201885</v>
      </c>
      <c r="R146" s="2" t="s">
        <v>1672</v>
      </c>
      <c r="S146" s="2">
        <v>1627150727</v>
      </c>
      <c r="T146" s="2" t="s">
        <v>1675</v>
      </c>
      <c r="U146" s="2" t="s">
        <v>1677</v>
      </c>
      <c r="V146" s="2"/>
    </row>
    <row r="147" spans="1:22" x14ac:dyDescent="0.25">
      <c r="A147" s="143">
        <v>143</v>
      </c>
      <c r="B147" s="174" t="s">
        <v>85</v>
      </c>
      <c r="C147" s="173" t="s">
        <v>26</v>
      </c>
      <c r="D147" s="176" t="s">
        <v>708</v>
      </c>
      <c r="E147" s="174" t="s">
        <v>1466</v>
      </c>
      <c r="F147" s="146">
        <v>915</v>
      </c>
      <c r="G147" s="146">
        <v>1881881</v>
      </c>
      <c r="H147" s="137">
        <v>1165</v>
      </c>
      <c r="I147" s="137">
        <v>1791275</v>
      </c>
      <c r="J147" s="24">
        <f t="shared" si="15"/>
        <v>1.2732240437158471</v>
      </c>
      <c r="K147" s="24">
        <f t="shared" si="16"/>
        <v>0.95185349126751373</v>
      </c>
      <c r="L147" s="24">
        <f t="shared" si="12"/>
        <v>0.3</v>
      </c>
      <c r="M147" s="24">
        <f t="shared" si="13"/>
        <v>0.66629744388725953</v>
      </c>
      <c r="N147" s="109">
        <f t="shared" si="14"/>
        <v>0.96629744388725958</v>
      </c>
      <c r="O147" s="144">
        <v>1877.1590388362815</v>
      </c>
      <c r="P147" s="137">
        <v>472.19875414678194</v>
      </c>
      <c r="Q147" s="137">
        <v>1404.9602846894995</v>
      </c>
      <c r="R147" s="2" t="s">
        <v>1672</v>
      </c>
      <c r="S147" s="2">
        <v>1728907524</v>
      </c>
      <c r="T147" s="2" t="s">
        <v>1675</v>
      </c>
      <c r="U147" s="2" t="s">
        <v>1677</v>
      </c>
      <c r="V147" s="2"/>
    </row>
    <row r="148" spans="1:22" x14ac:dyDescent="0.25">
      <c r="A148" s="143">
        <v>144</v>
      </c>
      <c r="B148" s="174" t="s">
        <v>85</v>
      </c>
      <c r="C148" s="173" t="s">
        <v>26</v>
      </c>
      <c r="D148" s="173" t="s">
        <v>707</v>
      </c>
      <c r="E148" s="171" t="s">
        <v>1084</v>
      </c>
      <c r="F148" s="146">
        <v>1057</v>
      </c>
      <c r="G148" s="146">
        <v>2154799</v>
      </c>
      <c r="H148" s="137">
        <v>1044</v>
      </c>
      <c r="I148" s="137">
        <v>1938790</v>
      </c>
      <c r="J148" s="24">
        <f t="shared" si="15"/>
        <v>0.98770104068117315</v>
      </c>
      <c r="K148" s="24">
        <f t="shared" si="16"/>
        <v>0.89975445505590079</v>
      </c>
      <c r="L148" s="24">
        <f t="shared" si="12"/>
        <v>0.29631031220435194</v>
      </c>
      <c r="M148" s="24">
        <f t="shared" si="13"/>
        <v>0.62982811853913057</v>
      </c>
      <c r="N148" s="109">
        <f t="shared" si="14"/>
        <v>0.92613843074348257</v>
      </c>
      <c r="O148" s="144">
        <v>1799.1449087250346</v>
      </c>
      <c r="P148" s="137">
        <v>358.55214390103595</v>
      </c>
      <c r="Q148" s="137">
        <v>1440.5927648239986</v>
      </c>
      <c r="R148" s="2" t="s">
        <v>1672</v>
      </c>
      <c r="S148" s="2">
        <v>1798335945</v>
      </c>
      <c r="T148" s="2" t="s">
        <v>1675</v>
      </c>
      <c r="U148" s="2" t="s">
        <v>1677</v>
      </c>
      <c r="V148" s="2"/>
    </row>
    <row r="149" spans="1:22" x14ac:dyDescent="0.25">
      <c r="A149" s="143">
        <v>145</v>
      </c>
      <c r="B149" s="174" t="s">
        <v>85</v>
      </c>
      <c r="C149" s="173" t="s">
        <v>26</v>
      </c>
      <c r="D149" s="173" t="s">
        <v>704</v>
      </c>
      <c r="E149" s="171" t="s">
        <v>1467</v>
      </c>
      <c r="F149" s="146">
        <v>963</v>
      </c>
      <c r="G149" s="146">
        <v>1982937</v>
      </c>
      <c r="H149" s="137">
        <v>1002</v>
      </c>
      <c r="I149" s="137">
        <v>1761735</v>
      </c>
      <c r="J149" s="24">
        <f t="shared" si="15"/>
        <v>1.0404984423676011</v>
      </c>
      <c r="K149" s="24">
        <f t="shared" si="16"/>
        <v>0.8884472880378953</v>
      </c>
      <c r="L149" s="24">
        <f t="shared" si="12"/>
        <v>0.3</v>
      </c>
      <c r="M149" s="24">
        <f t="shared" si="13"/>
        <v>0.62191310162652669</v>
      </c>
      <c r="N149" s="109">
        <f t="shared" si="14"/>
        <v>0.92191310162652673</v>
      </c>
      <c r="O149" s="144">
        <v>1790.9366548440721</v>
      </c>
      <c r="P149" s="137">
        <v>385.20173018473849</v>
      </c>
      <c r="Q149" s="137">
        <v>1405.7349246593335</v>
      </c>
      <c r="R149" s="2" t="s">
        <v>1672</v>
      </c>
      <c r="S149" s="2">
        <v>1647686004</v>
      </c>
      <c r="T149" s="2" t="s">
        <v>1675</v>
      </c>
      <c r="U149" s="2" t="s">
        <v>1677</v>
      </c>
      <c r="V149" s="2"/>
    </row>
    <row r="150" spans="1:22" x14ac:dyDescent="0.25">
      <c r="A150" s="143">
        <v>146</v>
      </c>
      <c r="B150" s="174" t="s">
        <v>85</v>
      </c>
      <c r="C150" s="173" t="s">
        <v>26</v>
      </c>
      <c r="D150" s="173" t="s">
        <v>709</v>
      </c>
      <c r="E150" s="171" t="s">
        <v>1085</v>
      </c>
      <c r="F150" s="146">
        <v>1417</v>
      </c>
      <c r="G150" s="146">
        <v>2878587</v>
      </c>
      <c r="H150" s="137">
        <v>1961</v>
      </c>
      <c r="I150" s="137">
        <v>3405585</v>
      </c>
      <c r="J150" s="24">
        <f t="shared" si="15"/>
        <v>1.3839096683133381</v>
      </c>
      <c r="K150" s="24">
        <f t="shared" si="16"/>
        <v>1.1830752379552885</v>
      </c>
      <c r="L150" s="24">
        <f t="shared" si="12"/>
        <v>0.3</v>
      </c>
      <c r="M150" s="24">
        <f t="shared" si="13"/>
        <v>0.7</v>
      </c>
      <c r="N150" s="109">
        <f t="shared" si="14"/>
        <v>1</v>
      </c>
      <c r="O150" s="144">
        <v>1942.6306575796909</v>
      </c>
      <c r="P150" s="137">
        <v>441.320198385087</v>
      </c>
      <c r="Q150" s="137">
        <v>1501.3104591946042</v>
      </c>
      <c r="R150" s="2" t="s">
        <v>1672</v>
      </c>
      <c r="S150" s="2">
        <v>1711072601</v>
      </c>
      <c r="T150" s="2" t="s">
        <v>1675</v>
      </c>
      <c r="U150" s="2" t="s">
        <v>1677</v>
      </c>
      <c r="V150" s="2"/>
    </row>
    <row r="151" spans="1:22" x14ac:dyDescent="0.25">
      <c r="A151" s="143">
        <v>147</v>
      </c>
      <c r="B151" s="174" t="s">
        <v>74</v>
      </c>
      <c r="C151" s="173" t="s">
        <v>26</v>
      </c>
      <c r="D151" s="176" t="s">
        <v>667</v>
      </c>
      <c r="E151" s="174" t="s">
        <v>1468</v>
      </c>
      <c r="F151" s="146">
        <v>829</v>
      </c>
      <c r="G151" s="146">
        <v>2212129</v>
      </c>
      <c r="H151" s="137">
        <v>1101</v>
      </c>
      <c r="I151" s="137">
        <v>3183240</v>
      </c>
      <c r="J151" s="24">
        <f t="shared" si="15"/>
        <v>1.3281061519903499</v>
      </c>
      <c r="K151" s="24">
        <f t="shared" si="16"/>
        <v>1.4389938380627894</v>
      </c>
      <c r="L151" s="24">
        <f t="shared" si="12"/>
        <v>0.3</v>
      </c>
      <c r="M151" s="24">
        <f t="shared" si="13"/>
        <v>0.7</v>
      </c>
      <c r="N151" s="109">
        <f t="shared" si="14"/>
        <v>1</v>
      </c>
      <c r="O151" s="144">
        <v>1942.6306575796909</v>
      </c>
      <c r="P151" s="137">
        <v>190.70339590601262</v>
      </c>
      <c r="Q151" s="137">
        <v>1751.9272616736785</v>
      </c>
      <c r="R151" s="2" t="s">
        <v>1672</v>
      </c>
      <c r="S151" s="2">
        <v>1932352410</v>
      </c>
      <c r="T151" s="2" t="s">
        <v>1675</v>
      </c>
      <c r="U151" s="2" t="s">
        <v>1677</v>
      </c>
      <c r="V151" s="2"/>
    </row>
    <row r="152" spans="1:22" x14ac:dyDescent="0.25">
      <c r="A152" s="143">
        <v>148</v>
      </c>
      <c r="B152" s="174" t="s">
        <v>74</v>
      </c>
      <c r="C152" s="173" t="s">
        <v>26</v>
      </c>
      <c r="D152" s="176" t="s">
        <v>665</v>
      </c>
      <c r="E152" s="174" t="s">
        <v>1081</v>
      </c>
      <c r="F152" s="146">
        <v>1072</v>
      </c>
      <c r="G152" s="146">
        <v>2387203</v>
      </c>
      <c r="H152" s="137">
        <v>1483</v>
      </c>
      <c r="I152" s="137">
        <v>3609700</v>
      </c>
      <c r="J152" s="24">
        <f t="shared" si="15"/>
        <v>1.3833955223880596</v>
      </c>
      <c r="K152" s="24">
        <f t="shared" si="16"/>
        <v>1.512104332978804</v>
      </c>
      <c r="L152" s="24">
        <f t="shared" si="12"/>
        <v>0.3</v>
      </c>
      <c r="M152" s="24">
        <f t="shared" si="13"/>
        <v>0.7</v>
      </c>
      <c r="N152" s="109">
        <f t="shared" si="14"/>
        <v>1</v>
      </c>
      <c r="O152" s="144">
        <v>1942.6306575796909</v>
      </c>
      <c r="P152" s="137">
        <v>395.2332440899425</v>
      </c>
      <c r="Q152" s="137">
        <v>1547.3974134897485</v>
      </c>
      <c r="R152" s="2" t="s">
        <v>1672</v>
      </c>
      <c r="S152" s="2">
        <v>1704634363</v>
      </c>
      <c r="T152" s="2" t="s">
        <v>1675</v>
      </c>
      <c r="U152" s="2" t="s">
        <v>1677</v>
      </c>
      <c r="V152" s="2"/>
    </row>
    <row r="153" spans="1:22" x14ac:dyDescent="0.25">
      <c r="A153" s="143">
        <v>149</v>
      </c>
      <c r="B153" s="174" t="s">
        <v>74</v>
      </c>
      <c r="C153" s="173" t="s">
        <v>26</v>
      </c>
      <c r="D153" s="176" t="s">
        <v>661</v>
      </c>
      <c r="E153" s="174" t="s">
        <v>1469</v>
      </c>
      <c r="F153" s="146">
        <v>849</v>
      </c>
      <c r="G153" s="146">
        <v>2191940</v>
      </c>
      <c r="H153" s="137">
        <v>1039</v>
      </c>
      <c r="I153" s="137">
        <v>2165415</v>
      </c>
      <c r="J153" s="24">
        <f t="shared" si="15"/>
        <v>1.2237926972909305</v>
      </c>
      <c r="K153" s="24">
        <f t="shared" si="16"/>
        <v>0.98789884759619329</v>
      </c>
      <c r="L153" s="24">
        <f t="shared" si="12"/>
        <v>0.3</v>
      </c>
      <c r="M153" s="24">
        <f t="shared" si="13"/>
        <v>0.69152919331733531</v>
      </c>
      <c r="N153" s="109">
        <f t="shared" si="14"/>
        <v>0.99152919331733536</v>
      </c>
      <c r="O153" s="144">
        <v>1926.1750088235158</v>
      </c>
      <c r="P153" s="137">
        <v>361.26950534148676</v>
      </c>
      <c r="Q153" s="137">
        <v>1564.905503482029</v>
      </c>
      <c r="R153" s="2" t="s">
        <v>1672</v>
      </c>
      <c r="S153" s="2">
        <v>1881738762</v>
      </c>
      <c r="T153" s="2" t="s">
        <v>1675</v>
      </c>
      <c r="U153" s="2" t="s">
        <v>1677</v>
      </c>
      <c r="V153" s="2"/>
    </row>
    <row r="154" spans="1:22" x14ac:dyDescent="0.25">
      <c r="A154" s="143">
        <v>150</v>
      </c>
      <c r="B154" s="174" t="s">
        <v>74</v>
      </c>
      <c r="C154" s="173" t="s">
        <v>26</v>
      </c>
      <c r="D154" s="176" t="s">
        <v>672</v>
      </c>
      <c r="E154" s="174" t="s">
        <v>1470</v>
      </c>
      <c r="F154" s="146">
        <v>844</v>
      </c>
      <c r="G154" s="146">
        <v>1664589</v>
      </c>
      <c r="H154" s="137">
        <v>847</v>
      </c>
      <c r="I154" s="137">
        <v>1618830</v>
      </c>
      <c r="J154" s="24">
        <f t="shared" si="15"/>
        <v>1.0035545023696681</v>
      </c>
      <c r="K154" s="24">
        <f t="shared" si="16"/>
        <v>0.97251033137909715</v>
      </c>
      <c r="L154" s="24">
        <f t="shared" si="12"/>
        <v>0.3</v>
      </c>
      <c r="M154" s="24">
        <f t="shared" si="13"/>
        <v>0.68075723196536797</v>
      </c>
      <c r="N154" s="109">
        <f t="shared" si="14"/>
        <v>0.9807572319653679</v>
      </c>
      <c r="O154" s="144">
        <v>1905.2490664589202</v>
      </c>
      <c r="P154" s="137">
        <v>498.06970996318654</v>
      </c>
      <c r="Q154" s="137">
        <v>1407.1793564957336</v>
      </c>
      <c r="R154" s="2" t="s">
        <v>1674</v>
      </c>
      <c r="S154" s="2">
        <v>1952997975</v>
      </c>
      <c r="T154" s="2" t="s">
        <v>1675</v>
      </c>
      <c r="U154" s="2" t="s">
        <v>1677</v>
      </c>
      <c r="V154" s="2"/>
    </row>
    <row r="155" spans="1:22" x14ac:dyDescent="0.25">
      <c r="A155" s="143">
        <v>151</v>
      </c>
      <c r="B155" s="174" t="s">
        <v>74</v>
      </c>
      <c r="C155" s="173" t="s">
        <v>26</v>
      </c>
      <c r="D155" s="176" t="s">
        <v>668</v>
      </c>
      <c r="E155" s="174" t="s">
        <v>1471</v>
      </c>
      <c r="F155" s="146">
        <v>1059</v>
      </c>
      <c r="G155" s="146">
        <v>2228670</v>
      </c>
      <c r="H155" s="137">
        <v>1424</v>
      </c>
      <c r="I155" s="137">
        <v>2249740</v>
      </c>
      <c r="J155" s="24">
        <f t="shared" si="15"/>
        <v>1.34466477809254</v>
      </c>
      <c r="K155" s="24">
        <f t="shared" si="16"/>
        <v>1.0094540690187421</v>
      </c>
      <c r="L155" s="24">
        <f t="shared" si="12"/>
        <v>0.3</v>
      </c>
      <c r="M155" s="24">
        <f t="shared" si="13"/>
        <v>0.7</v>
      </c>
      <c r="N155" s="109">
        <f t="shared" si="14"/>
        <v>1</v>
      </c>
      <c r="O155" s="144">
        <v>1942.6306575796909</v>
      </c>
      <c r="P155" s="137">
        <v>583.0046744113946</v>
      </c>
      <c r="Q155" s="137">
        <v>1359.6259831682962</v>
      </c>
      <c r="R155" s="2" t="s">
        <v>1672</v>
      </c>
      <c r="S155" s="2">
        <v>1403406614</v>
      </c>
      <c r="T155" s="2" t="s">
        <v>1675</v>
      </c>
      <c r="U155" s="2" t="s">
        <v>1677</v>
      </c>
      <c r="V155" s="2"/>
    </row>
    <row r="156" spans="1:22" x14ac:dyDescent="0.25">
      <c r="A156" s="143">
        <v>152</v>
      </c>
      <c r="B156" s="174" t="s">
        <v>74</v>
      </c>
      <c r="C156" s="173" t="s">
        <v>26</v>
      </c>
      <c r="D156" s="176" t="s">
        <v>670</v>
      </c>
      <c r="E156" s="174" t="s">
        <v>1472</v>
      </c>
      <c r="F156" s="146">
        <v>1130</v>
      </c>
      <c r="G156" s="146">
        <v>2367810</v>
      </c>
      <c r="H156" s="137">
        <v>936</v>
      </c>
      <c r="I156" s="137">
        <v>2042290</v>
      </c>
      <c r="J156" s="24">
        <f t="shared" si="15"/>
        <v>0.8283185840707965</v>
      </c>
      <c r="K156" s="24">
        <f t="shared" si="16"/>
        <v>0.86252275309252013</v>
      </c>
      <c r="L156" s="24">
        <f t="shared" si="12"/>
        <v>0.24849557522123894</v>
      </c>
      <c r="M156" s="24">
        <f t="shared" si="13"/>
        <v>0.60376592716476407</v>
      </c>
      <c r="N156" s="109">
        <f t="shared" si="14"/>
        <v>0.85226150238600296</v>
      </c>
      <c r="O156" s="144">
        <v>1655.6293228099762</v>
      </c>
      <c r="P156" s="137">
        <v>278.42511495781451</v>
      </c>
      <c r="Q156" s="137">
        <v>1377.2042078521617</v>
      </c>
      <c r="R156" s="2" t="s">
        <v>1672</v>
      </c>
      <c r="S156" s="2">
        <v>1785749487</v>
      </c>
      <c r="T156" s="2" t="s">
        <v>1675</v>
      </c>
      <c r="U156" s="2" t="s">
        <v>1677</v>
      </c>
      <c r="V156" s="2"/>
    </row>
    <row r="157" spans="1:22" x14ac:dyDescent="0.25">
      <c r="A157" s="143">
        <v>153</v>
      </c>
      <c r="B157" s="174" t="s">
        <v>74</v>
      </c>
      <c r="C157" s="173" t="s">
        <v>26</v>
      </c>
      <c r="D157" s="176" t="s">
        <v>1473</v>
      </c>
      <c r="E157" s="174" t="s">
        <v>1095</v>
      </c>
      <c r="F157" s="146">
        <v>315</v>
      </c>
      <c r="G157" s="146">
        <v>662715</v>
      </c>
      <c r="H157" s="137">
        <v>397</v>
      </c>
      <c r="I157" s="137">
        <v>623630</v>
      </c>
      <c r="J157" s="24">
        <f t="shared" si="15"/>
        <v>1.2603174603174603</v>
      </c>
      <c r="K157" s="24">
        <f t="shared" si="16"/>
        <v>0.94102291331869659</v>
      </c>
      <c r="L157" s="24">
        <f t="shared" si="12"/>
        <v>0.3</v>
      </c>
      <c r="M157" s="24">
        <f t="shared" si="13"/>
        <v>0.65871603932308753</v>
      </c>
      <c r="N157" s="109">
        <f t="shared" si="14"/>
        <v>0.95871603932308758</v>
      </c>
      <c r="O157" s="144">
        <v>1862.4311699024065</v>
      </c>
      <c r="P157" s="137">
        <v>615.38500458774524</v>
      </c>
      <c r="Q157" s="137">
        <v>1247.046165314661</v>
      </c>
      <c r="R157" s="2" t="s">
        <v>1672</v>
      </c>
      <c r="S157" s="2">
        <v>1953419006</v>
      </c>
      <c r="T157" s="2" t="s">
        <v>1675</v>
      </c>
      <c r="U157" s="2" t="s">
        <v>1677</v>
      </c>
      <c r="V157" s="2"/>
    </row>
    <row r="158" spans="1:22" x14ac:dyDescent="0.25">
      <c r="A158" s="143">
        <v>154</v>
      </c>
      <c r="B158" s="174" t="s">
        <v>74</v>
      </c>
      <c r="C158" s="173" t="s">
        <v>26</v>
      </c>
      <c r="D158" s="173" t="s">
        <v>663</v>
      </c>
      <c r="E158" s="171" t="s">
        <v>664</v>
      </c>
      <c r="F158" s="146">
        <v>1137</v>
      </c>
      <c r="G158" s="146">
        <v>2448726</v>
      </c>
      <c r="H158" s="137">
        <v>1316</v>
      </c>
      <c r="I158" s="137">
        <v>2560890</v>
      </c>
      <c r="J158" s="24">
        <f t="shared" si="15"/>
        <v>1.1574318381706246</v>
      </c>
      <c r="K158" s="24">
        <f t="shared" si="16"/>
        <v>1.0458050431122143</v>
      </c>
      <c r="L158" s="24">
        <f t="shared" si="12"/>
        <v>0.3</v>
      </c>
      <c r="M158" s="24">
        <f t="shared" si="13"/>
        <v>0.7</v>
      </c>
      <c r="N158" s="109">
        <f t="shared" si="14"/>
        <v>1</v>
      </c>
      <c r="O158" s="144">
        <v>1942.6306575796909</v>
      </c>
      <c r="P158" s="137">
        <v>474.55409442133555</v>
      </c>
      <c r="Q158" s="137">
        <v>1468.0765631583554</v>
      </c>
      <c r="R158" s="2" t="s">
        <v>1672</v>
      </c>
      <c r="S158" s="2">
        <v>1989822150</v>
      </c>
      <c r="T158" s="2" t="s">
        <v>1675</v>
      </c>
      <c r="U158" s="2" t="s">
        <v>1677</v>
      </c>
      <c r="V158" s="2"/>
    </row>
    <row r="159" spans="1:22" x14ac:dyDescent="0.25">
      <c r="A159" s="143">
        <v>155</v>
      </c>
      <c r="B159" s="174" t="s">
        <v>74</v>
      </c>
      <c r="C159" s="173" t="s">
        <v>26</v>
      </c>
      <c r="D159" s="173" t="s">
        <v>671</v>
      </c>
      <c r="E159" s="171" t="s">
        <v>1474</v>
      </c>
      <c r="F159" s="146">
        <v>1540</v>
      </c>
      <c r="G159" s="146">
        <v>3486495</v>
      </c>
      <c r="H159" s="137">
        <v>1659</v>
      </c>
      <c r="I159" s="137">
        <v>4237170</v>
      </c>
      <c r="J159" s="24">
        <f t="shared" si="15"/>
        <v>1.0772727272727274</v>
      </c>
      <c r="K159" s="24">
        <f t="shared" si="16"/>
        <v>1.2153093579655212</v>
      </c>
      <c r="L159" s="24">
        <f t="shared" si="12"/>
        <v>0.3</v>
      </c>
      <c r="M159" s="24">
        <f t="shared" si="13"/>
        <v>0.7</v>
      </c>
      <c r="N159" s="109">
        <f t="shared" si="14"/>
        <v>1</v>
      </c>
      <c r="O159" s="144">
        <v>1942.6306575796909</v>
      </c>
      <c r="P159" s="137">
        <v>234.87824404225577</v>
      </c>
      <c r="Q159" s="137">
        <v>1707.7524135374351</v>
      </c>
      <c r="R159" s="2" t="s">
        <v>1672</v>
      </c>
      <c r="S159" s="2">
        <v>1812414742</v>
      </c>
      <c r="T159" s="2" t="s">
        <v>1675</v>
      </c>
      <c r="U159" s="2" t="s">
        <v>1677</v>
      </c>
      <c r="V159" s="2"/>
    </row>
    <row r="160" spans="1:22" x14ac:dyDescent="0.25">
      <c r="A160" s="143">
        <v>156</v>
      </c>
      <c r="B160" s="174" t="s">
        <v>76</v>
      </c>
      <c r="C160" s="173" t="s">
        <v>26</v>
      </c>
      <c r="D160" s="173" t="s">
        <v>676</v>
      </c>
      <c r="E160" s="171" t="s">
        <v>1475</v>
      </c>
      <c r="F160" s="146">
        <v>1580</v>
      </c>
      <c r="G160" s="146">
        <v>2376244</v>
      </c>
      <c r="H160" s="137">
        <v>1810</v>
      </c>
      <c r="I160" s="137">
        <v>3227135</v>
      </c>
      <c r="J160" s="24">
        <f t="shared" si="15"/>
        <v>1.1455696202531647</v>
      </c>
      <c r="K160" s="24">
        <f t="shared" si="16"/>
        <v>1.3580823349790678</v>
      </c>
      <c r="L160" s="24">
        <f t="shared" si="12"/>
        <v>0.3</v>
      </c>
      <c r="M160" s="24">
        <f t="shared" si="13"/>
        <v>0.7</v>
      </c>
      <c r="N160" s="109">
        <f t="shared" si="14"/>
        <v>1</v>
      </c>
      <c r="O160" s="144">
        <v>1942.6306575796909</v>
      </c>
      <c r="P160" s="137">
        <v>438.60843663227394</v>
      </c>
      <c r="Q160" s="137">
        <v>1504.0222209474171</v>
      </c>
      <c r="R160" s="2" t="s">
        <v>1672</v>
      </c>
      <c r="S160" s="2">
        <v>1983636407</v>
      </c>
      <c r="T160" s="2" t="s">
        <v>1675</v>
      </c>
      <c r="U160" s="2" t="s">
        <v>1677</v>
      </c>
      <c r="V160" s="2"/>
    </row>
    <row r="161" spans="1:22" x14ac:dyDescent="0.25">
      <c r="A161" s="143">
        <v>157</v>
      </c>
      <c r="B161" s="174" t="s">
        <v>76</v>
      </c>
      <c r="C161" s="173" t="s">
        <v>26</v>
      </c>
      <c r="D161" s="173" t="s">
        <v>674</v>
      </c>
      <c r="E161" s="171" t="s">
        <v>675</v>
      </c>
      <c r="F161" s="146">
        <v>1063</v>
      </c>
      <c r="G161" s="146">
        <v>2429433</v>
      </c>
      <c r="H161" s="137">
        <v>1173</v>
      </c>
      <c r="I161" s="137">
        <v>2399370</v>
      </c>
      <c r="J161" s="24">
        <f t="shared" si="15"/>
        <v>1.1034807149576671</v>
      </c>
      <c r="K161" s="24">
        <f t="shared" si="16"/>
        <v>0.98762550768018709</v>
      </c>
      <c r="L161" s="24">
        <f t="shared" si="12"/>
        <v>0.3</v>
      </c>
      <c r="M161" s="24">
        <f t="shared" si="13"/>
        <v>0.69133785537613091</v>
      </c>
      <c r="N161" s="109">
        <f t="shared" si="14"/>
        <v>0.99133785537613095</v>
      </c>
      <c r="O161" s="144">
        <v>1925.8033098729738</v>
      </c>
      <c r="P161" s="137">
        <v>396.02086713355339</v>
      </c>
      <c r="Q161" s="137">
        <v>1529.7824427394205</v>
      </c>
      <c r="R161" s="2" t="s">
        <v>1672</v>
      </c>
      <c r="S161" s="2">
        <v>1937584506</v>
      </c>
      <c r="T161" s="2" t="s">
        <v>1675</v>
      </c>
      <c r="U161" s="2" t="s">
        <v>1677</v>
      </c>
      <c r="V161" s="2"/>
    </row>
    <row r="162" spans="1:22" x14ac:dyDescent="0.25">
      <c r="A162" s="143">
        <v>158</v>
      </c>
      <c r="B162" s="174" t="s">
        <v>76</v>
      </c>
      <c r="C162" s="173" t="s">
        <v>26</v>
      </c>
      <c r="D162" s="173" t="s">
        <v>1094</v>
      </c>
      <c r="E162" s="171" t="s">
        <v>1476</v>
      </c>
      <c r="F162" s="146">
        <v>1235</v>
      </c>
      <c r="G162" s="146">
        <v>2082153</v>
      </c>
      <c r="H162" s="137">
        <v>1353</v>
      </c>
      <c r="I162" s="137">
        <v>1967730</v>
      </c>
      <c r="J162" s="24">
        <f t="shared" si="15"/>
        <v>1.0955465587044535</v>
      </c>
      <c r="K162" s="24">
        <f t="shared" si="16"/>
        <v>0.94504582516270419</v>
      </c>
      <c r="L162" s="24">
        <f t="shared" si="12"/>
        <v>0.3</v>
      </c>
      <c r="M162" s="24">
        <f t="shared" si="13"/>
        <v>0.66153207761389288</v>
      </c>
      <c r="N162" s="109">
        <f t="shared" si="14"/>
        <v>0.96153207761389292</v>
      </c>
      <c r="O162" s="144">
        <v>1867.9016922190433</v>
      </c>
      <c r="P162" s="137">
        <v>588.71157492864859</v>
      </c>
      <c r="Q162" s="137">
        <v>1279.1901172903947</v>
      </c>
      <c r="R162" s="2" t="s">
        <v>1672</v>
      </c>
      <c r="S162" s="2">
        <v>1735366377</v>
      </c>
      <c r="T162" s="2" t="s">
        <v>1675</v>
      </c>
      <c r="U162" s="2" t="s">
        <v>1677</v>
      </c>
      <c r="V162" s="2"/>
    </row>
    <row r="163" spans="1:22" x14ac:dyDescent="0.25">
      <c r="A163" s="143">
        <v>159</v>
      </c>
      <c r="B163" s="174" t="s">
        <v>79</v>
      </c>
      <c r="C163" s="173" t="s">
        <v>26</v>
      </c>
      <c r="D163" s="173" t="s">
        <v>657</v>
      </c>
      <c r="E163" s="171" t="s">
        <v>1477</v>
      </c>
      <c r="F163" s="146">
        <v>893</v>
      </c>
      <c r="G163" s="146">
        <v>1630506</v>
      </c>
      <c r="H163" s="137">
        <v>1361</v>
      </c>
      <c r="I163" s="137">
        <v>2642855</v>
      </c>
      <c r="J163" s="24">
        <f t="shared" si="15"/>
        <v>1.5240761478163494</v>
      </c>
      <c r="K163" s="24">
        <f t="shared" si="16"/>
        <v>1.6208802666166209</v>
      </c>
      <c r="L163" s="24">
        <f t="shared" si="12"/>
        <v>0.3</v>
      </c>
      <c r="M163" s="24">
        <f t="shared" si="13"/>
        <v>0.7</v>
      </c>
      <c r="N163" s="109">
        <f t="shared" si="14"/>
        <v>1</v>
      </c>
      <c r="O163" s="144">
        <v>1942.6306575796909</v>
      </c>
      <c r="P163" s="137">
        <v>579.89863301973924</v>
      </c>
      <c r="Q163" s="137">
        <v>1362.7320245599517</v>
      </c>
      <c r="R163" s="2" t="s">
        <v>1672</v>
      </c>
      <c r="S163" s="2">
        <v>1866822668</v>
      </c>
      <c r="T163" s="2" t="s">
        <v>1675</v>
      </c>
      <c r="U163" s="2" t="s">
        <v>1677</v>
      </c>
      <c r="V163" s="2"/>
    </row>
    <row r="164" spans="1:22" x14ac:dyDescent="0.25">
      <c r="A164" s="143">
        <v>160</v>
      </c>
      <c r="B164" s="174" t="s">
        <v>79</v>
      </c>
      <c r="C164" s="173" t="s">
        <v>26</v>
      </c>
      <c r="D164" s="173" t="s">
        <v>656</v>
      </c>
      <c r="E164" s="171" t="s">
        <v>1478</v>
      </c>
      <c r="F164" s="146">
        <v>850</v>
      </c>
      <c r="G164" s="146">
        <v>1487774</v>
      </c>
      <c r="H164" s="137">
        <v>565</v>
      </c>
      <c r="I164" s="137">
        <v>826875</v>
      </c>
      <c r="J164" s="24">
        <f t="shared" si="15"/>
        <v>0.66470588235294115</v>
      </c>
      <c r="K164" s="24">
        <f t="shared" si="16"/>
        <v>0.55577997733526729</v>
      </c>
      <c r="L164" s="24">
        <f t="shared" si="12"/>
        <v>0.19941176470588234</v>
      </c>
      <c r="M164" s="24">
        <f t="shared" si="13"/>
        <v>0.38904598413468711</v>
      </c>
      <c r="N164" s="109">
        <f t="shared" si="14"/>
        <v>0.58845774884056945</v>
      </c>
      <c r="O164" s="144">
        <v>0</v>
      </c>
      <c r="P164" s="137">
        <v>0</v>
      </c>
      <c r="Q164" s="137">
        <v>0</v>
      </c>
      <c r="R164" s="2" t="s">
        <v>1672</v>
      </c>
      <c r="S164" s="2">
        <v>1988028007</v>
      </c>
      <c r="T164" s="2" t="s">
        <v>1675</v>
      </c>
      <c r="U164" s="2" t="s">
        <v>1677</v>
      </c>
      <c r="V164" s="2"/>
    </row>
    <row r="165" spans="1:22" x14ac:dyDescent="0.25">
      <c r="A165" s="143">
        <v>161</v>
      </c>
      <c r="B165" s="174" t="s">
        <v>79</v>
      </c>
      <c r="C165" s="173" t="s">
        <v>26</v>
      </c>
      <c r="D165" s="173" t="s">
        <v>653</v>
      </c>
      <c r="E165" s="171" t="s">
        <v>1479</v>
      </c>
      <c r="F165" s="146">
        <v>839</v>
      </c>
      <c r="G165" s="146">
        <v>1535894</v>
      </c>
      <c r="H165" s="137">
        <v>1070</v>
      </c>
      <c r="I165" s="137">
        <v>2079145</v>
      </c>
      <c r="J165" s="24">
        <f t="shared" si="15"/>
        <v>1.2753277711561382</v>
      </c>
      <c r="K165" s="24">
        <f t="shared" si="16"/>
        <v>1.3537034456804962</v>
      </c>
      <c r="L165" s="24">
        <f t="shared" si="12"/>
        <v>0.3</v>
      </c>
      <c r="M165" s="24">
        <f t="shared" si="13"/>
        <v>0.7</v>
      </c>
      <c r="N165" s="109">
        <f t="shared" si="14"/>
        <v>1</v>
      </c>
      <c r="O165" s="144">
        <v>1942.6306575796909</v>
      </c>
      <c r="P165" s="137">
        <v>664.33458965823263</v>
      </c>
      <c r="Q165" s="137">
        <v>1278.2960679214582</v>
      </c>
      <c r="R165" s="2" t="s">
        <v>1672</v>
      </c>
      <c r="S165" s="2">
        <v>1929835815</v>
      </c>
      <c r="T165" s="2" t="s">
        <v>1675</v>
      </c>
      <c r="U165" s="2" t="s">
        <v>1677</v>
      </c>
      <c r="V165" s="2"/>
    </row>
    <row r="166" spans="1:22" x14ac:dyDescent="0.25">
      <c r="A166" s="143">
        <v>162</v>
      </c>
      <c r="B166" s="174" t="s">
        <v>79</v>
      </c>
      <c r="C166" s="173" t="s">
        <v>26</v>
      </c>
      <c r="D166" s="173" t="s">
        <v>654</v>
      </c>
      <c r="E166" s="171" t="s">
        <v>1480</v>
      </c>
      <c r="F166" s="146">
        <v>514</v>
      </c>
      <c r="G166" s="146">
        <v>930342</v>
      </c>
      <c r="H166" s="137">
        <v>664</v>
      </c>
      <c r="I166" s="137">
        <v>1164960</v>
      </c>
      <c r="J166" s="24">
        <f t="shared" si="15"/>
        <v>1.2918287937743191</v>
      </c>
      <c r="K166" s="24">
        <f t="shared" si="16"/>
        <v>1.2521846804723424</v>
      </c>
      <c r="L166" s="24">
        <f t="shared" si="12"/>
        <v>0.3</v>
      </c>
      <c r="M166" s="24">
        <f t="shared" si="13"/>
        <v>0.7</v>
      </c>
      <c r="N166" s="109">
        <f t="shared" si="14"/>
        <v>1</v>
      </c>
      <c r="O166" s="144">
        <v>1942.6306575796909</v>
      </c>
      <c r="P166" s="137">
        <v>677.00430410562092</v>
      </c>
      <c r="Q166" s="137">
        <v>1265.6263534740701</v>
      </c>
      <c r="R166" s="2" t="s">
        <v>1672</v>
      </c>
      <c r="S166" s="2">
        <v>1725712277</v>
      </c>
      <c r="T166" s="2" t="s">
        <v>1675</v>
      </c>
      <c r="U166" s="2" t="s">
        <v>1677</v>
      </c>
      <c r="V166" s="2"/>
    </row>
    <row r="167" spans="1:22" x14ac:dyDescent="0.25">
      <c r="A167" s="143">
        <v>163</v>
      </c>
      <c r="B167" s="174" t="s">
        <v>79</v>
      </c>
      <c r="C167" s="173" t="s">
        <v>26</v>
      </c>
      <c r="D167" s="173" t="s">
        <v>659</v>
      </c>
      <c r="E167" s="171" t="s">
        <v>1481</v>
      </c>
      <c r="F167" s="146">
        <v>629</v>
      </c>
      <c r="G167" s="146">
        <v>1279718</v>
      </c>
      <c r="H167" s="137">
        <v>411</v>
      </c>
      <c r="I167" s="137">
        <v>947450</v>
      </c>
      <c r="J167" s="24">
        <f t="shared" si="15"/>
        <v>0.65341812400635935</v>
      </c>
      <c r="K167" s="24">
        <f t="shared" si="16"/>
        <v>0.74035842271500441</v>
      </c>
      <c r="L167" s="24">
        <f t="shared" si="12"/>
        <v>0.19602543720190779</v>
      </c>
      <c r="M167" s="24">
        <f t="shared" si="13"/>
        <v>0.51825089590050311</v>
      </c>
      <c r="N167" s="109">
        <f t="shared" si="14"/>
        <v>0.7142763331024109</v>
      </c>
      <c r="O167" s="144">
        <v>0</v>
      </c>
      <c r="P167" s="137">
        <v>0</v>
      </c>
      <c r="Q167" s="137">
        <v>0</v>
      </c>
      <c r="R167" s="2" t="s">
        <v>1672</v>
      </c>
      <c r="S167" s="2">
        <v>1914561720</v>
      </c>
      <c r="T167" s="2" t="s">
        <v>1675</v>
      </c>
      <c r="U167" s="2" t="s">
        <v>1677</v>
      </c>
      <c r="V167" s="2"/>
    </row>
    <row r="168" spans="1:22" x14ac:dyDescent="0.25">
      <c r="A168" s="143">
        <v>164</v>
      </c>
      <c r="B168" s="171" t="s">
        <v>1482</v>
      </c>
      <c r="C168" s="173" t="s">
        <v>41</v>
      </c>
      <c r="D168" s="200" t="s">
        <v>401</v>
      </c>
      <c r="E168" s="201" t="s">
        <v>1076</v>
      </c>
      <c r="F168" s="146">
        <v>1130</v>
      </c>
      <c r="G168" s="146">
        <v>3604985</v>
      </c>
      <c r="H168" s="137">
        <v>1738</v>
      </c>
      <c r="I168" s="137">
        <v>4593870</v>
      </c>
      <c r="J168" s="24">
        <f t="shared" si="15"/>
        <v>1.5380530973451327</v>
      </c>
      <c r="K168" s="24">
        <f t="shared" si="16"/>
        <v>1.2743104340239972</v>
      </c>
      <c r="L168" s="24">
        <f t="shared" si="12"/>
        <v>0.3</v>
      </c>
      <c r="M168" s="24">
        <f t="shared" si="13"/>
        <v>0.7</v>
      </c>
      <c r="N168" s="109">
        <f t="shared" si="14"/>
        <v>1</v>
      </c>
      <c r="O168" s="144">
        <v>1942.6306575796909</v>
      </c>
      <c r="P168" s="137">
        <v>283.57801695459068</v>
      </c>
      <c r="Q168" s="137">
        <v>1659.0526406251004</v>
      </c>
      <c r="R168" s="2" t="s">
        <v>1672</v>
      </c>
      <c r="S168" s="2">
        <v>1819596272</v>
      </c>
      <c r="T168" s="2" t="s">
        <v>1675</v>
      </c>
      <c r="U168" s="2" t="s">
        <v>1677</v>
      </c>
      <c r="V168" s="2"/>
    </row>
    <row r="169" spans="1:22" x14ac:dyDescent="0.25">
      <c r="A169" s="143">
        <v>165</v>
      </c>
      <c r="B169" s="171" t="s">
        <v>1482</v>
      </c>
      <c r="C169" s="173" t="s">
        <v>41</v>
      </c>
      <c r="D169" s="200" t="s">
        <v>399</v>
      </c>
      <c r="E169" s="201" t="s">
        <v>1078</v>
      </c>
      <c r="F169" s="146">
        <v>1232</v>
      </c>
      <c r="G169" s="146">
        <v>3944128</v>
      </c>
      <c r="H169" s="137">
        <v>2212</v>
      </c>
      <c r="I169" s="137">
        <v>5134150</v>
      </c>
      <c r="J169" s="24">
        <f t="shared" si="15"/>
        <v>1.7954545454545454</v>
      </c>
      <c r="K169" s="24">
        <f t="shared" si="16"/>
        <v>1.3017199238969932</v>
      </c>
      <c r="L169" s="24">
        <f t="shared" si="12"/>
        <v>0.3</v>
      </c>
      <c r="M169" s="24">
        <f t="shared" si="13"/>
        <v>0.7</v>
      </c>
      <c r="N169" s="109">
        <f t="shared" si="14"/>
        <v>1</v>
      </c>
      <c r="O169" s="144">
        <v>1942.6306575796909</v>
      </c>
      <c r="P169" s="137">
        <v>326.85868031713449</v>
      </c>
      <c r="Q169" s="137">
        <v>1615.7719772625564</v>
      </c>
      <c r="R169" s="2" t="s">
        <v>1672</v>
      </c>
      <c r="S169" s="2">
        <v>1865247184</v>
      </c>
      <c r="T169" s="2" t="s">
        <v>1675</v>
      </c>
      <c r="U169" s="2" t="s">
        <v>1677</v>
      </c>
      <c r="V169" s="2"/>
    </row>
    <row r="170" spans="1:22" x14ac:dyDescent="0.25">
      <c r="A170" s="143">
        <v>166</v>
      </c>
      <c r="B170" s="171" t="s">
        <v>1482</v>
      </c>
      <c r="C170" s="173" t="s">
        <v>41</v>
      </c>
      <c r="D170" s="200" t="s">
        <v>403</v>
      </c>
      <c r="E170" s="201" t="s">
        <v>1077</v>
      </c>
      <c r="F170" s="146">
        <v>1211</v>
      </c>
      <c r="G170" s="146">
        <v>2459705</v>
      </c>
      <c r="H170" s="137">
        <v>1835</v>
      </c>
      <c r="I170" s="137">
        <v>2828635</v>
      </c>
      <c r="J170" s="24">
        <f t="shared" si="15"/>
        <v>1.5152766308835672</v>
      </c>
      <c r="K170" s="24">
        <f t="shared" si="16"/>
        <v>1.1499895312649282</v>
      </c>
      <c r="L170" s="24">
        <f t="shared" si="12"/>
        <v>0.3</v>
      </c>
      <c r="M170" s="24">
        <f t="shared" si="13"/>
        <v>0.7</v>
      </c>
      <c r="N170" s="109">
        <f t="shared" si="14"/>
        <v>1</v>
      </c>
      <c r="O170" s="144">
        <v>1942.6306575796909</v>
      </c>
      <c r="P170" s="137">
        <v>694.61956485815199</v>
      </c>
      <c r="Q170" s="137">
        <v>1248.0110927215389</v>
      </c>
      <c r="R170" s="2" t="s">
        <v>1672</v>
      </c>
      <c r="S170" s="2">
        <v>1317235540</v>
      </c>
      <c r="T170" s="2" t="s">
        <v>1675</v>
      </c>
      <c r="U170" s="2" t="s">
        <v>1677</v>
      </c>
      <c r="V170" s="2"/>
    </row>
    <row r="171" spans="1:22" x14ac:dyDescent="0.25">
      <c r="A171" s="143">
        <v>167</v>
      </c>
      <c r="B171" s="171" t="s">
        <v>1482</v>
      </c>
      <c r="C171" s="173" t="s">
        <v>41</v>
      </c>
      <c r="D171" s="200" t="s">
        <v>397</v>
      </c>
      <c r="E171" s="201" t="s">
        <v>398</v>
      </c>
      <c r="F171" s="146">
        <v>931</v>
      </c>
      <c r="G171" s="146">
        <v>2123175</v>
      </c>
      <c r="H171" s="137">
        <v>935</v>
      </c>
      <c r="I171" s="137">
        <v>1874985</v>
      </c>
      <c r="J171" s="24">
        <f t="shared" si="15"/>
        <v>1.004296455424275</v>
      </c>
      <c r="K171" s="24">
        <f t="shared" si="16"/>
        <v>0.88310431311597015</v>
      </c>
      <c r="L171" s="24">
        <f t="shared" si="12"/>
        <v>0.3</v>
      </c>
      <c r="M171" s="24">
        <f t="shared" si="13"/>
        <v>0.61817301918117906</v>
      </c>
      <c r="N171" s="109">
        <f t="shared" si="14"/>
        <v>0.918173019181179</v>
      </c>
      <c r="O171" s="144">
        <v>1783.6710560238639</v>
      </c>
      <c r="P171" s="137">
        <v>413.54659480976926</v>
      </c>
      <c r="Q171" s="137">
        <v>1370.1244612140945</v>
      </c>
      <c r="R171" s="2" t="s">
        <v>1672</v>
      </c>
      <c r="S171" s="2">
        <v>1820227130</v>
      </c>
      <c r="T171" s="2" t="s">
        <v>1675</v>
      </c>
      <c r="U171" s="2" t="s">
        <v>1677</v>
      </c>
      <c r="V171" s="2"/>
    </row>
    <row r="172" spans="1:22" x14ac:dyDescent="0.25">
      <c r="A172" s="143">
        <v>168</v>
      </c>
      <c r="B172" s="171" t="s">
        <v>1482</v>
      </c>
      <c r="C172" s="173" t="s">
        <v>41</v>
      </c>
      <c r="D172" s="200" t="s">
        <v>402</v>
      </c>
      <c r="E172" s="201" t="s">
        <v>1258</v>
      </c>
      <c r="F172" s="146">
        <v>999</v>
      </c>
      <c r="G172" s="146">
        <v>2205028</v>
      </c>
      <c r="H172" s="137">
        <v>1663</v>
      </c>
      <c r="I172" s="137">
        <v>2405365</v>
      </c>
      <c r="J172" s="24">
        <f t="shared" si="15"/>
        <v>1.6646646646646646</v>
      </c>
      <c r="K172" s="24">
        <f t="shared" si="16"/>
        <v>1.0908546286033556</v>
      </c>
      <c r="L172" s="24">
        <f t="shared" si="12"/>
        <v>0.3</v>
      </c>
      <c r="M172" s="24">
        <f t="shared" si="13"/>
        <v>0.7</v>
      </c>
      <c r="N172" s="109">
        <f t="shared" si="14"/>
        <v>1</v>
      </c>
      <c r="O172" s="144">
        <v>1942.6306575796909</v>
      </c>
      <c r="P172" s="137">
        <v>721.50697012600779</v>
      </c>
      <c r="Q172" s="137">
        <v>1221.1236874536833</v>
      </c>
      <c r="R172" s="2" t="s">
        <v>1672</v>
      </c>
      <c r="S172" s="2">
        <v>1864912664</v>
      </c>
      <c r="T172" s="2" t="s">
        <v>1675</v>
      </c>
      <c r="U172" s="2" t="s">
        <v>1677</v>
      </c>
      <c r="V172" s="2"/>
    </row>
    <row r="173" spans="1:22" x14ac:dyDescent="0.25">
      <c r="A173" s="143">
        <v>169</v>
      </c>
      <c r="B173" s="171" t="s">
        <v>1482</v>
      </c>
      <c r="C173" s="173" t="s">
        <v>41</v>
      </c>
      <c r="D173" s="200" t="s">
        <v>396</v>
      </c>
      <c r="E173" s="201" t="s">
        <v>1090</v>
      </c>
      <c r="F173" s="146">
        <v>1044</v>
      </c>
      <c r="G173" s="146">
        <v>1662748</v>
      </c>
      <c r="H173" s="137">
        <v>1036</v>
      </c>
      <c r="I173" s="137">
        <v>1319160</v>
      </c>
      <c r="J173" s="24">
        <f t="shared" si="15"/>
        <v>0.9923371647509579</v>
      </c>
      <c r="K173" s="24">
        <f t="shared" si="16"/>
        <v>0.79336135120896256</v>
      </c>
      <c r="L173" s="24">
        <f t="shared" si="12"/>
        <v>0.29770114942528736</v>
      </c>
      <c r="M173" s="24">
        <f t="shared" si="13"/>
        <v>0.5553529458462737</v>
      </c>
      <c r="N173" s="109">
        <f t="shared" si="14"/>
        <v>0.85305409527156106</v>
      </c>
      <c r="O173" s="144">
        <v>1657.1690380484411</v>
      </c>
      <c r="P173" s="137">
        <v>708.61450542948887</v>
      </c>
      <c r="Q173" s="137">
        <v>948.55453261895218</v>
      </c>
      <c r="R173" s="2" t="s">
        <v>1672</v>
      </c>
      <c r="S173" s="2">
        <v>1824839167</v>
      </c>
      <c r="T173" s="2" t="s">
        <v>1675</v>
      </c>
      <c r="U173" s="2" t="s">
        <v>1677</v>
      </c>
      <c r="V173" s="2"/>
    </row>
    <row r="174" spans="1:22" x14ac:dyDescent="0.25">
      <c r="A174" s="143">
        <v>170</v>
      </c>
      <c r="B174" s="171" t="s">
        <v>1482</v>
      </c>
      <c r="C174" s="173" t="s">
        <v>41</v>
      </c>
      <c r="D174" s="200" t="s">
        <v>406</v>
      </c>
      <c r="E174" s="201" t="s">
        <v>1091</v>
      </c>
      <c r="F174" s="146">
        <v>502</v>
      </c>
      <c r="G174" s="146">
        <v>1108891</v>
      </c>
      <c r="H174" s="137">
        <v>543</v>
      </c>
      <c r="I174" s="137">
        <v>867835</v>
      </c>
      <c r="J174" s="24">
        <f t="shared" si="15"/>
        <v>1.0816733067729083</v>
      </c>
      <c r="K174" s="24">
        <f t="shared" si="16"/>
        <v>0.78261524351807343</v>
      </c>
      <c r="L174" s="24">
        <f t="shared" si="12"/>
        <v>0.3</v>
      </c>
      <c r="M174" s="24">
        <f t="shared" si="13"/>
        <v>0.54783067046265133</v>
      </c>
      <c r="N174" s="109">
        <f t="shared" si="14"/>
        <v>0.84783067046265126</v>
      </c>
      <c r="O174" s="144">
        <v>1647.0218528770904</v>
      </c>
      <c r="P174" s="137">
        <v>557.38946122331674</v>
      </c>
      <c r="Q174" s="137">
        <v>1089.6323916537738</v>
      </c>
      <c r="R174" s="2" t="s">
        <v>1672</v>
      </c>
      <c r="S174" s="2">
        <v>1824183138</v>
      </c>
      <c r="T174" s="2" t="s">
        <v>1675</v>
      </c>
      <c r="U174" s="2" t="s">
        <v>1677</v>
      </c>
      <c r="V174" s="2"/>
    </row>
    <row r="175" spans="1:22" x14ac:dyDescent="0.25">
      <c r="A175" s="143">
        <v>171</v>
      </c>
      <c r="B175" s="171" t="s">
        <v>1482</v>
      </c>
      <c r="C175" s="173" t="s">
        <v>41</v>
      </c>
      <c r="D175" s="200" t="s">
        <v>404</v>
      </c>
      <c r="E175" s="201" t="s">
        <v>1483</v>
      </c>
      <c r="F175" s="146">
        <v>917</v>
      </c>
      <c r="G175" s="146">
        <v>2017055</v>
      </c>
      <c r="H175" s="137">
        <v>950</v>
      </c>
      <c r="I175" s="137">
        <v>1744610</v>
      </c>
      <c r="J175" s="24">
        <f t="shared" si="15"/>
        <v>1.0359869138495092</v>
      </c>
      <c r="K175" s="24">
        <f t="shared" si="16"/>
        <v>0.86492931526408556</v>
      </c>
      <c r="L175" s="24">
        <f t="shared" si="12"/>
        <v>0.3</v>
      </c>
      <c r="M175" s="24">
        <f t="shared" si="13"/>
        <v>0.60545052068485983</v>
      </c>
      <c r="N175" s="109">
        <f t="shared" si="14"/>
        <v>0.90545052068485976</v>
      </c>
      <c r="O175" s="144">
        <v>1758.9559404039026</v>
      </c>
      <c r="P175" s="137">
        <v>415.9424015760714</v>
      </c>
      <c r="Q175" s="137">
        <v>1343.0135388278311</v>
      </c>
      <c r="R175" s="2" t="s">
        <v>1672</v>
      </c>
      <c r="S175" s="2">
        <v>1857535825</v>
      </c>
      <c r="T175" s="2" t="s">
        <v>1675</v>
      </c>
      <c r="U175" s="2" t="s">
        <v>1677</v>
      </c>
      <c r="V175" s="2"/>
    </row>
    <row r="176" spans="1:22" x14ac:dyDescent="0.25">
      <c r="A176" s="143">
        <v>172</v>
      </c>
      <c r="B176" s="171" t="s">
        <v>1482</v>
      </c>
      <c r="C176" s="173" t="s">
        <v>41</v>
      </c>
      <c r="D176" s="200" t="s">
        <v>400</v>
      </c>
      <c r="E176" s="201" t="s">
        <v>1080</v>
      </c>
      <c r="F176" s="146">
        <v>642</v>
      </c>
      <c r="G176" s="146">
        <v>1276741</v>
      </c>
      <c r="H176" s="137">
        <v>1021</v>
      </c>
      <c r="I176" s="137">
        <v>1361305</v>
      </c>
      <c r="J176" s="24">
        <f t="shared" si="15"/>
        <v>1.5903426791277258</v>
      </c>
      <c r="K176" s="24">
        <f t="shared" si="16"/>
        <v>1.0662342636447015</v>
      </c>
      <c r="L176" s="24">
        <f t="shared" si="12"/>
        <v>0.3</v>
      </c>
      <c r="M176" s="24">
        <f t="shared" si="13"/>
        <v>0.7</v>
      </c>
      <c r="N176" s="109">
        <f t="shared" si="14"/>
        <v>1</v>
      </c>
      <c r="O176" s="144">
        <v>1942.6306575796909</v>
      </c>
      <c r="P176" s="137">
        <v>882.92693018077296</v>
      </c>
      <c r="Q176" s="137">
        <v>1059.7037273989179</v>
      </c>
      <c r="R176" s="2" t="s">
        <v>1672</v>
      </c>
      <c r="S176" s="2">
        <v>1812759331</v>
      </c>
      <c r="T176" s="2" t="s">
        <v>1675</v>
      </c>
      <c r="U176" s="2" t="s">
        <v>1677</v>
      </c>
      <c r="V176" s="2"/>
    </row>
    <row r="177" spans="1:22" x14ac:dyDescent="0.25">
      <c r="A177" s="143">
        <v>173</v>
      </c>
      <c r="B177" s="171" t="s">
        <v>1089</v>
      </c>
      <c r="C177" s="173" t="s">
        <v>41</v>
      </c>
      <c r="D177" s="200" t="s">
        <v>375</v>
      </c>
      <c r="E177" s="201" t="s">
        <v>376</v>
      </c>
      <c r="F177" s="146">
        <v>839</v>
      </c>
      <c r="G177" s="146">
        <v>1595739</v>
      </c>
      <c r="H177" s="137">
        <v>1483</v>
      </c>
      <c r="I177" s="137">
        <v>2785970</v>
      </c>
      <c r="J177" s="24">
        <f t="shared" si="15"/>
        <v>1.7675804529201431</v>
      </c>
      <c r="K177" s="24">
        <f t="shared" si="16"/>
        <v>1.7458807486687986</v>
      </c>
      <c r="L177" s="24">
        <f t="shared" si="12"/>
        <v>0.3</v>
      </c>
      <c r="M177" s="24">
        <f t="shared" si="13"/>
        <v>0.7</v>
      </c>
      <c r="N177" s="109">
        <f t="shared" si="14"/>
        <v>1</v>
      </c>
      <c r="O177" s="144">
        <v>1942.6306575796909</v>
      </c>
      <c r="P177" s="137">
        <v>445.41379391604653</v>
      </c>
      <c r="Q177" s="137">
        <v>1497.2168636636445</v>
      </c>
      <c r="R177" s="2" t="s">
        <v>1672</v>
      </c>
      <c r="S177" s="2">
        <v>1866778833</v>
      </c>
      <c r="T177" s="2" t="s">
        <v>1675</v>
      </c>
      <c r="U177" s="2" t="s">
        <v>1677</v>
      </c>
      <c r="V177" s="2"/>
    </row>
    <row r="178" spans="1:22" x14ac:dyDescent="0.25">
      <c r="A178" s="143">
        <v>174</v>
      </c>
      <c r="B178" s="171" t="s">
        <v>1089</v>
      </c>
      <c r="C178" s="173" t="s">
        <v>41</v>
      </c>
      <c r="D178" s="200" t="s">
        <v>380</v>
      </c>
      <c r="E178" s="201" t="s">
        <v>381</v>
      </c>
      <c r="F178" s="146">
        <v>890</v>
      </c>
      <c r="G178" s="146">
        <v>1608484</v>
      </c>
      <c r="H178" s="137">
        <v>1007</v>
      </c>
      <c r="I178" s="137">
        <v>1539680</v>
      </c>
      <c r="J178" s="24">
        <f t="shared" si="15"/>
        <v>1.1314606741573034</v>
      </c>
      <c r="K178" s="24">
        <f t="shared" si="16"/>
        <v>0.95722431805352115</v>
      </c>
      <c r="L178" s="24">
        <f t="shared" si="12"/>
        <v>0.3</v>
      </c>
      <c r="M178" s="24">
        <f t="shared" si="13"/>
        <v>0.67005702263746481</v>
      </c>
      <c r="N178" s="109">
        <f t="shared" si="14"/>
        <v>0.97005702263746474</v>
      </c>
      <c r="O178" s="144">
        <v>1884.4625117760152</v>
      </c>
      <c r="P178" s="137">
        <v>464.44520247301028</v>
      </c>
      <c r="Q178" s="137">
        <v>1420.017309303005</v>
      </c>
      <c r="R178" s="2" t="s">
        <v>1672</v>
      </c>
      <c r="S178" s="2">
        <v>1741283635</v>
      </c>
      <c r="T178" s="2" t="s">
        <v>1675</v>
      </c>
      <c r="U178" s="2" t="s">
        <v>1677</v>
      </c>
      <c r="V178" s="2"/>
    </row>
    <row r="179" spans="1:22" x14ac:dyDescent="0.25">
      <c r="A179" s="143">
        <v>175</v>
      </c>
      <c r="B179" s="171" t="s">
        <v>1089</v>
      </c>
      <c r="C179" s="173" t="s">
        <v>41</v>
      </c>
      <c r="D179" s="200" t="s">
        <v>382</v>
      </c>
      <c r="E179" s="201" t="s">
        <v>506</v>
      </c>
      <c r="F179" s="146">
        <v>927</v>
      </c>
      <c r="G179" s="146">
        <v>1653010</v>
      </c>
      <c r="H179" s="137">
        <v>773</v>
      </c>
      <c r="I179" s="137">
        <v>1654520</v>
      </c>
      <c r="J179" s="24">
        <f t="shared" si="15"/>
        <v>0.83387270765911548</v>
      </c>
      <c r="K179" s="24">
        <f t="shared" si="16"/>
        <v>1.0009134850968839</v>
      </c>
      <c r="L179" s="24">
        <f t="shared" si="12"/>
        <v>0.25016181229773465</v>
      </c>
      <c r="M179" s="24">
        <f t="shared" si="13"/>
        <v>0.7</v>
      </c>
      <c r="N179" s="109">
        <f t="shared" si="14"/>
        <v>0.95016181229773466</v>
      </c>
      <c r="O179" s="144">
        <v>1845.8134662310592</v>
      </c>
      <c r="P179" s="137">
        <v>259.72098217887407</v>
      </c>
      <c r="Q179" s="137">
        <v>1586.0924840521852</v>
      </c>
      <c r="R179" s="2" t="s">
        <v>1672</v>
      </c>
      <c r="S179" s="2">
        <v>1911663357</v>
      </c>
      <c r="T179" s="2" t="s">
        <v>1675</v>
      </c>
      <c r="U179" s="2" t="s">
        <v>1677</v>
      </c>
      <c r="V179" s="2"/>
    </row>
    <row r="180" spans="1:22" x14ac:dyDescent="0.25">
      <c r="A180" s="143">
        <v>176</v>
      </c>
      <c r="B180" s="171" t="s">
        <v>1089</v>
      </c>
      <c r="C180" s="173" t="s">
        <v>41</v>
      </c>
      <c r="D180" s="200" t="s">
        <v>379</v>
      </c>
      <c r="E180" s="201" t="s">
        <v>1019</v>
      </c>
      <c r="F180" s="146">
        <v>780</v>
      </c>
      <c r="G180" s="146">
        <v>1379062</v>
      </c>
      <c r="H180" s="137">
        <v>940</v>
      </c>
      <c r="I180" s="137">
        <v>1302125</v>
      </c>
      <c r="J180" s="24">
        <f t="shared" si="15"/>
        <v>1.2051282051282051</v>
      </c>
      <c r="K180" s="24">
        <f t="shared" si="16"/>
        <v>0.94421063012395379</v>
      </c>
      <c r="L180" s="24">
        <f t="shared" si="12"/>
        <v>0.3</v>
      </c>
      <c r="M180" s="24">
        <f t="shared" si="13"/>
        <v>0.66094744108676762</v>
      </c>
      <c r="N180" s="109">
        <f t="shared" si="14"/>
        <v>0.96094744108676755</v>
      </c>
      <c r="O180" s="144">
        <v>1866.7659593779085</v>
      </c>
      <c r="P180" s="137">
        <v>551.4530940612533</v>
      </c>
      <c r="Q180" s="137">
        <v>1315.3128653166552</v>
      </c>
      <c r="R180" s="2" t="s">
        <v>1672</v>
      </c>
      <c r="S180" s="2">
        <v>1875220099</v>
      </c>
      <c r="T180" s="2" t="s">
        <v>1676</v>
      </c>
      <c r="U180" s="2" t="s">
        <v>1678</v>
      </c>
      <c r="V180" s="2"/>
    </row>
    <row r="181" spans="1:22" x14ac:dyDescent="0.25">
      <c r="A181" s="143">
        <v>177</v>
      </c>
      <c r="B181" s="171" t="s">
        <v>27</v>
      </c>
      <c r="C181" s="173" t="s">
        <v>41</v>
      </c>
      <c r="D181" s="200" t="s">
        <v>372</v>
      </c>
      <c r="E181" s="201" t="s">
        <v>1484</v>
      </c>
      <c r="F181" s="146">
        <v>2231</v>
      </c>
      <c r="G181" s="146">
        <v>4228124</v>
      </c>
      <c r="H181" s="137">
        <v>1315</v>
      </c>
      <c r="I181" s="137">
        <v>3885090</v>
      </c>
      <c r="J181" s="24">
        <f t="shared" si="15"/>
        <v>0.58942178395338418</v>
      </c>
      <c r="K181" s="24">
        <f t="shared" si="16"/>
        <v>0.91886851000585601</v>
      </c>
      <c r="L181" s="24">
        <f t="shared" si="12"/>
        <v>0.17682653518601524</v>
      </c>
      <c r="M181" s="24">
        <f t="shared" si="13"/>
        <v>0.64320795700409916</v>
      </c>
      <c r="N181" s="109">
        <f t="shared" si="14"/>
        <v>0.82003449219011437</v>
      </c>
      <c r="O181" s="144">
        <v>1593.0241448013098</v>
      </c>
      <c r="P181" s="137">
        <v>154.45160644292432</v>
      </c>
      <c r="Q181" s="137">
        <v>1438.5725383583856</v>
      </c>
      <c r="R181" s="2" t="s">
        <v>1672</v>
      </c>
      <c r="S181" s="2">
        <v>1911737373</v>
      </c>
      <c r="T181" s="2" t="s">
        <v>1675</v>
      </c>
      <c r="U181" s="2" t="s">
        <v>1677</v>
      </c>
      <c r="V181" s="2"/>
    </row>
    <row r="182" spans="1:22" x14ac:dyDescent="0.25">
      <c r="A182" s="143">
        <v>178</v>
      </c>
      <c r="B182" s="171" t="s">
        <v>27</v>
      </c>
      <c r="C182" s="173" t="s">
        <v>41</v>
      </c>
      <c r="D182" s="200" t="s">
        <v>1176</v>
      </c>
      <c r="E182" s="201" t="s">
        <v>1088</v>
      </c>
      <c r="F182" s="146">
        <v>1355</v>
      </c>
      <c r="G182" s="146">
        <v>2394811</v>
      </c>
      <c r="H182" s="137">
        <v>1842</v>
      </c>
      <c r="I182" s="137">
        <v>2442305</v>
      </c>
      <c r="J182" s="24">
        <f t="shared" si="15"/>
        <v>1.359409594095941</v>
      </c>
      <c r="K182" s="24">
        <f t="shared" si="16"/>
        <v>1.0198320452010619</v>
      </c>
      <c r="L182" s="24">
        <f t="shared" si="12"/>
        <v>0.3</v>
      </c>
      <c r="M182" s="24">
        <f t="shared" si="13"/>
        <v>0.7</v>
      </c>
      <c r="N182" s="109">
        <f t="shared" si="14"/>
        <v>1</v>
      </c>
      <c r="O182" s="144">
        <v>1942.6306575796909</v>
      </c>
      <c r="P182" s="137">
        <v>1054.3179256347692</v>
      </c>
      <c r="Q182" s="137">
        <v>888.31273194492201</v>
      </c>
      <c r="R182" s="2" t="s">
        <v>1672</v>
      </c>
      <c r="S182" s="2">
        <v>1679543360</v>
      </c>
      <c r="T182" s="2" t="s">
        <v>1675</v>
      </c>
      <c r="U182" s="2" t="s">
        <v>1677</v>
      </c>
      <c r="V182" s="2"/>
    </row>
    <row r="183" spans="1:22" x14ac:dyDescent="0.25">
      <c r="A183" s="143">
        <v>179</v>
      </c>
      <c r="B183" s="171" t="s">
        <v>27</v>
      </c>
      <c r="C183" s="173" t="s">
        <v>41</v>
      </c>
      <c r="D183" s="200" t="s">
        <v>374</v>
      </c>
      <c r="E183" s="201" t="s">
        <v>1257</v>
      </c>
      <c r="F183" s="146">
        <v>1910</v>
      </c>
      <c r="G183" s="146">
        <v>3413807</v>
      </c>
      <c r="H183" s="137">
        <v>2447</v>
      </c>
      <c r="I183" s="137">
        <v>3185850</v>
      </c>
      <c r="J183" s="24">
        <f t="shared" si="15"/>
        <v>1.2811518324607329</v>
      </c>
      <c r="K183" s="24">
        <f t="shared" si="16"/>
        <v>0.93322498899322659</v>
      </c>
      <c r="L183" s="24">
        <f t="shared" si="12"/>
        <v>0.3</v>
      </c>
      <c r="M183" s="24">
        <f t="shared" si="13"/>
        <v>0.65325749229525854</v>
      </c>
      <c r="N183" s="109">
        <f t="shared" si="14"/>
        <v>0.95325749229525858</v>
      </c>
      <c r="O183" s="144">
        <v>1851.8272291003054</v>
      </c>
      <c r="P183" s="137">
        <v>664.72165491327917</v>
      </c>
      <c r="Q183" s="137">
        <v>1187.1055741870261</v>
      </c>
      <c r="R183" s="2" t="s">
        <v>1672</v>
      </c>
      <c r="S183" s="2">
        <v>1771798657</v>
      </c>
      <c r="T183" s="2" t="s">
        <v>1675</v>
      </c>
      <c r="U183" s="2" t="s">
        <v>1677</v>
      </c>
      <c r="V183" s="2"/>
    </row>
    <row r="184" spans="1:22" x14ac:dyDescent="0.25">
      <c r="A184" s="143">
        <v>180</v>
      </c>
      <c r="B184" s="171" t="s">
        <v>38</v>
      </c>
      <c r="C184" s="173" t="s">
        <v>26</v>
      </c>
      <c r="D184" s="200" t="s">
        <v>411</v>
      </c>
      <c r="E184" s="201" t="s">
        <v>412</v>
      </c>
      <c r="F184" s="146">
        <v>1058</v>
      </c>
      <c r="G184" s="146">
        <v>2032907</v>
      </c>
      <c r="H184" s="137">
        <v>1571</v>
      </c>
      <c r="I184" s="137">
        <v>2669315</v>
      </c>
      <c r="J184" s="24">
        <f t="shared" si="15"/>
        <v>1.4848771266540643</v>
      </c>
      <c r="K184" s="24">
        <f t="shared" si="16"/>
        <v>1.313053179510917</v>
      </c>
      <c r="L184" s="24">
        <f t="shared" si="12"/>
        <v>0.3</v>
      </c>
      <c r="M184" s="24">
        <f t="shared" si="13"/>
        <v>0.7</v>
      </c>
      <c r="N184" s="109">
        <f t="shared" si="14"/>
        <v>1</v>
      </c>
      <c r="O184" s="144">
        <v>1942.6306575796909</v>
      </c>
      <c r="P184" s="137">
        <v>470.77522558816577</v>
      </c>
      <c r="Q184" s="137">
        <v>1471.8554319915252</v>
      </c>
      <c r="R184" s="2" t="s">
        <v>1672</v>
      </c>
      <c r="S184" s="2">
        <v>1955458947</v>
      </c>
      <c r="T184" s="2" t="s">
        <v>1675</v>
      </c>
      <c r="U184" s="2" t="s">
        <v>1677</v>
      </c>
      <c r="V184" s="2"/>
    </row>
    <row r="185" spans="1:22" x14ac:dyDescent="0.25">
      <c r="A185" s="143">
        <v>181</v>
      </c>
      <c r="B185" s="171" t="s">
        <v>38</v>
      </c>
      <c r="C185" s="173" t="s">
        <v>26</v>
      </c>
      <c r="D185" s="200" t="s">
        <v>409</v>
      </c>
      <c r="E185" s="201" t="s">
        <v>410</v>
      </c>
      <c r="F185" s="146">
        <v>847</v>
      </c>
      <c r="G185" s="146">
        <v>1658442</v>
      </c>
      <c r="H185" s="137">
        <v>1088</v>
      </c>
      <c r="I185" s="137">
        <v>1770155</v>
      </c>
      <c r="J185" s="24">
        <f t="shared" si="15"/>
        <v>1.2845336481700118</v>
      </c>
      <c r="K185" s="24">
        <f t="shared" si="16"/>
        <v>1.0673602091601635</v>
      </c>
      <c r="L185" s="24">
        <f t="shared" si="12"/>
        <v>0.3</v>
      </c>
      <c r="M185" s="24">
        <f t="shared" si="13"/>
        <v>0.7</v>
      </c>
      <c r="N185" s="109">
        <f t="shared" si="14"/>
        <v>1</v>
      </c>
      <c r="O185" s="144">
        <v>1942.6306575796909</v>
      </c>
      <c r="P185" s="137">
        <v>509.30570772674645</v>
      </c>
      <c r="Q185" s="137">
        <v>1433.3249498529444</v>
      </c>
      <c r="R185" s="2" t="s">
        <v>1672</v>
      </c>
      <c r="S185" s="2">
        <v>1683671243</v>
      </c>
      <c r="T185" s="2" t="s">
        <v>1675</v>
      </c>
      <c r="U185" s="2" t="s">
        <v>1677</v>
      </c>
      <c r="V185" s="2"/>
    </row>
    <row r="186" spans="1:22" x14ac:dyDescent="0.25">
      <c r="A186" s="143">
        <v>182</v>
      </c>
      <c r="B186" s="171" t="s">
        <v>38</v>
      </c>
      <c r="C186" s="173" t="s">
        <v>26</v>
      </c>
      <c r="D186" s="200" t="s">
        <v>407</v>
      </c>
      <c r="E186" s="201" t="s">
        <v>408</v>
      </c>
      <c r="F186" s="146">
        <v>912</v>
      </c>
      <c r="G186" s="146">
        <v>1774783</v>
      </c>
      <c r="H186" s="137">
        <v>1030</v>
      </c>
      <c r="I186" s="137">
        <v>2057185</v>
      </c>
      <c r="J186" s="24">
        <f t="shared" si="15"/>
        <v>1.1293859649122806</v>
      </c>
      <c r="K186" s="24">
        <f t="shared" si="16"/>
        <v>1.1591191711888158</v>
      </c>
      <c r="L186" s="24">
        <f t="shared" si="12"/>
        <v>0.3</v>
      </c>
      <c r="M186" s="24">
        <f t="shared" si="13"/>
        <v>0.7</v>
      </c>
      <c r="N186" s="109">
        <f t="shared" si="14"/>
        <v>1</v>
      </c>
      <c r="O186" s="144">
        <v>1942.6306575796909</v>
      </c>
      <c r="P186" s="137">
        <v>380.21427086751987</v>
      </c>
      <c r="Q186" s="137">
        <v>1562.4163867121711</v>
      </c>
      <c r="R186" s="2" t="s">
        <v>1672</v>
      </c>
      <c r="S186" s="2">
        <v>1768040485</v>
      </c>
      <c r="T186" s="2" t="s">
        <v>1675</v>
      </c>
      <c r="U186" s="2" t="s">
        <v>1677</v>
      </c>
      <c r="V186" s="2"/>
    </row>
    <row r="187" spans="1:22" x14ac:dyDescent="0.25">
      <c r="A187" s="143">
        <v>183</v>
      </c>
      <c r="B187" s="171" t="s">
        <v>38</v>
      </c>
      <c r="C187" s="173" t="s">
        <v>26</v>
      </c>
      <c r="D187" s="200" t="s">
        <v>1485</v>
      </c>
      <c r="E187" s="201" t="s">
        <v>1486</v>
      </c>
      <c r="F187" s="146">
        <v>823</v>
      </c>
      <c r="G187" s="146">
        <v>1606579</v>
      </c>
      <c r="H187" s="137">
        <v>1017</v>
      </c>
      <c r="I187" s="137">
        <v>1687335</v>
      </c>
      <c r="J187" s="24">
        <f t="shared" si="15"/>
        <v>1.2357229647630619</v>
      </c>
      <c r="K187" s="24">
        <f t="shared" si="16"/>
        <v>1.0502658132591052</v>
      </c>
      <c r="L187" s="24">
        <f t="shared" si="12"/>
        <v>0.3</v>
      </c>
      <c r="M187" s="24">
        <f t="shared" si="13"/>
        <v>0.7</v>
      </c>
      <c r="N187" s="109">
        <f t="shared" si="14"/>
        <v>1</v>
      </c>
      <c r="O187" s="144">
        <v>1942.6306575796909</v>
      </c>
      <c r="P187" s="137">
        <v>507.11288375331065</v>
      </c>
      <c r="Q187" s="137">
        <v>1435.5177738263803</v>
      </c>
      <c r="R187" s="2" t="s">
        <v>1672</v>
      </c>
      <c r="S187" s="2">
        <v>1745780261</v>
      </c>
      <c r="T187" s="2" t="s">
        <v>1675</v>
      </c>
      <c r="U187" s="2" t="s">
        <v>1677</v>
      </c>
      <c r="V187" s="2"/>
    </row>
    <row r="188" spans="1:22" x14ac:dyDescent="0.25">
      <c r="A188" s="143">
        <v>184</v>
      </c>
      <c r="B188" s="171" t="s">
        <v>34</v>
      </c>
      <c r="C188" s="173" t="s">
        <v>26</v>
      </c>
      <c r="D188" s="200" t="s">
        <v>417</v>
      </c>
      <c r="E188" s="201" t="s">
        <v>418</v>
      </c>
      <c r="F188" s="146">
        <v>925</v>
      </c>
      <c r="G188" s="146">
        <v>1770068</v>
      </c>
      <c r="H188" s="137">
        <v>697</v>
      </c>
      <c r="I188" s="137">
        <v>1024725</v>
      </c>
      <c r="J188" s="24">
        <f t="shared" si="15"/>
        <v>0.75351351351351348</v>
      </c>
      <c r="K188" s="24">
        <f t="shared" si="16"/>
        <v>0.57891843703179768</v>
      </c>
      <c r="L188" s="24">
        <f t="shared" si="12"/>
        <v>0.22605405405405404</v>
      </c>
      <c r="M188" s="24">
        <f t="shared" si="13"/>
        <v>0.40524290592225837</v>
      </c>
      <c r="N188" s="109">
        <f t="shared" si="14"/>
        <v>0.63129695997631241</v>
      </c>
      <c r="O188" s="144">
        <v>0</v>
      </c>
      <c r="P188" s="137">
        <v>0</v>
      </c>
      <c r="Q188" s="137">
        <v>0</v>
      </c>
      <c r="R188" s="2" t="s">
        <v>1672</v>
      </c>
      <c r="S188" s="2">
        <v>1680230020</v>
      </c>
      <c r="T188" s="2" t="s">
        <v>1675</v>
      </c>
      <c r="U188" s="2" t="s">
        <v>1677</v>
      </c>
      <c r="V188" s="2"/>
    </row>
    <row r="189" spans="1:22" x14ac:dyDescent="0.25">
      <c r="A189" s="143">
        <v>185</v>
      </c>
      <c r="B189" s="171" t="s">
        <v>34</v>
      </c>
      <c r="C189" s="173" t="s">
        <v>26</v>
      </c>
      <c r="D189" s="200" t="s">
        <v>421</v>
      </c>
      <c r="E189" s="201" t="s">
        <v>1487</v>
      </c>
      <c r="F189" s="146">
        <v>1767</v>
      </c>
      <c r="G189" s="146">
        <v>3385717</v>
      </c>
      <c r="H189" s="137">
        <v>2546</v>
      </c>
      <c r="I189" s="137">
        <v>4105505</v>
      </c>
      <c r="J189" s="24">
        <f t="shared" si="15"/>
        <v>1.4408602150537635</v>
      </c>
      <c r="K189" s="24">
        <f t="shared" si="16"/>
        <v>1.212595441379182</v>
      </c>
      <c r="L189" s="24">
        <f t="shared" si="12"/>
        <v>0.3</v>
      </c>
      <c r="M189" s="24">
        <f t="shared" si="13"/>
        <v>0.7</v>
      </c>
      <c r="N189" s="109">
        <f t="shared" si="14"/>
        <v>1</v>
      </c>
      <c r="O189" s="144">
        <v>1942.6306575796909</v>
      </c>
      <c r="P189" s="137">
        <v>653.50368809255531</v>
      </c>
      <c r="Q189" s="137">
        <v>1289.1269694871355</v>
      </c>
      <c r="R189" s="2" t="s">
        <v>1672</v>
      </c>
      <c r="S189" s="2">
        <v>1629889767</v>
      </c>
      <c r="T189" s="2" t="s">
        <v>1675</v>
      </c>
      <c r="U189" s="2" t="s">
        <v>1677</v>
      </c>
      <c r="V189" s="2"/>
    </row>
    <row r="190" spans="1:22" x14ac:dyDescent="0.25">
      <c r="A190" s="143">
        <v>186</v>
      </c>
      <c r="B190" s="171" t="s">
        <v>34</v>
      </c>
      <c r="C190" s="173" t="s">
        <v>26</v>
      </c>
      <c r="D190" s="200" t="s">
        <v>413</v>
      </c>
      <c r="E190" s="201" t="s">
        <v>414</v>
      </c>
      <c r="F190" s="146">
        <v>1057</v>
      </c>
      <c r="G190" s="146">
        <v>2025524</v>
      </c>
      <c r="H190" s="137">
        <v>807</v>
      </c>
      <c r="I190" s="137">
        <v>1281350</v>
      </c>
      <c r="J190" s="24">
        <f t="shared" si="15"/>
        <v>0.76348155156102171</v>
      </c>
      <c r="K190" s="24">
        <f t="shared" si="16"/>
        <v>0.63260173663703811</v>
      </c>
      <c r="L190" s="24">
        <f t="shared" si="12"/>
        <v>0.22904446546830651</v>
      </c>
      <c r="M190" s="24">
        <f t="shared" si="13"/>
        <v>0.44282121564592664</v>
      </c>
      <c r="N190" s="109">
        <f t="shared" si="14"/>
        <v>0.67186568111423317</v>
      </c>
      <c r="O190" s="144">
        <v>0</v>
      </c>
      <c r="P190" s="137">
        <v>0</v>
      </c>
      <c r="Q190" s="137">
        <v>0</v>
      </c>
      <c r="R190" s="2" t="s">
        <v>1672</v>
      </c>
      <c r="S190" s="2">
        <v>1676822452</v>
      </c>
      <c r="T190" s="2" t="s">
        <v>1675</v>
      </c>
      <c r="U190" s="2" t="s">
        <v>1677</v>
      </c>
      <c r="V190" s="2"/>
    </row>
    <row r="191" spans="1:22" x14ac:dyDescent="0.25">
      <c r="A191" s="143">
        <v>187</v>
      </c>
      <c r="B191" s="171" t="s">
        <v>34</v>
      </c>
      <c r="C191" s="173" t="s">
        <v>26</v>
      </c>
      <c r="D191" s="200" t="s">
        <v>415</v>
      </c>
      <c r="E191" s="201" t="s">
        <v>1488</v>
      </c>
      <c r="F191" s="146">
        <v>1194</v>
      </c>
      <c r="G191" s="146">
        <v>2282720</v>
      </c>
      <c r="H191" s="137">
        <v>1708</v>
      </c>
      <c r="I191" s="137">
        <v>2614105</v>
      </c>
      <c r="J191" s="24">
        <f t="shared" si="15"/>
        <v>1.4304857621440537</v>
      </c>
      <c r="K191" s="24">
        <f t="shared" si="16"/>
        <v>1.1451711116562697</v>
      </c>
      <c r="L191" s="24">
        <f t="shared" si="12"/>
        <v>0.3</v>
      </c>
      <c r="M191" s="24">
        <f t="shared" si="13"/>
        <v>0.7</v>
      </c>
      <c r="N191" s="109">
        <f t="shared" si="14"/>
        <v>1</v>
      </c>
      <c r="O191" s="144">
        <v>1942.6306575796909</v>
      </c>
      <c r="P191" s="137">
        <v>632.77963710618189</v>
      </c>
      <c r="Q191" s="137">
        <v>1309.8510204735092</v>
      </c>
      <c r="R191" s="2" t="s">
        <v>1672</v>
      </c>
      <c r="S191" s="2">
        <v>1863405906</v>
      </c>
      <c r="T191" s="2" t="s">
        <v>1675</v>
      </c>
      <c r="U191" s="2" t="s">
        <v>1677</v>
      </c>
      <c r="V191" s="2"/>
    </row>
    <row r="192" spans="1:22" x14ac:dyDescent="0.25">
      <c r="A192" s="143">
        <v>188</v>
      </c>
      <c r="B192" s="171" t="s">
        <v>34</v>
      </c>
      <c r="C192" s="173" t="s">
        <v>26</v>
      </c>
      <c r="D192" s="200" t="s">
        <v>423</v>
      </c>
      <c r="E192" s="201" t="s">
        <v>424</v>
      </c>
      <c r="F192" s="146">
        <v>906</v>
      </c>
      <c r="G192" s="146">
        <v>1717545</v>
      </c>
      <c r="H192" s="137">
        <v>802</v>
      </c>
      <c r="I192" s="137">
        <v>1100910</v>
      </c>
      <c r="J192" s="24">
        <f t="shared" si="15"/>
        <v>0.88520971302428253</v>
      </c>
      <c r="K192" s="24">
        <f t="shared" si="16"/>
        <v>0.64097883898238472</v>
      </c>
      <c r="L192" s="24">
        <f t="shared" si="12"/>
        <v>0.26556291390728476</v>
      </c>
      <c r="M192" s="24">
        <f t="shared" si="13"/>
        <v>0.44868518728766926</v>
      </c>
      <c r="N192" s="109">
        <f t="shared" si="14"/>
        <v>0.71424810119495397</v>
      </c>
      <c r="O192" s="144">
        <v>0</v>
      </c>
      <c r="P192" s="137">
        <v>0</v>
      </c>
      <c r="Q192" s="137">
        <v>0</v>
      </c>
      <c r="R192" s="2" t="s">
        <v>1672</v>
      </c>
      <c r="S192" s="2">
        <v>1777177175</v>
      </c>
      <c r="T192" s="2" t="s">
        <v>1675</v>
      </c>
      <c r="U192" s="2" t="s">
        <v>1677</v>
      </c>
      <c r="V192" s="2"/>
    </row>
    <row r="193" spans="1:22" x14ac:dyDescent="0.25">
      <c r="A193" s="143">
        <v>189</v>
      </c>
      <c r="B193" s="171" t="s">
        <v>34</v>
      </c>
      <c r="C193" s="173" t="s">
        <v>26</v>
      </c>
      <c r="D193" s="200" t="s">
        <v>1489</v>
      </c>
      <c r="E193" s="201" t="s">
        <v>1490</v>
      </c>
      <c r="F193" s="146">
        <v>931</v>
      </c>
      <c r="G193" s="146">
        <v>1760958</v>
      </c>
      <c r="H193" s="137">
        <v>445</v>
      </c>
      <c r="I193" s="137">
        <v>699515</v>
      </c>
      <c r="J193" s="24">
        <f t="shared" si="15"/>
        <v>0.47798066595059074</v>
      </c>
      <c r="K193" s="24">
        <f t="shared" si="16"/>
        <v>0.39723548205011133</v>
      </c>
      <c r="L193" s="24">
        <f t="shared" si="12"/>
        <v>0.14339419978517723</v>
      </c>
      <c r="M193" s="24">
        <f t="shared" si="13"/>
        <v>0.27806483743507793</v>
      </c>
      <c r="N193" s="109">
        <f t="shared" si="14"/>
        <v>0.42145903722025513</v>
      </c>
      <c r="O193" s="144">
        <v>0</v>
      </c>
      <c r="P193" s="137">
        <v>0</v>
      </c>
      <c r="Q193" s="137">
        <v>0</v>
      </c>
      <c r="R193" s="2" t="s">
        <v>1672</v>
      </c>
      <c r="S193" s="2">
        <v>1921891464</v>
      </c>
      <c r="T193" s="2" t="s">
        <v>1675</v>
      </c>
      <c r="U193" s="2" t="s">
        <v>1677</v>
      </c>
      <c r="V193" s="2"/>
    </row>
    <row r="194" spans="1:22" x14ac:dyDescent="0.25">
      <c r="A194" s="143">
        <v>190</v>
      </c>
      <c r="B194" s="171" t="s">
        <v>34</v>
      </c>
      <c r="C194" s="173" t="s">
        <v>26</v>
      </c>
      <c r="D194" s="200" t="s">
        <v>419</v>
      </c>
      <c r="E194" s="201" t="s">
        <v>1491</v>
      </c>
      <c r="F194" s="146">
        <v>770</v>
      </c>
      <c r="G194" s="146">
        <v>1465809</v>
      </c>
      <c r="H194" s="137">
        <v>335</v>
      </c>
      <c r="I194" s="137">
        <v>591640</v>
      </c>
      <c r="J194" s="24">
        <f t="shared" si="15"/>
        <v>0.43506493506493504</v>
      </c>
      <c r="K194" s="24">
        <f t="shared" si="16"/>
        <v>0.40362693911689723</v>
      </c>
      <c r="L194" s="24">
        <f t="shared" si="12"/>
        <v>0.13051948051948051</v>
      </c>
      <c r="M194" s="24">
        <f t="shared" si="13"/>
        <v>0.28253885738182805</v>
      </c>
      <c r="N194" s="109">
        <f t="shared" si="14"/>
        <v>0.41305833790130853</v>
      </c>
      <c r="O194" s="144">
        <v>0</v>
      </c>
      <c r="P194" s="137">
        <v>0</v>
      </c>
      <c r="Q194" s="137">
        <v>0</v>
      </c>
      <c r="R194" s="2" t="s">
        <v>1672</v>
      </c>
      <c r="S194" s="2">
        <v>1311701233</v>
      </c>
      <c r="T194" s="2" t="s">
        <v>1676</v>
      </c>
      <c r="U194" s="2" t="s">
        <v>1678</v>
      </c>
      <c r="V194" s="2"/>
    </row>
    <row r="195" spans="1:22" x14ac:dyDescent="0.25">
      <c r="A195" s="143">
        <v>191</v>
      </c>
      <c r="B195" s="171" t="s">
        <v>25</v>
      </c>
      <c r="C195" s="173" t="s">
        <v>26</v>
      </c>
      <c r="D195" s="200" t="s">
        <v>359</v>
      </c>
      <c r="E195" s="201" t="s">
        <v>1492</v>
      </c>
      <c r="F195" s="146">
        <v>1285</v>
      </c>
      <c r="G195" s="146">
        <v>3446522</v>
      </c>
      <c r="H195" s="137">
        <v>1436</v>
      </c>
      <c r="I195" s="137">
        <v>3757715</v>
      </c>
      <c r="J195" s="24">
        <f t="shared" si="15"/>
        <v>1.1175097276264592</v>
      </c>
      <c r="K195" s="24">
        <f t="shared" si="16"/>
        <v>1.0902918942632602</v>
      </c>
      <c r="L195" s="24">
        <f t="shared" si="12"/>
        <v>0.3</v>
      </c>
      <c r="M195" s="24">
        <f t="shared" si="13"/>
        <v>0.7</v>
      </c>
      <c r="N195" s="109">
        <f t="shared" si="14"/>
        <v>1</v>
      </c>
      <c r="O195" s="144">
        <v>1942.6306575796909</v>
      </c>
      <c r="P195" s="137">
        <v>330.67703255404723</v>
      </c>
      <c r="Q195" s="137">
        <v>1611.9536250256435</v>
      </c>
      <c r="R195" s="2" t="s">
        <v>1672</v>
      </c>
      <c r="S195" s="2">
        <v>1867363292</v>
      </c>
      <c r="T195" s="2" t="s">
        <v>1675</v>
      </c>
      <c r="U195" s="2" t="s">
        <v>1677</v>
      </c>
      <c r="V195" s="2"/>
    </row>
    <row r="196" spans="1:22" x14ac:dyDescent="0.25">
      <c r="A196" s="143">
        <v>192</v>
      </c>
      <c r="B196" s="171" t="s">
        <v>25</v>
      </c>
      <c r="C196" s="173" t="s">
        <v>26</v>
      </c>
      <c r="D196" s="200" t="s">
        <v>361</v>
      </c>
      <c r="E196" s="201" t="s">
        <v>1493</v>
      </c>
      <c r="F196" s="146">
        <v>1101</v>
      </c>
      <c r="G196" s="146">
        <v>3001255</v>
      </c>
      <c r="H196" s="137">
        <v>1352</v>
      </c>
      <c r="I196" s="137">
        <v>2948245</v>
      </c>
      <c r="J196" s="24">
        <f t="shared" si="15"/>
        <v>1.2279745685740235</v>
      </c>
      <c r="K196" s="24">
        <f t="shared" si="16"/>
        <v>0.98233738885899402</v>
      </c>
      <c r="L196" s="24">
        <f t="shared" si="12"/>
        <v>0.3</v>
      </c>
      <c r="M196" s="24">
        <f t="shared" si="13"/>
        <v>0.6876361722012958</v>
      </c>
      <c r="N196" s="109">
        <f t="shared" si="14"/>
        <v>0.98763617220129585</v>
      </c>
      <c r="O196" s="144">
        <v>1918.6123066528921</v>
      </c>
      <c r="P196" s="137">
        <v>350.10245981939363</v>
      </c>
      <c r="Q196" s="137">
        <v>1568.5098468334984</v>
      </c>
      <c r="R196" s="2" t="s">
        <v>1672</v>
      </c>
      <c r="S196" s="2">
        <v>1716947589</v>
      </c>
      <c r="T196" s="2" t="s">
        <v>1675</v>
      </c>
      <c r="U196" s="2" t="s">
        <v>1677</v>
      </c>
      <c r="V196" s="2"/>
    </row>
    <row r="197" spans="1:22" x14ac:dyDescent="0.25">
      <c r="A197" s="143">
        <v>193</v>
      </c>
      <c r="B197" s="171" t="s">
        <v>25</v>
      </c>
      <c r="C197" s="173" t="s">
        <v>26</v>
      </c>
      <c r="D197" s="200" t="s">
        <v>360</v>
      </c>
      <c r="E197" s="201" t="s">
        <v>1494</v>
      </c>
      <c r="F197" s="146">
        <v>633</v>
      </c>
      <c r="G197" s="146">
        <v>1689124</v>
      </c>
      <c r="H197" s="137">
        <v>1344</v>
      </c>
      <c r="I197" s="137">
        <v>2425940</v>
      </c>
      <c r="J197" s="24">
        <f t="shared" si="15"/>
        <v>2.123222748815166</v>
      </c>
      <c r="K197" s="24">
        <f t="shared" si="16"/>
        <v>1.4362119062898875</v>
      </c>
      <c r="L197" s="24">
        <f t="shared" ref="L197:L260" si="17">IF((J197*0.3)&gt;30%,30%,(J197*0.3))</f>
        <v>0.3</v>
      </c>
      <c r="M197" s="24">
        <f t="shared" ref="M197:M260" si="18">IF((K197*0.7)&gt;70%,70%,(K197*0.7))</f>
        <v>0.7</v>
      </c>
      <c r="N197" s="109">
        <f t="shared" ref="N197:N260" si="19">L197+M197</f>
        <v>1</v>
      </c>
      <c r="O197" s="144">
        <v>1942.6306575796909</v>
      </c>
      <c r="P197" s="137">
        <v>544.70127501051536</v>
      </c>
      <c r="Q197" s="137">
        <v>1397.9293825691757</v>
      </c>
      <c r="R197" s="2" t="s">
        <v>1672</v>
      </c>
      <c r="S197" s="2">
        <v>1727699839</v>
      </c>
      <c r="T197" s="2" t="s">
        <v>1675</v>
      </c>
      <c r="U197" s="2" t="s">
        <v>1677</v>
      </c>
      <c r="V197" s="2"/>
    </row>
    <row r="198" spans="1:22" x14ac:dyDescent="0.25">
      <c r="A198" s="143">
        <v>194</v>
      </c>
      <c r="B198" s="171" t="s">
        <v>25</v>
      </c>
      <c r="C198" s="173" t="s">
        <v>26</v>
      </c>
      <c r="D198" s="200" t="s">
        <v>362</v>
      </c>
      <c r="E198" s="201" t="s">
        <v>1495</v>
      </c>
      <c r="F198" s="146">
        <v>815</v>
      </c>
      <c r="G198" s="146">
        <v>2196917</v>
      </c>
      <c r="H198" s="137">
        <v>942</v>
      </c>
      <c r="I198" s="137">
        <v>1649135</v>
      </c>
      <c r="J198" s="24">
        <f t="shared" ref="J198:J261" si="20">IFERROR(H198/F198,0)</f>
        <v>1.1558282208588957</v>
      </c>
      <c r="K198" s="24">
        <f t="shared" ref="K198:K261" si="21">IFERROR(I198/G198,0)</f>
        <v>0.75065876407711352</v>
      </c>
      <c r="L198" s="24">
        <f t="shared" si="17"/>
        <v>0.3</v>
      </c>
      <c r="M198" s="24">
        <f t="shared" si="18"/>
        <v>0.52546113485397938</v>
      </c>
      <c r="N198" s="109">
        <f t="shared" si="19"/>
        <v>0.82546113485397932</v>
      </c>
      <c r="O198" s="144">
        <v>1603.5661072078638</v>
      </c>
      <c r="P198" s="137">
        <v>381.31177892060208</v>
      </c>
      <c r="Q198" s="137">
        <v>1222.2543282872616</v>
      </c>
      <c r="R198" s="2" t="s">
        <v>1672</v>
      </c>
      <c r="S198" s="2">
        <v>1774470555</v>
      </c>
      <c r="T198" s="2" t="s">
        <v>1675</v>
      </c>
      <c r="U198" s="2" t="s">
        <v>1677</v>
      </c>
      <c r="V198" s="2"/>
    </row>
    <row r="199" spans="1:22" x14ac:dyDescent="0.25">
      <c r="A199" s="143">
        <v>195</v>
      </c>
      <c r="B199" s="171" t="s">
        <v>39</v>
      </c>
      <c r="C199" s="173" t="s">
        <v>26</v>
      </c>
      <c r="D199" s="143" t="s">
        <v>367</v>
      </c>
      <c r="E199" s="171" t="s">
        <v>1496</v>
      </c>
      <c r="F199" s="146">
        <v>921</v>
      </c>
      <c r="G199" s="146">
        <v>1887041</v>
      </c>
      <c r="H199" s="137">
        <v>804</v>
      </c>
      <c r="I199" s="137">
        <v>1659625</v>
      </c>
      <c r="J199" s="24">
        <f t="shared" si="20"/>
        <v>0.87296416938110755</v>
      </c>
      <c r="K199" s="24">
        <f t="shared" si="21"/>
        <v>0.87948539538886539</v>
      </c>
      <c r="L199" s="24">
        <f t="shared" si="17"/>
        <v>0.26188925081433223</v>
      </c>
      <c r="M199" s="24">
        <f t="shared" si="18"/>
        <v>0.61563977677220572</v>
      </c>
      <c r="N199" s="109">
        <f t="shared" si="19"/>
        <v>0.87752902758653795</v>
      </c>
      <c r="O199" s="144">
        <v>1704.7147919057029</v>
      </c>
      <c r="P199" s="137">
        <v>530.0946678374512</v>
      </c>
      <c r="Q199" s="137">
        <v>1174.6201240682517</v>
      </c>
      <c r="R199" s="2" t="s">
        <v>1672</v>
      </c>
      <c r="S199" s="2">
        <v>1625907245</v>
      </c>
      <c r="T199" s="2" t="s">
        <v>1675</v>
      </c>
      <c r="U199" s="2" t="s">
        <v>1677</v>
      </c>
      <c r="V199" s="2"/>
    </row>
    <row r="200" spans="1:22" x14ac:dyDescent="0.25">
      <c r="A200" s="143">
        <v>196</v>
      </c>
      <c r="B200" s="171" t="s">
        <v>39</v>
      </c>
      <c r="C200" s="173" t="s">
        <v>26</v>
      </c>
      <c r="D200" s="143" t="s">
        <v>365</v>
      </c>
      <c r="E200" s="171" t="s">
        <v>1497</v>
      </c>
      <c r="F200" s="146">
        <v>485</v>
      </c>
      <c r="G200" s="146">
        <v>941324</v>
      </c>
      <c r="H200" s="137">
        <v>700</v>
      </c>
      <c r="I200" s="137">
        <v>936605</v>
      </c>
      <c r="J200" s="24">
        <f t="shared" si="20"/>
        <v>1.4432989690721649</v>
      </c>
      <c r="K200" s="24">
        <f t="shared" si="21"/>
        <v>0.99498684831152717</v>
      </c>
      <c r="L200" s="24">
        <f t="shared" si="17"/>
        <v>0.3</v>
      </c>
      <c r="M200" s="24">
        <f t="shared" si="18"/>
        <v>0.696490793818069</v>
      </c>
      <c r="N200" s="109">
        <f t="shared" si="19"/>
        <v>0.99649079381806893</v>
      </c>
      <c r="O200" s="144">
        <v>1935.8135660669034</v>
      </c>
      <c r="P200" s="137">
        <v>801.33185030542575</v>
      </c>
      <c r="Q200" s="137">
        <v>1134.4817157614777</v>
      </c>
      <c r="R200" s="2" t="s">
        <v>1672</v>
      </c>
      <c r="S200" s="2">
        <v>1961962276</v>
      </c>
      <c r="T200" s="2" t="s">
        <v>1675</v>
      </c>
      <c r="U200" s="2" t="s">
        <v>1677</v>
      </c>
      <c r="V200" s="2"/>
    </row>
    <row r="201" spans="1:22" x14ac:dyDescent="0.25">
      <c r="A201" s="143">
        <v>197</v>
      </c>
      <c r="B201" s="171" t="s">
        <v>39</v>
      </c>
      <c r="C201" s="173" t="s">
        <v>26</v>
      </c>
      <c r="D201" s="143" t="s">
        <v>363</v>
      </c>
      <c r="E201" s="171" t="s">
        <v>364</v>
      </c>
      <c r="F201" s="146">
        <v>772</v>
      </c>
      <c r="G201" s="146">
        <v>1482115</v>
      </c>
      <c r="H201" s="137">
        <v>1158</v>
      </c>
      <c r="I201" s="137">
        <v>1640455</v>
      </c>
      <c r="J201" s="24">
        <f t="shared" si="20"/>
        <v>1.5</v>
      </c>
      <c r="K201" s="24">
        <f t="shared" si="21"/>
        <v>1.1068338151897794</v>
      </c>
      <c r="L201" s="24">
        <f t="shared" si="17"/>
        <v>0.3</v>
      </c>
      <c r="M201" s="24">
        <f t="shared" si="18"/>
        <v>0.7</v>
      </c>
      <c r="N201" s="109">
        <f t="shared" si="19"/>
        <v>1</v>
      </c>
      <c r="O201" s="144">
        <v>1942.6306575796909</v>
      </c>
      <c r="P201" s="137">
        <v>1069.8034696677469</v>
      </c>
      <c r="Q201" s="137">
        <v>872.82718791194407</v>
      </c>
      <c r="R201" s="2" t="s">
        <v>1672</v>
      </c>
      <c r="S201" s="2">
        <v>1735584450</v>
      </c>
      <c r="T201" s="2" t="s">
        <v>1675</v>
      </c>
      <c r="U201" s="2" t="s">
        <v>1677</v>
      </c>
      <c r="V201" s="2"/>
    </row>
    <row r="202" spans="1:22" x14ac:dyDescent="0.25">
      <c r="A202" s="143">
        <v>198</v>
      </c>
      <c r="B202" s="171" t="s">
        <v>39</v>
      </c>
      <c r="C202" s="173" t="s">
        <v>26</v>
      </c>
      <c r="D202" s="143" t="s">
        <v>369</v>
      </c>
      <c r="E202" s="171" t="s">
        <v>370</v>
      </c>
      <c r="F202" s="146">
        <v>1081</v>
      </c>
      <c r="G202" s="146">
        <v>2080837</v>
      </c>
      <c r="H202" s="137">
        <v>1056</v>
      </c>
      <c r="I202" s="137">
        <v>1561215</v>
      </c>
      <c r="J202" s="24">
        <f t="shared" si="20"/>
        <v>0.97687326549491216</v>
      </c>
      <c r="K202" s="24">
        <f t="shared" si="21"/>
        <v>0.75028221816509411</v>
      </c>
      <c r="L202" s="24">
        <f t="shared" si="17"/>
        <v>0.29306197964847364</v>
      </c>
      <c r="M202" s="24">
        <f t="shared" si="18"/>
        <v>0.5251975527155659</v>
      </c>
      <c r="N202" s="109">
        <f t="shared" si="19"/>
        <v>0.81825953236403959</v>
      </c>
      <c r="O202" s="144">
        <v>1589.5760534272047</v>
      </c>
      <c r="P202" s="137">
        <v>1186.9182124989309</v>
      </c>
      <c r="Q202" s="137">
        <v>402.6578409282738</v>
      </c>
      <c r="R202" s="2" t="s">
        <v>1672</v>
      </c>
      <c r="S202" s="2">
        <v>1715627400</v>
      </c>
      <c r="T202" s="2" t="s">
        <v>1675</v>
      </c>
      <c r="U202" s="2" t="s">
        <v>1677</v>
      </c>
      <c r="V202" s="2"/>
    </row>
    <row r="203" spans="1:22" x14ac:dyDescent="0.25">
      <c r="A203" s="143">
        <v>199</v>
      </c>
      <c r="B203" s="171" t="s">
        <v>39</v>
      </c>
      <c r="C203" s="173" t="s">
        <v>26</v>
      </c>
      <c r="D203" s="143" t="s">
        <v>693</v>
      </c>
      <c r="E203" s="171" t="s">
        <v>1498</v>
      </c>
      <c r="F203" s="146">
        <v>904</v>
      </c>
      <c r="G203" s="146">
        <v>1766581</v>
      </c>
      <c r="H203" s="137">
        <v>937</v>
      </c>
      <c r="I203" s="137">
        <v>1389720</v>
      </c>
      <c r="J203" s="24">
        <f t="shared" si="20"/>
        <v>1.0365044247787611</v>
      </c>
      <c r="K203" s="24">
        <f t="shared" si="21"/>
        <v>0.78667210843997526</v>
      </c>
      <c r="L203" s="24">
        <f t="shared" si="17"/>
        <v>0.3</v>
      </c>
      <c r="M203" s="24">
        <f t="shared" si="18"/>
        <v>0.55067047590798268</v>
      </c>
      <c r="N203" s="109">
        <f t="shared" si="19"/>
        <v>0.85067047590798262</v>
      </c>
      <c r="O203" s="144">
        <v>1652.5385459967529</v>
      </c>
      <c r="P203" s="137">
        <v>538.720006195069</v>
      </c>
      <c r="Q203" s="137">
        <v>1113.818539801684</v>
      </c>
      <c r="R203" s="2" t="s">
        <v>1672</v>
      </c>
      <c r="S203" s="2">
        <v>1851302460</v>
      </c>
      <c r="T203" s="2" t="s">
        <v>1675</v>
      </c>
      <c r="U203" s="2" t="s">
        <v>1677</v>
      </c>
      <c r="V203" s="2"/>
    </row>
    <row r="204" spans="1:22" x14ac:dyDescent="0.25">
      <c r="A204" s="143">
        <v>200</v>
      </c>
      <c r="B204" s="171" t="s">
        <v>626</v>
      </c>
      <c r="C204" s="173" t="s">
        <v>26</v>
      </c>
      <c r="D204" s="143" t="s">
        <v>628</v>
      </c>
      <c r="E204" s="171" t="s">
        <v>629</v>
      </c>
      <c r="F204" s="146">
        <v>1282</v>
      </c>
      <c r="G204" s="146">
        <v>2357392</v>
      </c>
      <c r="H204" s="137">
        <v>1304</v>
      </c>
      <c r="I204" s="137">
        <v>1964445</v>
      </c>
      <c r="J204" s="24">
        <f t="shared" si="20"/>
        <v>1.0171606864274572</v>
      </c>
      <c r="K204" s="24">
        <f t="shared" si="21"/>
        <v>0.83331283044992088</v>
      </c>
      <c r="L204" s="24">
        <f t="shared" si="17"/>
        <v>0.3</v>
      </c>
      <c r="M204" s="24">
        <f t="shared" si="18"/>
        <v>0.58331898131494453</v>
      </c>
      <c r="N204" s="109">
        <f t="shared" si="19"/>
        <v>0.88331898131494446</v>
      </c>
      <c r="O204" s="144">
        <v>1715.9625335244732</v>
      </c>
      <c r="P204" s="137">
        <v>484.63581200664578</v>
      </c>
      <c r="Q204" s="137">
        <v>1231.3267215178275</v>
      </c>
      <c r="R204" s="2" t="s">
        <v>1672</v>
      </c>
      <c r="S204" s="2">
        <v>1795271297</v>
      </c>
      <c r="T204" s="2" t="s">
        <v>1675</v>
      </c>
      <c r="U204" s="2" t="s">
        <v>1677</v>
      </c>
      <c r="V204" s="2"/>
    </row>
    <row r="205" spans="1:22" x14ac:dyDescent="0.25">
      <c r="A205" s="143">
        <v>201</v>
      </c>
      <c r="B205" s="171" t="s">
        <v>626</v>
      </c>
      <c r="C205" s="173" t="s">
        <v>26</v>
      </c>
      <c r="D205" s="143" t="s">
        <v>627</v>
      </c>
      <c r="E205" s="171" t="s">
        <v>1499</v>
      </c>
      <c r="F205" s="146">
        <v>1366</v>
      </c>
      <c r="G205" s="146">
        <v>2584287</v>
      </c>
      <c r="H205" s="137">
        <v>1143</v>
      </c>
      <c r="I205" s="137">
        <v>2152670</v>
      </c>
      <c r="J205" s="24">
        <f t="shared" si="20"/>
        <v>0.83674963396778912</v>
      </c>
      <c r="K205" s="24">
        <f t="shared" si="21"/>
        <v>0.83298410741531415</v>
      </c>
      <c r="L205" s="24">
        <f t="shared" si="17"/>
        <v>0.25102489019033675</v>
      </c>
      <c r="M205" s="24">
        <f t="shared" si="18"/>
        <v>0.58308887519071984</v>
      </c>
      <c r="N205" s="109">
        <f t="shared" si="19"/>
        <v>0.83411376538105664</v>
      </c>
      <c r="O205" s="144">
        <v>1620.3749725384741</v>
      </c>
      <c r="P205" s="137">
        <v>361.87095832741966</v>
      </c>
      <c r="Q205" s="137">
        <v>1258.5040142110545</v>
      </c>
      <c r="R205" s="2" t="s">
        <v>1672</v>
      </c>
      <c r="S205" s="2">
        <v>1765018513</v>
      </c>
      <c r="T205" s="2" t="s">
        <v>1675</v>
      </c>
      <c r="U205" s="2" t="s">
        <v>1677</v>
      </c>
      <c r="V205" s="2"/>
    </row>
    <row r="206" spans="1:22" x14ac:dyDescent="0.25">
      <c r="A206" s="143">
        <v>202</v>
      </c>
      <c r="B206" s="171" t="s">
        <v>86</v>
      </c>
      <c r="C206" s="173" t="s">
        <v>26</v>
      </c>
      <c r="D206" s="143" t="s">
        <v>726</v>
      </c>
      <c r="E206" s="171" t="s">
        <v>1500</v>
      </c>
      <c r="F206" s="146">
        <v>764</v>
      </c>
      <c r="G206" s="146">
        <v>1540478</v>
      </c>
      <c r="H206" s="137">
        <v>669</v>
      </c>
      <c r="I206" s="137">
        <v>1883155</v>
      </c>
      <c r="J206" s="24">
        <f t="shared" si="20"/>
        <v>0.87565445026178013</v>
      </c>
      <c r="K206" s="24">
        <f t="shared" si="21"/>
        <v>1.2224484867683927</v>
      </c>
      <c r="L206" s="24">
        <f t="shared" si="17"/>
        <v>0.26269633507853402</v>
      </c>
      <c r="M206" s="24">
        <f t="shared" si="18"/>
        <v>0.7</v>
      </c>
      <c r="N206" s="109">
        <f t="shared" si="19"/>
        <v>0.96269633507853403</v>
      </c>
      <c r="O206" s="144">
        <v>1870.163414463171</v>
      </c>
      <c r="P206" s="137">
        <v>253.25569225014695</v>
      </c>
      <c r="Q206" s="137">
        <v>1616.9077222130238</v>
      </c>
      <c r="R206" s="2" t="s">
        <v>1672</v>
      </c>
      <c r="S206" s="2">
        <v>1765641890</v>
      </c>
      <c r="T206" s="2" t="s">
        <v>1675</v>
      </c>
      <c r="U206" s="2" t="s">
        <v>1677</v>
      </c>
      <c r="V206" s="2"/>
    </row>
    <row r="207" spans="1:22" x14ac:dyDescent="0.25">
      <c r="A207" s="143">
        <v>203</v>
      </c>
      <c r="B207" s="171" t="s">
        <v>86</v>
      </c>
      <c r="C207" s="173" t="s">
        <v>26</v>
      </c>
      <c r="D207" s="143" t="s">
        <v>724</v>
      </c>
      <c r="E207" s="171" t="s">
        <v>1501</v>
      </c>
      <c r="F207" s="146">
        <v>1401</v>
      </c>
      <c r="G207" s="146">
        <v>2796415</v>
      </c>
      <c r="H207" s="137">
        <v>2037</v>
      </c>
      <c r="I207" s="137">
        <v>3208985</v>
      </c>
      <c r="J207" s="24">
        <f t="shared" si="20"/>
        <v>1.4539614561027838</v>
      </c>
      <c r="K207" s="24">
        <f t="shared" si="21"/>
        <v>1.1475353264805117</v>
      </c>
      <c r="L207" s="24">
        <f t="shared" si="17"/>
        <v>0.3</v>
      </c>
      <c r="M207" s="24">
        <f t="shared" si="18"/>
        <v>0.7</v>
      </c>
      <c r="N207" s="109">
        <f t="shared" si="19"/>
        <v>1</v>
      </c>
      <c r="O207" s="144">
        <v>1942.6306575796909</v>
      </c>
      <c r="P207" s="137">
        <v>586.95113274303822</v>
      </c>
      <c r="Q207" s="137">
        <v>1355.6795248366527</v>
      </c>
      <c r="R207" s="2" t="s">
        <v>1672</v>
      </c>
      <c r="S207" s="2">
        <v>1764162337</v>
      </c>
      <c r="T207" s="2" t="s">
        <v>1675</v>
      </c>
      <c r="U207" s="2" t="s">
        <v>1677</v>
      </c>
      <c r="V207" s="2"/>
    </row>
    <row r="208" spans="1:22" x14ac:dyDescent="0.25">
      <c r="A208" s="143">
        <v>204</v>
      </c>
      <c r="B208" s="171" t="s">
        <v>88</v>
      </c>
      <c r="C208" s="173" t="s">
        <v>26</v>
      </c>
      <c r="D208" s="143" t="s">
        <v>740</v>
      </c>
      <c r="E208" s="171" t="s">
        <v>1161</v>
      </c>
      <c r="F208" s="146">
        <v>481</v>
      </c>
      <c r="G208" s="146">
        <v>1061036</v>
      </c>
      <c r="H208" s="137">
        <v>546</v>
      </c>
      <c r="I208" s="137">
        <v>1120670</v>
      </c>
      <c r="J208" s="24">
        <f t="shared" si="20"/>
        <v>1.1351351351351351</v>
      </c>
      <c r="K208" s="24">
        <f t="shared" si="21"/>
        <v>1.0562035595399213</v>
      </c>
      <c r="L208" s="24">
        <f t="shared" si="17"/>
        <v>0.3</v>
      </c>
      <c r="M208" s="24">
        <f t="shared" si="18"/>
        <v>0.7</v>
      </c>
      <c r="N208" s="109">
        <f t="shared" si="19"/>
        <v>1</v>
      </c>
      <c r="O208" s="144">
        <v>1942.6306575796909</v>
      </c>
      <c r="P208" s="137">
        <v>631.13351487787634</v>
      </c>
      <c r="Q208" s="137">
        <v>1311.4971427018145</v>
      </c>
      <c r="R208" s="2" t="s">
        <v>1672</v>
      </c>
      <c r="S208" s="2">
        <v>1304539694</v>
      </c>
      <c r="T208" s="2" t="s">
        <v>1675</v>
      </c>
      <c r="U208" s="2" t="s">
        <v>1677</v>
      </c>
      <c r="V208" s="2"/>
    </row>
    <row r="209" spans="1:22" x14ac:dyDescent="0.25">
      <c r="A209" s="143">
        <v>205</v>
      </c>
      <c r="B209" s="171" t="s">
        <v>88</v>
      </c>
      <c r="C209" s="173" t="s">
        <v>26</v>
      </c>
      <c r="D209" s="143" t="s">
        <v>1162</v>
      </c>
      <c r="E209" s="171" t="s">
        <v>1502</v>
      </c>
      <c r="F209" s="146">
        <v>481</v>
      </c>
      <c r="G209" s="146">
        <v>1061036</v>
      </c>
      <c r="H209" s="137">
        <v>373</v>
      </c>
      <c r="I209" s="137">
        <v>886875</v>
      </c>
      <c r="J209" s="24">
        <f t="shared" si="20"/>
        <v>0.77546777546777546</v>
      </c>
      <c r="K209" s="24">
        <f t="shared" si="21"/>
        <v>0.83585759578374341</v>
      </c>
      <c r="L209" s="24">
        <f t="shared" si="17"/>
        <v>0.23264033264033263</v>
      </c>
      <c r="M209" s="24">
        <f t="shared" si="18"/>
        <v>0.58510031704862031</v>
      </c>
      <c r="N209" s="109">
        <f t="shared" si="19"/>
        <v>0.81774064968895299</v>
      </c>
      <c r="O209" s="144">
        <v>1588.5680560348944</v>
      </c>
      <c r="P209" s="137">
        <v>394.52014904238553</v>
      </c>
      <c r="Q209" s="137">
        <v>1194.0479069925088</v>
      </c>
      <c r="R209" s="2" t="s">
        <v>1672</v>
      </c>
      <c r="S209" s="2">
        <v>1682094949</v>
      </c>
      <c r="T209" s="2" t="s">
        <v>1675</v>
      </c>
      <c r="U209" s="2" t="s">
        <v>1677</v>
      </c>
      <c r="V209" s="2"/>
    </row>
    <row r="210" spans="1:22" x14ac:dyDescent="0.25">
      <c r="A210" s="143">
        <v>206</v>
      </c>
      <c r="B210" s="171" t="s">
        <v>88</v>
      </c>
      <c r="C210" s="173" t="s">
        <v>26</v>
      </c>
      <c r="D210" s="143" t="s">
        <v>727</v>
      </c>
      <c r="E210" s="171" t="s">
        <v>1164</v>
      </c>
      <c r="F210" s="146">
        <v>400</v>
      </c>
      <c r="G210" s="146">
        <v>864417</v>
      </c>
      <c r="H210" s="137">
        <v>493</v>
      </c>
      <c r="I210" s="137">
        <v>1057180</v>
      </c>
      <c r="J210" s="24">
        <f t="shared" si="20"/>
        <v>1.2324999999999999</v>
      </c>
      <c r="K210" s="24">
        <f t="shared" si="21"/>
        <v>1.2229976967135074</v>
      </c>
      <c r="L210" s="24">
        <f t="shared" si="17"/>
        <v>0.3</v>
      </c>
      <c r="M210" s="24">
        <f t="shared" si="18"/>
        <v>0.7</v>
      </c>
      <c r="N210" s="109">
        <f t="shared" si="19"/>
        <v>1</v>
      </c>
      <c r="O210" s="144">
        <v>1942.6306575796909</v>
      </c>
      <c r="P210" s="137">
        <v>556.92739145580958</v>
      </c>
      <c r="Q210" s="137">
        <v>1385.7032661238816</v>
      </c>
      <c r="R210" s="2" t="s">
        <v>1672</v>
      </c>
      <c r="S210" s="2">
        <v>1753648353</v>
      </c>
      <c r="T210" s="2" t="s">
        <v>1675</v>
      </c>
      <c r="U210" s="2" t="s">
        <v>1677</v>
      </c>
      <c r="V210" s="2"/>
    </row>
    <row r="211" spans="1:22" x14ac:dyDescent="0.25">
      <c r="A211" s="143">
        <v>207</v>
      </c>
      <c r="B211" s="171" t="s">
        <v>88</v>
      </c>
      <c r="C211" s="173" t="s">
        <v>26</v>
      </c>
      <c r="D211" s="143" t="s">
        <v>1503</v>
      </c>
      <c r="E211" s="171" t="s">
        <v>1504</v>
      </c>
      <c r="F211" s="146">
        <v>323</v>
      </c>
      <c r="G211" s="146">
        <v>710247</v>
      </c>
      <c r="H211" s="137">
        <v>422</v>
      </c>
      <c r="I211" s="137">
        <v>647965</v>
      </c>
      <c r="J211" s="24">
        <f t="shared" si="20"/>
        <v>1.3065015479876161</v>
      </c>
      <c r="K211" s="24">
        <f t="shared" si="21"/>
        <v>0.91230937969466963</v>
      </c>
      <c r="L211" s="24">
        <f t="shared" si="17"/>
        <v>0.3</v>
      </c>
      <c r="M211" s="24">
        <f t="shared" si="18"/>
        <v>0.63861656578626869</v>
      </c>
      <c r="N211" s="109">
        <f t="shared" si="19"/>
        <v>0.93861656578626862</v>
      </c>
      <c r="O211" s="144">
        <v>1823.3853164085701</v>
      </c>
      <c r="P211" s="137">
        <v>484.05334424238993</v>
      </c>
      <c r="Q211" s="137">
        <v>1339.3319721661803</v>
      </c>
      <c r="R211" s="2" t="s">
        <v>1672</v>
      </c>
      <c r="S211" s="2">
        <v>1799660012</v>
      </c>
      <c r="T211" s="2" t="s">
        <v>1675</v>
      </c>
      <c r="U211" s="2" t="s">
        <v>1677</v>
      </c>
      <c r="V211" s="2"/>
    </row>
    <row r="212" spans="1:22" x14ac:dyDescent="0.25">
      <c r="A212" s="143">
        <v>208</v>
      </c>
      <c r="B212" s="171" t="s">
        <v>88</v>
      </c>
      <c r="C212" s="173" t="s">
        <v>26</v>
      </c>
      <c r="D212" s="143" t="s">
        <v>741</v>
      </c>
      <c r="E212" s="171" t="s">
        <v>1505</v>
      </c>
      <c r="F212" s="146">
        <v>481</v>
      </c>
      <c r="G212" s="146">
        <v>1061036</v>
      </c>
      <c r="H212" s="137">
        <v>437</v>
      </c>
      <c r="I212" s="137">
        <v>1058455</v>
      </c>
      <c r="J212" s="24">
        <f t="shared" si="20"/>
        <v>0.90852390852390852</v>
      </c>
      <c r="K212" s="24">
        <f t="shared" si="21"/>
        <v>0.99756747179172056</v>
      </c>
      <c r="L212" s="24">
        <f t="shared" si="17"/>
        <v>0.27255717255717254</v>
      </c>
      <c r="M212" s="24">
        <f t="shared" si="18"/>
        <v>0.69829723025420432</v>
      </c>
      <c r="N212" s="109">
        <f t="shared" si="19"/>
        <v>0.9708544028113768</v>
      </c>
      <c r="O212" s="144">
        <v>1886.011526947603</v>
      </c>
      <c r="P212" s="137">
        <v>490.30366129172916</v>
      </c>
      <c r="Q212" s="137">
        <v>1395.7078656558738</v>
      </c>
      <c r="R212" s="2" t="s">
        <v>1672</v>
      </c>
      <c r="S212" s="2">
        <v>1840422460</v>
      </c>
      <c r="T212" s="2" t="s">
        <v>1675</v>
      </c>
      <c r="U212" s="2" t="s">
        <v>1677</v>
      </c>
      <c r="V212" s="2"/>
    </row>
    <row r="213" spans="1:22" x14ac:dyDescent="0.25">
      <c r="A213" s="143">
        <v>209</v>
      </c>
      <c r="B213" s="171" t="s">
        <v>88</v>
      </c>
      <c r="C213" s="173" t="s">
        <v>26</v>
      </c>
      <c r="D213" s="143" t="s">
        <v>736</v>
      </c>
      <c r="E213" s="171" t="s">
        <v>737</v>
      </c>
      <c r="F213" s="146">
        <v>1105</v>
      </c>
      <c r="G213" s="146">
        <v>2402813</v>
      </c>
      <c r="H213" s="137">
        <v>794</v>
      </c>
      <c r="I213" s="137">
        <v>2224580</v>
      </c>
      <c r="J213" s="24">
        <f t="shared" si="20"/>
        <v>0.71855203619909502</v>
      </c>
      <c r="K213" s="24">
        <f t="shared" si="21"/>
        <v>0.9258231914010786</v>
      </c>
      <c r="L213" s="24">
        <f t="shared" si="17"/>
        <v>0.2155656108597285</v>
      </c>
      <c r="M213" s="24">
        <f t="shared" si="18"/>
        <v>0.64807623398075498</v>
      </c>
      <c r="N213" s="109">
        <f t="shared" si="19"/>
        <v>0.86364184484048345</v>
      </c>
      <c r="O213" s="144">
        <v>1677.7371249558057</v>
      </c>
      <c r="P213" s="137">
        <v>422.49248730108258</v>
      </c>
      <c r="Q213" s="137">
        <v>1255.2446376547232</v>
      </c>
      <c r="R213" s="2" t="s">
        <v>1672</v>
      </c>
      <c r="S213" s="2">
        <v>1858716311</v>
      </c>
      <c r="T213" s="2" t="s">
        <v>1675</v>
      </c>
      <c r="U213" s="2" t="s">
        <v>1677</v>
      </c>
      <c r="V213" s="2"/>
    </row>
    <row r="214" spans="1:22" x14ac:dyDescent="0.25">
      <c r="A214" s="143">
        <v>210</v>
      </c>
      <c r="B214" s="171" t="s">
        <v>88</v>
      </c>
      <c r="C214" s="173" t="s">
        <v>26</v>
      </c>
      <c r="D214" s="143" t="s">
        <v>728</v>
      </c>
      <c r="E214" s="171" t="s">
        <v>729</v>
      </c>
      <c r="F214" s="146">
        <v>712</v>
      </c>
      <c r="G214" s="146">
        <v>1557310</v>
      </c>
      <c r="H214" s="137">
        <v>1071</v>
      </c>
      <c r="I214" s="137">
        <v>2118125</v>
      </c>
      <c r="J214" s="24">
        <f t="shared" si="20"/>
        <v>1.5042134831460674</v>
      </c>
      <c r="K214" s="24">
        <f t="shared" si="21"/>
        <v>1.3601177671754501</v>
      </c>
      <c r="L214" s="24">
        <f t="shared" si="17"/>
        <v>0.3</v>
      </c>
      <c r="M214" s="24">
        <f t="shared" si="18"/>
        <v>0.7</v>
      </c>
      <c r="N214" s="109">
        <f t="shared" si="19"/>
        <v>1</v>
      </c>
      <c r="O214" s="144">
        <v>1942.6306575796909</v>
      </c>
      <c r="P214" s="137">
        <v>709.04127387268045</v>
      </c>
      <c r="Q214" s="137">
        <v>1233.5893837070105</v>
      </c>
      <c r="R214" s="2" t="s">
        <v>1672</v>
      </c>
      <c r="S214" s="2">
        <v>1724226753</v>
      </c>
      <c r="T214" s="2" t="s">
        <v>1675</v>
      </c>
      <c r="U214" s="2" t="s">
        <v>1677</v>
      </c>
      <c r="V214" s="2"/>
    </row>
    <row r="215" spans="1:22" x14ac:dyDescent="0.25">
      <c r="A215" s="143">
        <v>211</v>
      </c>
      <c r="B215" s="171" t="s">
        <v>88</v>
      </c>
      <c r="C215" s="173" t="s">
        <v>26</v>
      </c>
      <c r="D215" s="143" t="s">
        <v>739</v>
      </c>
      <c r="E215" s="171" t="s">
        <v>1506</v>
      </c>
      <c r="F215" s="146">
        <v>561</v>
      </c>
      <c r="G215" s="146">
        <v>1213575</v>
      </c>
      <c r="H215" s="137">
        <v>519</v>
      </c>
      <c r="I215" s="137">
        <v>927445</v>
      </c>
      <c r="J215" s="24">
        <f t="shared" si="20"/>
        <v>0.92513368983957223</v>
      </c>
      <c r="K215" s="24">
        <f t="shared" si="21"/>
        <v>0.76422553200255439</v>
      </c>
      <c r="L215" s="24">
        <f t="shared" si="17"/>
        <v>0.27754010695187165</v>
      </c>
      <c r="M215" s="24">
        <f t="shared" si="18"/>
        <v>0.53495787240178805</v>
      </c>
      <c r="N215" s="109">
        <f t="shared" si="19"/>
        <v>0.81249797935365975</v>
      </c>
      <c r="O215" s="144">
        <v>1578.3834839139702</v>
      </c>
      <c r="P215" s="137">
        <v>435.27675685701746</v>
      </c>
      <c r="Q215" s="137">
        <v>1143.1067270569526</v>
      </c>
      <c r="R215" s="2" t="s">
        <v>1672</v>
      </c>
      <c r="S215" s="2">
        <v>1785800082</v>
      </c>
      <c r="T215" s="2" t="s">
        <v>1675</v>
      </c>
      <c r="U215" s="2" t="s">
        <v>1677</v>
      </c>
      <c r="V215" s="2"/>
    </row>
    <row r="216" spans="1:22" x14ac:dyDescent="0.25">
      <c r="A216" s="143">
        <v>212</v>
      </c>
      <c r="B216" s="171" t="s">
        <v>88</v>
      </c>
      <c r="C216" s="173" t="s">
        <v>26</v>
      </c>
      <c r="D216" s="143" t="s">
        <v>730</v>
      </c>
      <c r="E216" s="171" t="s">
        <v>731</v>
      </c>
      <c r="F216" s="146">
        <v>874</v>
      </c>
      <c r="G216" s="146">
        <v>1913819</v>
      </c>
      <c r="H216" s="137">
        <v>1185</v>
      </c>
      <c r="I216" s="137">
        <v>2129080</v>
      </c>
      <c r="J216" s="24">
        <f t="shared" si="20"/>
        <v>1.3558352402745995</v>
      </c>
      <c r="K216" s="24">
        <f t="shared" si="21"/>
        <v>1.1124771987319595</v>
      </c>
      <c r="L216" s="24">
        <f t="shared" si="17"/>
        <v>0.3</v>
      </c>
      <c r="M216" s="24">
        <f t="shared" si="18"/>
        <v>0.7</v>
      </c>
      <c r="N216" s="109">
        <f t="shared" si="19"/>
        <v>1</v>
      </c>
      <c r="O216" s="144">
        <v>1942.6306575796909</v>
      </c>
      <c r="P216" s="137">
        <v>786.9411498124806</v>
      </c>
      <c r="Q216" s="137">
        <v>1155.6895077672104</v>
      </c>
      <c r="R216" s="2" t="s">
        <v>1672</v>
      </c>
      <c r="S216" s="2">
        <v>1745420456</v>
      </c>
      <c r="T216" s="2" t="s">
        <v>1675</v>
      </c>
      <c r="U216" s="2" t="s">
        <v>1677</v>
      </c>
      <c r="V216" s="2"/>
    </row>
    <row r="217" spans="1:22" x14ac:dyDescent="0.25">
      <c r="A217" s="143">
        <v>213</v>
      </c>
      <c r="B217" s="171" t="s">
        <v>88</v>
      </c>
      <c r="C217" s="173" t="s">
        <v>26</v>
      </c>
      <c r="D217" s="143" t="s">
        <v>738</v>
      </c>
      <c r="E217" s="171" t="s">
        <v>1167</v>
      </c>
      <c r="F217" s="146">
        <v>1196</v>
      </c>
      <c r="G217" s="146">
        <v>2613636</v>
      </c>
      <c r="H217" s="137">
        <v>854</v>
      </c>
      <c r="I217" s="137">
        <v>2076740</v>
      </c>
      <c r="J217" s="24">
        <f t="shared" si="20"/>
        <v>0.71404682274247488</v>
      </c>
      <c r="K217" s="24">
        <f t="shared" si="21"/>
        <v>0.79457889315880248</v>
      </c>
      <c r="L217" s="24">
        <f t="shared" si="17"/>
        <v>0.21421404682274245</v>
      </c>
      <c r="M217" s="24">
        <f t="shared" si="18"/>
        <v>0.55620522521116167</v>
      </c>
      <c r="N217" s="109">
        <f t="shared" si="19"/>
        <v>0.77041927203390415</v>
      </c>
      <c r="O217" s="144">
        <v>0</v>
      </c>
      <c r="P217" s="137">
        <v>0</v>
      </c>
      <c r="Q217" s="137">
        <v>0</v>
      </c>
      <c r="R217" s="2" t="s">
        <v>1672</v>
      </c>
      <c r="S217" s="2">
        <v>1713685854</v>
      </c>
      <c r="T217" s="2" t="s">
        <v>1675</v>
      </c>
      <c r="U217" s="2" t="s">
        <v>1677</v>
      </c>
      <c r="V217" s="2"/>
    </row>
    <row r="218" spans="1:22" x14ac:dyDescent="0.25">
      <c r="A218" s="143">
        <v>214</v>
      </c>
      <c r="B218" s="171" t="s">
        <v>88</v>
      </c>
      <c r="C218" s="173" t="s">
        <v>26</v>
      </c>
      <c r="D218" s="143" t="s">
        <v>1170</v>
      </c>
      <c r="E218" s="171" t="s">
        <v>1507</v>
      </c>
      <c r="F218" s="146">
        <v>712</v>
      </c>
      <c r="G218" s="146">
        <v>1557310</v>
      </c>
      <c r="H218" s="137">
        <v>408</v>
      </c>
      <c r="I218" s="137">
        <v>729760</v>
      </c>
      <c r="J218" s="24">
        <f t="shared" si="20"/>
        <v>0.5730337078651685</v>
      </c>
      <c r="K218" s="24">
        <f t="shared" si="21"/>
        <v>0.46860291143060789</v>
      </c>
      <c r="L218" s="24">
        <f t="shared" si="17"/>
        <v>0.17191011235955053</v>
      </c>
      <c r="M218" s="24">
        <f t="shared" si="18"/>
        <v>0.32802203800142549</v>
      </c>
      <c r="N218" s="109">
        <f t="shared" si="19"/>
        <v>0.49993215036097605</v>
      </c>
      <c r="O218" s="144">
        <v>0</v>
      </c>
      <c r="P218" s="137">
        <v>0</v>
      </c>
      <c r="Q218" s="137">
        <v>0</v>
      </c>
      <c r="R218" s="2" t="s">
        <v>1672</v>
      </c>
      <c r="S218" s="2">
        <v>1710855460</v>
      </c>
      <c r="T218" s="2" t="s">
        <v>1675</v>
      </c>
      <c r="U218" s="2" t="s">
        <v>1677</v>
      </c>
      <c r="V218" s="2"/>
    </row>
    <row r="219" spans="1:22" x14ac:dyDescent="0.25">
      <c r="A219" s="143">
        <v>215</v>
      </c>
      <c r="B219" s="171" t="s">
        <v>88</v>
      </c>
      <c r="C219" s="173" t="s">
        <v>26</v>
      </c>
      <c r="D219" s="143" t="s">
        <v>732</v>
      </c>
      <c r="E219" s="171" t="s">
        <v>1508</v>
      </c>
      <c r="F219" s="146">
        <v>639</v>
      </c>
      <c r="G219" s="146">
        <v>1387935</v>
      </c>
      <c r="H219" s="137">
        <v>467</v>
      </c>
      <c r="I219" s="137">
        <v>1024565</v>
      </c>
      <c r="J219" s="24">
        <f t="shared" si="20"/>
        <v>0.73082942097026604</v>
      </c>
      <c r="K219" s="24">
        <f t="shared" si="21"/>
        <v>0.73819379149599951</v>
      </c>
      <c r="L219" s="24">
        <f t="shared" si="17"/>
        <v>0.21924882629107981</v>
      </c>
      <c r="M219" s="24">
        <f t="shared" si="18"/>
        <v>0.51673565404719968</v>
      </c>
      <c r="N219" s="109">
        <f t="shared" si="19"/>
        <v>0.73598448033827946</v>
      </c>
      <c r="O219" s="144">
        <v>0</v>
      </c>
      <c r="P219" s="137">
        <v>0</v>
      </c>
      <c r="Q219" s="137">
        <v>0</v>
      </c>
      <c r="R219" s="2" t="s">
        <v>1672</v>
      </c>
      <c r="S219" s="2">
        <v>1780617878</v>
      </c>
      <c r="T219" s="2" t="s">
        <v>1675</v>
      </c>
      <c r="U219" s="2" t="s">
        <v>1677</v>
      </c>
      <c r="V219" s="2"/>
    </row>
    <row r="220" spans="1:22" x14ac:dyDescent="0.25">
      <c r="A220" s="143">
        <v>216</v>
      </c>
      <c r="B220" s="171" t="s">
        <v>30</v>
      </c>
      <c r="C220" s="173" t="s">
        <v>41</v>
      </c>
      <c r="D220" s="143" t="s">
        <v>388</v>
      </c>
      <c r="E220" s="171" t="s">
        <v>341</v>
      </c>
      <c r="F220" s="146">
        <v>1836</v>
      </c>
      <c r="G220" s="146">
        <v>3856677</v>
      </c>
      <c r="H220" s="137">
        <v>2585</v>
      </c>
      <c r="I220" s="137">
        <v>3835435</v>
      </c>
      <c r="J220" s="24">
        <f t="shared" si="20"/>
        <v>1.4079520697167756</v>
      </c>
      <c r="K220" s="24">
        <f t="shared" si="21"/>
        <v>0.99449214958888188</v>
      </c>
      <c r="L220" s="24">
        <f t="shared" si="17"/>
        <v>0.3</v>
      </c>
      <c r="M220" s="24">
        <f t="shared" si="18"/>
        <v>0.69614450471221723</v>
      </c>
      <c r="N220" s="109">
        <f t="shared" si="19"/>
        <v>0.99614450471221727</v>
      </c>
      <c r="O220" s="144">
        <v>1935.1408542334902</v>
      </c>
      <c r="P220" s="137">
        <v>529.65130131117326</v>
      </c>
      <c r="Q220" s="137">
        <v>1405.489552922317</v>
      </c>
      <c r="R220" s="2" t="s">
        <v>1672</v>
      </c>
      <c r="S220" s="2">
        <v>1928099153</v>
      </c>
      <c r="T220" s="2" t="s">
        <v>1675</v>
      </c>
      <c r="U220" s="2" t="s">
        <v>1677</v>
      </c>
      <c r="V220" s="2"/>
    </row>
    <row r="221" spans="1:22" x14ac:dyDescent="0.25">
      <c r="A221" s="143">
        <v>217</v>
      </c>
      <c r="B221" s="171" t="s">
        <v>30</v>
      </c>
      <c r="C221" s="173" t="s">
        <v>41</v>
      </c>
      <c r="D221" s="143" t="s">
        <v>389</v>
      </c>
      <c r="E221" s="171" t="s">
        <v>1509</v>
      </c>
      <c r="F221" s="146">
        <v>1188</v>
      </c>
      <c r="G221" s="146">
        <v>2430618</v>
      </c>
      <c r="H221" s="137">
        <v>1251</v>
      </c>
      <c r="I221" s="137">
        <v>2311560</v>
      </c>
      <c r="J221" s="24">
        <f t="shared" si="20"/>
        <v>1.053030303030303</v>
      </c>
      <c r="K221" s="24">
        <f t="shared" si="21"/>
        <v>0.95101739557593989</v>
      </c>
      <c r="L221" s="24">
        <f t="shared" si="17"/>
        <v>0.3</v>
      </c>
      <c r="M221" s="24">
        <f t="shared" si="18"/>
        <v>0.66571217690315787</v>
      </c>
      <c r="N221" s="109">
        <f t="shared" si="19"/>
        <v>0.9657121769031578</v>
      </c>
      <c r="O221" s="144">
        <v>1876.0220812500963</v>
      </c>
      <c r="P221" s="137">
        <v>491.67302482433217</v>
      </c>
      <c r="Q221" s="137">
        <v>1384.3490564257643</v>
      </c>
      <c r="R221" s="2" t="s">
        <v>1672</v>
      </c>
      <c r="S221" s="2">
        <v>1791939165</v>
      </c>
      <c r="T221" s="2" t="s">
        <v>1675</v>
      </c>
      <c r="U221" s="2" t="s">
        <v>1677</v>
      </c>
      <c r="V221" s="2"/>
    </row>
    <row r="222" spans="1:22" x14ac:dyDescent="0.25">
      <c r="A222" s="143">
        <v>218</v>
      </c>
      <c r="B222" s="171" t="s">
        <v>30</v>
      </c>
      <c r="C222" s="173" t="s">
        <v>41</v>
      </c>
      <c r="D222" s="143" t="s">
        <v>392</v>
      </c>
      <c r="E222" s="171" t="s">
        <v>393</v>
      </c>
      <c r="F222" s="146">
        <v>1291</v>
      </c>
      <c r="G222" s="146">
        <v>2696056</v>
      </c>
      <c r="H222" s="137">
        <v>1380</v>
      </c>
      <c r="I222" s="137">
        <v>2433940</v>
      </c>
      <c r="J222" s="24">
        <f t="shared" si="20"/>
        <v>1.0689388071262587</v>
      </c>
      <c r="K222" s="24">
        <f t="shared" si="21"/>
        <v>0.90277798384009833</v>
      </c>
      <c r="L222" s="24">
        <f t="shared" si="17"/>
        <v>0.3</v>
      </c>
      <c r="M222" s="24">
        <f t="shared" si="18"/>
        <v>0.6319445886880688</v>
      </c>
      <c r="N222" s="109">
        <f t="shared" si="19"/>
        <v>0.93194458868806884</v>
      </c>
      <c r="O222" s="144">
        <v>1810.4241291509377</v>
      </c>
      <c r="P222" s="137">
        <v>595.15627273373195</v>
      </c>
      <c r="Q222" s="137">
        <v>1215.2678564172056</v>
      </c>
      <c r="R222" s="2" t="s">
        <v>1672</v>
      </c>
      <c r="S222" s="2">
        <v>1912794430</v>
      </c>
      <c r="T222" s="2" t="s">
        <v>1675</v>
      </c>
      <c r="U222" s="2" t="s">
        <v>1677</v>
      </c>
      <c r="V222" s="2"/>
    </row>
    <row r="223" spans="1:22" x14ac:dyDescent="0.25">
      <c r="A223" s="143">
        <v>219</v>
      </c>
      <c r="B223" s="171" t="s">
        <v>30</v>
      </c>
      <c r="C223" s="173" t="s">
        <v>41</v>
      </c>
      <c r="D223" s="143" t="s">
        <v>391</v>
      </c>
      <c r="E223" s="171" t="s">
        <v>1510</v>
      </c>
      <c r="F223" s="146">
        <v>1017</v>
      </c>
      <c r="G223" s="146">
        <v>2129111</v>
      </c>
      <c r="H223" s="137">
        <v>1209</v>
      </c>
      <c r="I223" s="137">
        <v>2098575</v>
      </c>
      <c r="J223" s="24">
        <f t="shared" si="20"/>
        <v>1.1887905604719764</v>
      </c>
      <c r="K223" s="24">
        <f t="shared" si="21"/>
        <v>0.98565786377506859</v>
      </c>
      <c r="L223" s="24">
        <f t="shared" si="17"/>
        <v>0.3</v>
      </c>
      <c r="M223" s="24">
        <f t="shared" si="18"/>
        <v>0.68996050464254799</v>
      </c>
      <c r="N223" s="109">
        <f t="shared" si="19"/>
        <v>0.98996050464254792</v>
      </c>
      <c r="O223" s="144">
        <v>1923.1276261116755</v>
      </c>
      <c r="P223" s="137">
        <v>556.19588973037878</v>
      </c>
      <c r="Q223" s="137">
        <v>1366.9317363812966</v>
      </c>
      <c r="R223" s="2" t="s">
        <v>1672</v>
      </c>
      <c r="S223" s="2">
        <v>1716032199</v>
      </c>
      <c r="T223" s="2" t="s">
        <v>1675</v>
      </c>
      <c r="U223" s="2" t="s">
        <v>1677</v>
      </c>
      <c r="V223" s="2"/>
    </row>
    <row r="224" spans="1:22" x14ac:dyDescent="0.25">
      <c r="A224" s="143">
        <v>220</v>
      </c>
      <c r="B224" s="171" t="s">
        <v>30</v>
      </c>
      <c r="C224" s="173" t="s">
        <v>41</v>
      </c>
      <c r="D224" s="143" t="s">
        <v>387</v>
      </c>
      <c r="E224" s="171" t="s">
        <v>1511</v>
      </c>
      <c r="F224" s="146">
        <v>1291</v>
      </c>
      <c r="G224" s="146">
        <v>2696056</v>
      </c>
      <c r="H224" s="137">
        <v>770</v>
      </c>
      <c r="I224" s="137">
        <v>3560600</v>
      </c>
      <c r="J224" s="24">
        <f t="shared" si="20"/>
        <v>0.59643687064291251</v>
      </c>
      <c r="K224" s="24">
        <f t="shared" si="21"/>
        <v>1.3206698970644526</v>
      </c>
      <c r="L224" s="24">
        <f t="shared" si="17"/>
        <v>0.17893106119287375</v>
      </c>
      <c r="M224" s="24">
        <f t="shared" si="18"/>
        <v>0.7</v>
      </c>
      <c r="N224" s="109">
        <f t="shared" si="19"/>
        <v>0.87893106119287367</v>
      </c>
      <c r="O224" s="144">
        <v>1707.4384253723279</v>
      </c>
      <c r="P224" s="137">
        <v>128.77478929098604</v>
      </c>
      <c r="Q224" s="137">
        <v>1578.6636360813418</v>
      </c>
      <c r="R224" s="2" t="s">
        <v>1672</v>
      </c>
      <c r="S224" s="2">
        <v>1712294727</v>
      </c>
      <c r="T224" s="2" t="s">
        <v>1675</v>
      </c>
      <c r="U224" s="2" t="s">
        <v>1677</v>
      </c>
      <c r="V224" s="2"/>
    </row>
    <row r="225" spans="1:22" x14ac:dyDescent="0.25">
      <c r="A225" s="143">
        <v>221</v>
      </c>
      <c r="B225" s="171" t="s">
        <v>30</v>
      </c>
      <c r="C225" s="173" t="s">
        <v>41</v>
      </c>
      <c r="D225" s="143" t="s">
        <v>383</v>
      </c>
      <c r="E225" s="171" t="s">
        <v>1512</v>
      </c>
      <c r="F225" s="146">
        <v>356</v>
      </c>
      <c r="G225" s="146">
        <v>667813</v>
      </c>
      <c r="H225" s="137">
        <v>95</v>
      </c>
      <c r="I225" s="137">
        <v>345430</v>
      </c>
      <c r="J225" s="24">
        <f t="shared" si="20"/>
        <v>0.26685393258426965</v>
      </c>
      <c r="K225" s="24">
        <f t="shared" si="21"/>
        <v>0.51725557903185471</v>
      </c>
      <c r="L225" s="24">
        <f t="shared" si="17"/>
        <v>8.0056179775280886E-2</v>
      </c>
      <c r="M225" s="24">
        <f t="shared" si="18"/>
        <v>0.36207890532229825</v>
      </c>
      <c r="N225" s="109">
        <f t="shared" si="19"/>
        <v>0.44213508509757915</v>
      </c>
      <c r="O225" s="144">
        <v>0</v>
      </c>
      <c r="P225" s="137">
        <v>0</v>
      </c>
      <c r="Q225" s="137">
        <v>0</v>
      </c>
      <c r="R225" s="2" t="s">
        <v>1672</v>
      </c>
      <c r="S225" s="2">
        <v>1880888450</v>
      </c>
      <c r="T225" s="2" t="s">
        <v>1675</v>
      </c>
      <c r="U225" s="2" t="s">
        <v>1677</v>
      </c>
      <c r="V225" s="2"/>
    </row>
    <row r="226" spans="1:22" x14ac:dyDescent="0.25">
      <c r="A226" s="143">
        <v>222</v>
      </c>
      <c r="B226" s="171" t="s">
        <v>30</v>
      </c>
      <c r="C226" s="173" t="s">
        <v>41</v>
      </c>
      <c r="D226" s="143" t="s">
        <v>394</v>
      </c>
      <c r="E226" s="171" t="s">
        <v>395</v>
      </c>
      <c r="F226" s="146">
        <v>1126</v>
      </c>
      <c r="G226" s="146">
        <v>2437969</v>
      </c>
      <c r="H226" s="137">
        <v>1349</v>
      </c>
      <c r="I226" s="137">
        <v>2210790</v>
      </c>
      <c r="J226" s="24">
        <f t="shared" si="20"/>
        <v>1.1980461811722913</v>
      </c>
      <c r="K226" s="24">
        <f t="shared" si="21"/>
        <v>0.90681628847618656</v>
      </c>
      <c r="L226" s="24">
        <f t="shared" si="17"/>
        <v>0.3</v>
      </c>
      <c r="M226" s="24">
        <f t="shared" si="18"/>
        <v>0.63477140193333059</v>
      </c>
      <c r="N226" s="109">
        <f t="shared" si="19"/>
        <v>0.93477140193333064</v>
      </c>
      <c r="O226" s="144">
        <v>1815.9155832244357</v>
      </c>
      <c r="P226" s="137">
        <v>572.62914518441812</v>
      </c>
      <c r="Q226" s="137">
        <v>1243.2864380400174</v>
      </c>
      <c r="R226" s="2" t="s">
        <v>1672</v>
      </c>
      <c r="S226" s="2">
        <v>1771800564</v>
      </c>
      <c r="T226" s="2" t="s">
        <v>1675</v>
      </c>
      <c r="U226" s="2" t="s">
        <v>1677</v>
      </c>
      <c r="V226" s="2"/>
    </row>
    <row r="227" spans="1:22" x14ac:dyDescent="0.25">
      <c r="A227" s="143">
        <v>223</v>
      </c>
      <c r="B227" s="171" t="s">
        <v>30</v>
      </c>
      <c r="C227" s="173" t="s">
        <v>41</v>
      </c>
      <c r="D227" s="143" t="s">
        <v>385</v>
      </c>
      <c r="E227" s="171" t="s">
        <v>386</v>
      </c>
      <c r="F227" s="146">
        <v>1126</v>
      </c>
      <c r="G227" s="146">
        <v>2437969</v>
      </c>
      <c r="H227" s="137">
        <v>1463</v>
      </c>
      <c r="I227" s="137">
        <v>2162635</v>
      </c>
      <c r="J227" s="24">
        <f t="shared" si="20"/>
        <v>1.2992895204262878</v>
      </c>
      <c r="K227" s="24">
        <f t="shared" si="21"/>
        <v>0.88706419154632399</v>
      </c>
      <c r="L227" s="24">
        <f t="shared" si="17"/>
        <v>0.3</v>
      </c>
      <c r="M227" s="24">
        <f t="shared" si="18"/>
        <v>0.62094493408242679</v>
      </c>
      <c r="N227" s="109">
        <f t="shared" si="19"/>
        <v>0.92094493408242672</v>
      </c>
      <c r="O227" s="144">
        <v>1789.0558628912297</v>
      </c>
      <c r="P227" s="137">
        <v>612.92414507698766</v>
      </c>
      <c r="Q227" s="137">
        <v>1176.1317178142419</v>
      </c>
      <c r="R227" s="2" t="s">
        <v>1672</v>
      </c>
      <c r="S227" s="2">
        <v>1913223230</v>
      </c>
      <c r="T227" s="2" t="s">
        <v>1675</v>
      </c>
      <c r="U227" s="2" t="s">
        <v>1677</v>
      </c>
      <c r="V227" s="2"/>
    </row>
    <row r="228" spans="1:22" x14ac:dyDescent="0.25">
      <c r="A228" s="143">
        <v>224</v>
      </c>
      <c r="B228" s="171" t="s">
        <v>36</v>
      </c>
      <c r="C228" s="173" t="s">
        <v>41</v>
      </c>
      <c r="D228" s="143" t="s">
        <v>426</v>
      </c>
      <c r="E228" s="171" t="s">
        <v>1020</v>
      </c>
      <c r="F228" s="146">
        <v>1084</v>
      </c>
      <c r="G228" s="146">
        <v>2691945</v>
      </c>
      <c r="H228" s="137">
        <v>1203</v>
      </c>
      <c r="I228" s="137">
        <v>2571495</v>
      </c>
      <c r="J228" s="24">
        <f t="shared" si="20"/>
        <v>1.1097785977859778</v>
      </c>
      <c r="K228" s="24">
        <f t="shared" si="21"/>
        <v>0.9552554008347125</v>
      </c>
      <c r="L228" s="24">
        <f t="shared" si="17"/>
        <v>0.3</v>
      </c>
      <c r="M228" s="24">
        <f t="shared" si="18"/>
        <v>0.66867878058429875</v>
      </c>
      <c r="N228" s="109">
        <f t="shared" si="19"/>
        <v>0.96867878058429868</v>
      </c>
      <c r="O228" s="144">
        <v>1881.7850965099692</v>
      </c>
      <c r="P228" s="137">
        <v>503.02459946425091</v>
      </c>
      <c r="Q228" s="137">
        <v>1378.7604970457185</v>
      </c>
      <c r="R228" s="2" t="s">
        <v>1672</v>
      </c>
      <c r="S228" s="2">
        <v>1644335366</v>
      </c>
      <c r="T228" s="2" t="s">
        <v>1675</v>
      </c>
      <c r="U228" s="2" t="s">
        <v>1677</v>
      </c>
      <c r="V228" s="2"/>
    </row>
    <row r="229" spans="1:22" x14ac:dyDescent="0.25">
      <c r="A229" s="143">
        <v>225</v>
      </c>
      <c r="B229" s="171" t="s">
        <v>36</v>
      </c>
      <c r="C229" s="173" t="s">
        <v>41</v>
      </c>
      <c r="D229" s="143" t="s">
        <v>429</v>
      </c>
      <c r="E229" s="171" t="s">
        <v>1513</v>
      </c>
      <c r="F229" s="146">
        <v>1072</v>
      </c>
      <c r="G229" s="146">
        <v>2606185</v>
      </c>
      <c r="H229" s="137">
        <v>1380</v>
      </c>
      <c r="I229" s="137">
        <v>2444195</v>
      </c>
      <c r="J229" s="24">
        <f t="shared" si="20"/>
        <v>1.2873134328358209</v>
      </c>
      <c r="K229" s="24">
        <f t="shared" si="21"/>
        <v>0.9378440133758732</v>
      </c>
      <c r="L229" s="24">
        <f t="shared" si="17"/>
        <v>0.3</v>
      </c>
      <c r="M229" s="24">
        <f t="shared" si="18"/>
        <v>0.65649080936311122</v>
      </c>
      <c r="N229" s="109">
        <f t="shared" si="19"/>
        <v>0.95649080936311126</v>
      </c>
      <c r="O229" s="144">
        <v>1858.1083699619917</v>
      </c>
      <c r="P229" s="137">
        <v>588.82064701364391</v>
      </c>
      <c r="Q229" s="137">
        <v>1269.2877229483477</v>
      </c>
      <c r="R229" s="2" t="s">
        <v>1672</v>
      </c>
      <c r="S229" s="2">
        <v>1644336949</v>
      </c>
      <c r="T229" s="2" t="s">
        <v>1675</v>
      </c>
      <c r="U229" s="2" t="s">
        <v>1677</v>
      </c>
      <c r="V229" s="2"/>
    </row>
    <row r="230" spans="1:22" x14ac:dyDescent="0.25">
      <c r="A230" s="143">
        <v>226</v>
      </c>
      <c r="B230" s="171" t="s">
        <v>36</v>
      </c>
      <c r="C230" s="173" t="s">
        <v>41</v>
      </c>
      <c r="D230" s="143" t="s">
        <v>425</v>
      </c>
      <c r="E230" s="171" t="s">
        <v>1514</v>
      </c>
      <c r="F230" s="146">
        <v>666</v>
      </c>
      <c r="G230" s="146">
        <v>1327899</v>
      </c>
      <c r="H230" s="137">
        <v>1341</v>
      </c>
      <c r="I230" s="137">
        <v>1817650</v>
      </c>
      <c r="J230" s="24">
        <f t="shared" si="20"/>
        <v>2.0135135135135136</v>
      </c>
      <c r="K230" s="24">
        <f t="shared" si="21"/>
        <v>1.3688164536610088</v>
      </c>
      <c r="L230" s="24">
        <f t="shared" si="17"/>
        <v>0.3</v>
      </c>
      <c r="M230" s="24">
        <f t="shared" si="18"/>
        <v>0.7</v>
      </c>
      <c r="N230" s="109">
        <f t="shared" si="19"/>
        <v>1</v>
      </c>
      <c r="O230" s="144">
        <v>1942.6306575796909</v>
      </c>
      <c r="P230" s="137">
        <v>598.36976787701008</v>
      </c>
      <c r="Q230" s="137">
        <v>1344.260889702681</v>
      </c>
      <c r="R230" s="2" t="s">
        <v>1672</v>
      </c>
      <c r="S230" s="2">
        <v>1625324898</v>
      </c>
      <c r="T230" s="2" t="s">
        <v>1675</v>
      </c>
      <c r="U230" s="2" t="s">
        <v>1677</v>
      </c>
      <c r="V230" s="2"/>
    </row>
    <row r="231" spans="1:22" x14ac:dyDescent="0.25">
      <c r="A231" s="143">
        <v>227</v>
      </c>
      <c r="B231" s="171" t="s">
        <v>36</v>
      </c>
      <c r="C231" s="173" t="s">
        <v>41</v>
      </c>
      <c r="D231" s="143" t="s">
        <v>435</v>
      </c>
      <c r="E231" s="171" t="s">
        <v>1515</v>
      </c>
      <c r="F231" s="146">
        <v>886</v>
      </c>
      <c r="G231" s="146">
        <v>2991659</v>
      </c>
      <c r="H231" s="137">
        <v>755</v>
      </c>
      <c r="I231" s="137">
        <v>2787255</v>
      </c>
      <c r="J231" s="24">
        <f t="shared" si="20"/>
        <v>0.85214446952595935</v>
      </c>
      <c r="K231" s="24">
        <f t="shared" si="21"/>
        <v>0.93167536808172324</v>
      </c>
      <c r="L231" s="24">
        <f t="shared" si="17"/>
        <v>0.25564334085778778</v>
      </c>
      <c r="M231" s="24">
        <f t="shared" si="18"/>
        <v>0.65217275765720628</v>
      </c>
      <c r="N231" s="109">
        <f t="shared" si="19"/>
        <v>0.90781609851499412</v>
      </c>
      <c r="O231" s="144">
        <v>1763.5513844196125</v>
      </c>
      <c r="P231" s="137">
        <v>104.40598419441316</v>
      </c>
      <c r="Q231" s="137">
        <v>1659.1454002251992</v>
      </c>
      <c r="R231" s="2" t="s">
        <v>1672</v>
      </c>
      <c r="S231" s="2">
        <v>1866772252</v>
      </c>
      <c r="T231" s="2" t="s">
        <v>1675</v>
      </c>
      <c r="U231" s="2" t="s">
        <v>1677</v>
      </c>
      <c r="V231" s="2"/>
    </row>
    <row r="232" spans="1:22" x14ac:dyDescent="0.25">
      <c r="A232" s="143">
        <v>228</v>
      </c>
      <c r="B232" s="171" t="s">
        <v>36</v>
      </c>
      <c r="C232" s="173" t="s">
        <v>41</v>
      </c>
      <c r="D232" s="143" t="s">
        <v>427</v>
      </c>
      <c r="E232" s="171" t="s">
        <v>428</v>
      </c>
      <c r="F232" s="146">
        <v>601</v>
      </c>
      <c r="G232" s="146">
        <v>1125503</v>
      </c>
      <c r="H232" s="137">
        <v>822</v>
      </c>
      <c r="I232" s="137">
        <v>1025910</v>
      </c>
      <c r="J232" s="24">
        <f t="shared" si="20"/>
        <v>1.3677204658901829</v>
      </c>
      <c r="K232" s="24">
        <f t="shared" si="21"/>
        <v>0.91151245265450198</v>
      </c>
      <c r="L232" s="24">
        <f t="shared" si="17"/>
        <v>0.3</v>
      </c>
      <c r="M232" s="24">
        <f t="shared" si="18"/>
        <v>0.6380587168581513</v>
      </c>
      <c r="N232" s="109">
        <f t="shared" si="19"/>
        <v>0.93805871685815134</v>
      </c>
      <c r="O232" s="144">
        <v>1822.3016219785115</v>
      </c>
      <c r="P232" s="137">
        <v>845.16585022790377</v>
      </c>
      <c r="Q232" s="137">
        <v>977.13577175060766</v>
      </c>
      <c r="R232" s="2" t="s">
        <v>1672</v>
      </c>
      <c r="S232" s="2">
        <v>1959102453</v>
      </c>
      <c r="T232" s="2" t="s">
        <v>1675</v>
      </c>
      <c r="U232" s="2" t="s">
        <v>1677</v>
      </c>
      <c r="V232" s="2"/>
    </row>
    <row r="233" spans="1:22" x14ac:dyDescent="0.25">
      <c r="A233" s="143">
        <v>229</v>
      </c>
      <c r="B233" s="171" t="s">
        <v>36</v>
      </c>
      <c r="C233" s="173" t="s">
        <v>41</v>
      </c>
      <c r="D233" s="143" t="s">
        <v>431</v>
      </c>
      <c r="E233" s="171" t="s">
        <v>1516</v>
      </c>
      <c r="F233" s="146">
        <v>871</v>
      </c>
      <c r="G233" s="146">
        <v>2109669</v>
      </c>
      <c r="H233" s="137">
        <v>1002</v>
      </c>
      <c r="I233" s="137">
        <v>2551765</v>
      </c>
      <c r="J233" s="24">
        <f t="shared" si="20"/>
        <v>1.1504018369690012</v>
      </c>
      <c r="K233" s="24">
        <f t="shared" si="21"/>
        <v>1.2095570442567056</v>
      </c>
      <c r="L233" s="24">
        <f t="shared" si="17"/>
        <v>0.3</v>
      </c>
      <c r="M233" s="24">
        <f t="shared" si="18"/>
        <v>0.7</v>
      </c>
      <c r="N233" s="109">
        <f t="shared" si="19"/>
        <v>1</v>
      </c>
      <c r="O233" s="144">
        <v>1942.6306575796909</v>
      </c>
      <c r="P233" s="137">
        <v>416.06679663318016</v>
      </c>
      <c r="Q233" s="137">
        <v>1526.5638609465107</v>
      </c>
      <c r="R233" s="2" t="s">
        <v>1672</v>
      </c>
      <c r="S233" s="2">
        <v>1629001268</v>
      </c>
      <c r="T233" s="2" t="s">
        <v>1675</v>
      </c>
      <c r="U233" s="2" t="s">
        <v>1677</v>
      </c>
      <c r="V233" s="2"/>
    </row>
    <row r="234" spans="1:22" x14ac:dyDescent="0.25">
      <c r="A234" s="143">
        <v>230</v>
      </c>
      <c r="B234" s="171" t="s">
        <v>57</v>
      </c>
      <c r="C234" s="173" t="s">
        <v>41</v>
      </c>
      <c r="D234" s="143" t="s">
        <v>1517</v>
      </c>
      <c r="E234" s="171" t="s">
        <v>1518</v>
      </c>
      <c r="F234" s="146">
        <v>829</v>
      </c>
      <c r="G234" s="146">
        <v>1614813</v>
      </c>
      <c r="H234" s="137">
        <v>927</v>
      </c>
      <c r="I234" s="137">
        <v>1353950</v>
      </c>
      <c r="J234" s="24">
        <f t="shared" si="20"/>
        <v>1.1182147165259348</v>
      </c>
      <c r="K234" s="24">
        <f t="shared" si="21"/>
        <v>0.83845621753107014</v>
      </c>
      <c r="L234" s="24">
        <f t="shared" si="17"/>
        <v>0.3</v>
      </c>
      <c r="M234" s="24">
        <f t="shared" si="18"/>
        <v>0.58691935227174907</v>
      </c>
      <c r="N234" s="109">
        <f t="shared" si="19"/>
        <v>0.88691935227174912</v>
      </c>
      <c r="O234" s="144">
        <v>1722.9567245238215</v>
      </c>
      <c r="P234" s="137">
        <v>179.74432636857131</v>
      </c>
      <c r="Q234" s="137">
        <v>1543.2123981552502</v>
      </c>
      <c r="R234" s="2" t="s">
        <v>1672</v>
      </c>
      <c r="S234" s="2">
        <v>1863913000</v>
      </c>
      <c r="T234" s="2" t="s">
        <v>1675</v>
      </c>
      <c r="U234" s="2" t="s">
        <v>1677</v>
      </c>
      <c r="V234" s="2"/>
    </row>
    <row r="235" spans="1:22" x14ac:dyDescent="0.25">
      <c r="A235" s="143">
        <v>231</v>
      </c>
      <c r="B235" s="171" t="s">
        <v>57</v>
      </c>
      <c r="C235" s="173" t="s">
        <v>41</v>
      </c>
      <c r="D235" s="143" t="s">
        <v>503</v>
      </c>
      <c r="E235" s="171" t="s">
        <v>1519</v>
      </c>
      <c r="F235" s="146">
        <v>942</v>
      </c>
      <c r="G235" s="146">
        <v>2045787</v>
      </c>
      <c r="H235" s="137">
        <v>1133</v>
      </c>
      <c r="I235" s="137">
        <v>2180170</v>
      </c>
      <c r="J235" s="24">
        <f t="shared" si="20"/>
        <v>1.2027600849256901</v>
      </c>
      <c r="K235" s="24">
        <f t="shared" si="21"/>
        <v>1.0656876791181096</v>
      </c>
      <c r="L235" s="24">
        <f t="shared" si="17"/>
        <v>0.3</v>
      </c>
      <c r="M235" s="24">
        <f t="shared" si="18"/>
        <v>0.7</v>
      </c>
      <c r="N235" s="109">
        <f t="shared" si="19"/>
        <v>1</v>
      </c>
      <c r="O235" s="144">
        <v>1942.6306575796909</v>
      </c>
      <c r="P235" s="137">
        <v>343.62020284706756</v>
      </c>
      <c r="Q235" s="137">
        <v>1599.0104547326234</v>
      </c>
      <c r="R235" s="2" t="s">
        <v>1672</v>
      </c>
      <c r="S235" s="2">
        <v>1877698854</v>
      </c>
      <c r="T235" s="2" t="s">
        <v>1675</v>
      </c>
      <c r="U235" s="2" t="s">
        <v>1677</v>
      </c>
      <c r="V235" s="2"/>
    </row>
    <row r="236" spans="1:22" x14ac:dyDescent="0.25">
      <c r="A236" s="143">
        <v>232</v>
      </c>
      <c r="B236" s="171" t="s">
        <v>1327</v>
      </c>
      <c r="C236" s="173" t="s">
        <v>41</v>
      </c>
      <c r="D236" s="143" t="s">
        <v>451</v>
      </c>
      <c r="E236" s="171" t="s">
        <v>1520</v>
      </c>
      <c r="F236" s="146">
        <v>2098</v>
      </c>
      <c r="G236" s="146">
        <v>3646948</v>
      </c>
      <c r="H236" s="137">
        <v>5384</v>
      </c>
      <c r="I236" s="137">
        <v>7458705</v>
      </c>
      <c r="J236" s="24">
        <f t="shared" si="20"/>
        <v>2.5662535748331745</v>
      </c>
      <c r="K236" s="24">
        <f t="shared" si="21"/>
        <v>2.0451909377375275</v>
      </c>
      <c r="L236" s="24">
        <f t="shared" si="17"/>
        <v>0.3</v>
      </c>
      <c r="M236" s="24">
        <f t="shared" si="18"/>
        <v>0.7</v>
      </c>
      <c r="N236" s="109">
        <f t="shared" si="19"/>
        <v>1</v>
      </c>
      <c r="O236" s="144">
        <v>1942.6306575796909</v>
      </c>
      <c r="P236" s="137">
        <v>532.0515586093137</v>
      </c>
      <c r="Q236" s="137">
        <v>1410.5790989703773</v>
      </c>
      <c r="R236" s="2" t="s">
        <v>1672</v>
      </c>
      <c r="S236" s="2">
        <v>1631903222</v>
      </c>
      <c r="T236" s="2" t="s">
        <v>1675</v>
      </c>
      <c r="U236" s="2" t="s">
        <v>1677</v>
      </c>
      <c r="V236" s="2"/>
    </row>
    <row r="237" spans="1:22" x14ac:dyDescent="0.25">
      <c r="A237" s="143">
        <v>233</v>
      </c>
      <c r="B237" s="171" t="s">
        <v>1327</v>
      </c>
      <c r="C237" s="173" t="s">
        <v>41</v>
      </c>
      <c r="D237" s="143" t="s">
        <v>449</v>
      </c>
      <c r="E237" s="171" t="s">
        <v>370</v>
      </c>
      <c r="F237" s="146">
        <v>344</v>
      </c>
      <c r="G237" s="146">
        <v>887587</v>
      </c>
      <c r="H237" s="137">
        <v>234</v>
      </c>
      <c r="I237" s="137">
        <v>659445</v>
      </c>
      <c r="J237" s="24">
        <f t="shared" si="20"/>
        <v>0.68023255813953487</v>
      </c>
      <c r="K237" s="24">
        <f t="shared" si="21"/>
        <v>0.7429637883384953</v>
      </c>
      <c r="L237" s="24">
        <f t="shared" si="17"/>
        <v>0.20406976744186045</v>
      </c>
      <c r="M237" s="24">
        <f t="shared" si="18"/>
        <v>0.52007465183694668</v>
      </c>
      <c r="N237" s="109">
        <f t="shared" si="19"/>
        <v>0.72414441927880713</v>
      </c>
      <c r="O237" s="144">
        <v>0</v>
      </c>
      <c r="P237" s="137">
        <v>0</v>
      </c>
      <c r="Q237" s="137">
        <v>0</v>
      </c>
      <c r="R237" s="2" t="s">
        <v>1672</v>
      </c>
      <c r="S237" s="2">
        <v>1718481394</v>
      </c>
      <c r="T237" s="2" t="s">
        <v>1675</v>
      </c>
      <c r="U237" s="2" t="s">
        <v>1677</v>
      </c>
      <c r="V237" s="2"/>
    </row>
    <row r="238" spans="1:22" x14ac:dyDescent="0.25">
      <c r="A238" s="143">
        <v>234</v>
      </c>
      <c r="B238" s="171" t="s">
        <v>58</v>
      </c>
      <c r="C238" s="173" t="s">
        <v>41</v>
      </c>
      <c r="D238" s="143" t="s">
        <v>509</v>
      </c>
      <c r="E238" s="171" t="s">
        <v>1521</v>
      </c>
      <c r="F238" s="146">
        <v>1724</v>
      </c>
      <c r="G238" s="146">
        <v>3447406</v>
      </c>
      <c r="H238" s="137">
        <v>1856</v>
      </c>
      <c r="I238" s="137">
        <v>3341230</v>
      </c>
      <c r="J238" s="24">
        <f t="shared" si="20"/>
        <v>1.0765661252900232</v>
      </c>
      <c r="K238" s="24">
        <f t="shared" si="21"/>
        <v>0.9692011906923641</v>
      </c>
      <c r="L238" s="24">
        <f t="shared" si="17"/>
        <v>0.3</v>
      </c>
      <c r="M238" s="24">
        <f t="shared" si="18"/>
        <v>0.67844083348465478</v>
      </c>
      <c r="N238" s="109">
        <f t="shared" si="19"/>
        <v>0.97844083348465483</v>
      </c>
      <c r="O238" s="144">
        <v>1900.7491597551159</v>
      </c>
      <c r="P238" s="137">
        <v>477.07767846816961</v>
      </c>
      <c r="Q238" s="137">
        <v>1423.6714812869463</v>
      </c>
      <c r="R238" s="2" t="s">
        <v>1672</v>
      </c>
      <c r="S238" s="2">
        <v>1871792094</v>
      </c>
      <c r="T238" s="2" t="s">
        <v>1675</v>
      </c>
      <c r="U238" s="2" t="s">
        <v>1677</v>
      </c>
      <c r="V238" s="2"/>
    </row>
    <row r="239" spans="1:22" x14ac:dyDescent="0.25">
      <c r="A239" s="143">
        <v>235</v>
      </c>
      <c r="B239" s="177" t="s">
        <v>58</v>
      </c>
      <c r="C239" s="173" t="s">
        <v>41</v>
      </c>
      <c r="D239" s="178" t="s">
        <v>511</v>
      </c>
      <c r="E239" s="177" t="s">
        <v>1522</v>
      </c>
      <c r="F239" s="146">
        <v>395</v>
      </c>
      <c r="G239" s="146">
        <v>803786</v>
      </c>
      <c r="H239" s="137">
        <v>260</v>
      </c>
      <c r="I239" s="137">
        <v>348535</v>
      </c>
      <c r="J239" s="24">
        <f t="shared" si="20"/>
        <v>0.65822784810126578</v>
      </c>
      <c r="K239" s="24">
        <f t="shared" si="21"/>
        <v>0.43361665916052283</v>
      </c>
      <c r="L239" s="24">
        <f t="shared" si="17"/>
        <v>0.19746835443037972</v>
      </c>
      <c r="M239" s="24">
        <f t="shared" si="18"/>
        <v>0.30353166141236598</v>
      </c>
      <c r="N239" s="109">
        <f t="shared" si="19"/>
        <v>0.50100001584274567</v>
      </c>
      <c r="O239" s="144">
        <v>0</v>
      </c>
      <c r="P239" s="137">
        <v>0</v>
      </c>
      <c r="Q239" s="137">
        <v>0</v>
      </c>
      <c r="R239" s="2" t="s">
        <v>1672</v>
      </c>
      <c r="S239" s="2">
        <v>1740525958</v>
      </c>
      <c r="T239" s="2" t="s">
        <v>1675</v>
      </c>
      <c r="U239" s="2" t="s">
        <v>1677</v>
      </c>
      <c r="V239" s="2"/>
    </row>
    <row r="240" spans="1:22" x14ac:dyDescent="0.25">
      <c r="A240" s="143">
        <v>236</v>
      </c>
      <c r="B240" s="177" t="s">
        <v>58</v>
      </c>
      <c r="C240" s="173" t="s">
        <v>41</v>
      </c>
      <c r="D240" s="178" t="s">
        <v>505</v>
      </c>
      <c r="E240" s="177" t="s">
        <v>506</v>
      </c>
      <c r="F240" s="146">
        <v>1038</v>
      </c>
      <c r="G240" s="146">
        <v>2081848</v>
      </c>
      <c r="H240" s="137">
        <v>664</v>
      </c>
      <c r="I240" s="137">
        <v>1051325</v>
      </c>
      <c r="J240" s="24">
        <f t="shared" si="20"/>
        <v>0.63969171483622356</v>
      </c>
      <c r="K240" s="24">
        <f t="shared" si="21"/>
        <v>0.50499604197808867</v>
      </c>
      <c r="L240" s="24">
        <f t="shared" si="17"/>
        <v>0.19190751445086707</v>
      </c>
      <c r="M240" s="24">
        <f t="shared" si="18"/>
        <v>0.35349722938466205</v>
      </c>
      <c r="N240" s="109">
        <f t="shared" si="19"/>
        <v>0.54540474383552917</v>
      </c>
      <c r="O240" s="144">
        <v>0</v>
      </c>
      <c r="P240" s="137">
        <v>0</v>
      </c>
      <c r="Q240" s="137">
        <v>0</v>
      </c>
      <c r="R240" s="2" t="s">
        <v>1672</v>
      </c>
      <c r="S240" s="2">
        <v>1881654862</v>
      </c>
      <c r="T240" s="2" t="s">
        <v>1675</v>
      </c>
      <c r="U240" s="2" t="s">
        <v>1677</v>
      </c>
      <c r="V240" s="2"/>
    </row>
    <row r="241" spans="1:22" s="169" customFormat="1" x14ac:dyDescent="0.25">
      <c r="A241" s="143">
        <v>237</v>
      </c>
      <c r="B241" s="179" t="s">
        <v>58</v>
      </c>
      <c r="C241" s="202" t="s">
        <v>41</v>
      </c>
      <c r="D241" s="180" t="s">
        <v>508</v>
      </c>
      <c r="E241" s="179" t="s">
        <v>1523</v>
      </c>
      <c r="F241" s="166">
        <v>436</v>
      </c>
      <c r="G241" s="166">
        <v>880652</v>
      </c>
      <c r="H241" s="137">
        <v>532</v>
      </c>
      <c r="I241" s="137">
        <v>833780</v>
      </c>
      <c r="J241" s="24">
        <f t="shared" si="20"/>
        <v>1.2201834862385321</v>
      </c>
      <c r="K241" s="24">
        <f t="shared" si="21"/>
        <v>0.94677579793153255</v>
      </c>
      <c r="L241" s="24">
        <f t="shared" si="17"/>
        <v>0.3</v>
      </c>
      <c r="M241" s="24">
        <f t="shared" si="18"/>
        <v>0.66274305855207272</v>
      </c>
      <c r="N241" s="109">
        <f t="shared" si="19"/>
        <v>0.96274305855207265</v>
      </c>
      <c r="O241" s="144">
        <v>1870.2541809152958</v>
      </c>
      <c r="P241" s="167">
        <v>575.31163739610281</v>
      </c>
      <c r="Q241" s="167">
        <v>1294.9425435191929</v>
      </c>
      <c r="R241" s="2" t="s">
        <v>1672</v>
      </c>
      <c r="S241" s="2">
        <v>1836726151</v>
      </c>
      <c r="T241" s="2" t="e">
        <v>#N/A</v>
      </c>
      <c r="U241" s="2" t="s">
        <v>1678</v>
      </c>
      <c r="V241" s="168"/>
    </row>
    <row r="242" spans="1:22" x14ac:dyDescent="0.25">
      <c r="A242" s="143">
        <v>238</v>
      </c>
      <c r="B242" s="177" t="s">
        <v>4</v>
      </c>
      <c r="C242" s="173" t="s">
        <v>172</v>
      </c>
      <c r="D242" s="178" t="s">
        <v>211</v>
      </c>
      <c r="E242" s="177" t="s">
        <v>1524</v>
      </c>
      <c r="F242" s="146">
        <v>592</v>
      </c>
      <c r="G242" s="146">
        <v>1128870</v>
      </c>
      <c r="H242" s="137">
        <v>1155</v>
      </c>
      <c r="I242" s="137">
        <v>1769550</v>
      </c>
      <c r="J242" s="24">
        <f t="shared" si="20"/>
        <v>1.9510135135135136</v>
      </c>
      <c r="K242" s="24">
        <f t="shared" si="21"/>
        <v>1.5675409923197534</v>
      </c>
      <c r="L242" s="24">
        <f t="shared" si="17"/>
        <v>0.3</v>
      </c>
      <c r="M242" s="24">
        <f t="shared" si="18"/>
        <v>0.7</v>
      </c>
      <c r="N242" s="109">
        <f t="shared" si="19"/>
        <v>1</v>
      </c>
      <c r="O242" s="144">
        <v>1942.6306575796909</v>
      </c>
      <c r="P242" s="137">
        <v>656.25103971077874</v>
      </c>
      <c r="Q242" s="137">
        <v>1286.3796178689122</v>
      </c>
      <c r="R242" s="2" t="s">
        <v>1672</v>
      </c>
      <c r="S242" s="2">
        <v>1743600051</v>
      </c>
      <c r="T242" s="2" t="s">
        <v>1675</v>
      </c>
      <c r="U242" s="2" t="s">
        <v>1677</v>
      </c>
      <c r="V242" s="2"/>
    </row>
    <row r="243" spans="1:22" x14ac:dyDescent="0.25">
      <c r="A243" s="143">
        <v>239</v>
      </c>
      <c r="B243" s="177" t="s">
        <v>4</v>
      </c>
      <c r="C243" s="173" t="s">
        <v>172</v>
      </c>
      <c r="D243" s="178" t="s">
        <v>209</v>
      </c>
      <c r="E243" s="177" t="s">
        <v>210</v>
      </c>
      <c r="F243" s="146">
        <v>593</v>
      </c>
      <c r="G243" s="146">
        <v>1126519</v>
      </c>
      <c r="H243" s="137">
        <v>828</v>
      </c>
      <c r="I243" s="137">
        <v>989745</v>
      </c>
      <c r="J243" s="24">
        <f t="shared" si="20"/>
        <v>1.3962900505902192</v>
      </c>
      <c r="K243" s="24">
        <f t="shared" si="21"/>
        <v>0.87858704558023437</v>
      </c>
      <c r="L243" s="24">
        <f t="shared" si="17"/>
        <v>0.3</v>
      </c>
      <c r="M243" s="24">
        <f t="shared" si="18"/>
        <v>0.61501093190616407</v>
      </c>
      <c r="N243" s="109">
        <f t="shared" si="19"/>
        <v>0.91501093190616412</v>
      </c>
      <c r="O243" s="144">
        <v>1777.5282883414775</v>
      </c>
      <c r="P243" s="137">
        <v>778.31842037875992</v>
      </c>
      <c r="Q243" s="137">
        <v>999.20986796271745</v>
      </c>
      <c r="R243" s="2" t="s">
        <v>1672</v>
      </c>
      <c r="S243" s="2">
        <v>1869011575</v>
      </c>
      <c r="T243" s="2" t="s">
        <v>1675</v>
      </c>
      <c r="U243" s="2" t="s">
        <v>1677</v>
      </c>
      <c r="V243" s="2"/>
    </row>
    <row r="244" spans="1:22" x14ac:dyDescent="0.25">
      <c r="A244" s="143">
        <v>240</v>
      </c>
      <c r="B244" s="171" t="s">
        <v>4</v>
      </c>
      <c r="C244" s="173" t="s">
        <v>172</v>
      </c>
      <c r="D244" s="143" t="s">
        <v>207</v>
      </c>
      <c r="E244" s="171" t="s">
        <v>208</v>
      </c>
      <c r="F244" s="146">
        <v>950</v>
      </c>
      <c r="G244" s="146">
        <v>1842545</v>
      </c>
      <c r="H244" s="137">
        <v>1516</v>
      </c>
      <c r="I244" s="137">
        <v>2244390</v>
      </c>
      <c r="J244" s="24">
        <f t="shared" si="20"/>
        <v>1.5957894736842104</v>
      </c>
      <c r="K244" s="24">
        <f t="shared" si="21"/>
        <v>1.2180923668078663</v>
      </c>
      <c r="L244" s="24">
        <f t="shared" si="17"/>
        <v>0.3</v>
      </c>
      <c r="M244" s="24">
        <f t="shared" si="18"/>
        <v>0.7</v>
      </c>
      <c r="N244" s="109">
        <f t="shared" si="19"/>
        <v>1</v>
      </c>
      <c r="O244" s="144">
        <v>1942.6306575796909</v>
      </c>
      <c r="P244" s="137">
        <v>675.57337549698195</v>
      </c>
      <c r="Q244" s="137">
        <v>1267.0572820827088</v>
      </c>
      <c r="R244" s="2" t="s">
        <v>1672</v>
      </c>
      <c r="S244" s="2">
        <v>1817540263</v>
      </c>
      <c r="T244" s="2" t="s">
        <v>1675</v>
      </c>
      <c r="U244" s="2" t="s">
        <v>1677</v>
      </c>
      <c r="V244" s="2"/>
    </row>
    <row r="245" spans="1:22" x14ac:dyDescent="0.25">
      <c r="A245" s="143">
        <v>241</v>
      </c>
      <c r="B245" s="171" t="s">
        <v>4</v>
      </c>
      <c r="C245" s="173" t="s">
        <v>172</v>
      </c>
      <c r="D245" s="143" t="s">
        <v>205</v>
      </c>
      <c r="E245" s="171" t="s">
        <v>1525</v>
      </c>
      <c r="F245" s="146">
        <v>832</v>
      </c>
      <c r="G245" s="146">
        <v>1630999</v>
      </c>
      <c r="H245" s="137">
        <v>1221</v>
      </c>
      <c r="I245" s="137">
        <v>2542055</v>
      </c>
      <c r="J245" s="24">
        <f t="shared" si="20"/>
        <v>1.4675480769230769</v>
      </c>
      <c r="K245" s="24">
        <f t="shared" si="21"/>
        <v>1.5585877121935696</v>
      </c>
      <c r="L245" s="24">
        <f t="shared" si="17"/>
        <v>0.3</v>
      </c>
      <c r="M245" s="24">
        <f t="shared" si="18"/>
        <v>0.7</v>
      </c>
      <c r="N245" s="109">
        <f t="shared" si="19"/>
        <v>1</v>
      </c>
      <c r="O245" s="144">
        <v>1942.6306575796909</v>
      </c>
      <c r="P245" s="137">
        <v>369.07232757170885</v>
      </c>
      <c r="Q245" s="137">
        <v>1573.558330007982</v>
      </c>
      <c r="R245" s="2" t="s">
        <v>1672</v>
      </c>
      <c r="S245" s="2">
        <v>1745835803</v>
      </c>
      <c r="T245" s="2" t="s">
        <v>1675</v>
      </c>
      <c r="U245" s="2" t="s">
        <v>1677</v>
      </c>
      <c r="V245" s="2"/>
    </row>
    <row r="246" spans="1:22" x14ac:dyDescent="0.25">
      <c r="A246" s="143">
        <v>242</v>
      </c>
      <c r="B246" s="171" t="s">
        <v>4</v>
      </c>
      <c r="C246" s="173" t="s">
        <v>172</v>
      </c>
      <c r="D246" s="143" t="s">
        <v>213</v>
      </c>
      <c r="E246" s="171" t="s">
        <v>1526</v>
      </c>
      <c r="F246" s="146">
        <v>429</v>
      </c>
      <c r="G246" s="146">
        <v>815276</v>
      </c>
      <c r="H246" s="137">
        <v>608</v>
      </c>
      <c r="I246" s="137">
        <v>1176195</v>
      </c>
      <c r="J246" s="24">
        <f t="shared" si="20"/>
        <v>1.4172494172494172</v>
      </c>
      <c r="K246" s="24">
        <f t="shared" si="21"/>
        <v>1.4426954798129714</v>
      </c>
      <c r="L246" s="24">
        <f t="shared" si="17"/>
        <v>0.3</v>
      </c>
      <c r="M246" s="24">
        <f t="shared" si="18"/>
        <v>0.7</v>
      </c>
      <c r="N246" s="109">
        <f t="shared" si="19"/>
        <v>1</v>
      </c>
      <c r="O246" s="144">
        <v>1942.6306575796909</v>
      </c>
      <c r="P246" s="137">
        <v>1079.2844727459767</v>
      </c>
      <c r="Q246" s="137">
        <v>863.34618483371423</v>
      </c>
      <c r="R246" s="2" t="s">
        <v>1672</v>
      </c>
      <c r="S246" s="2">
        <v>1799480712</v>
      </c>
      <c r="T246" s="2" t="s">
        <v>1675</v>
      </c>
      <c r="U246" s="2" t="s">
        <v>1677</v>
      </c>
      <c r="V246" s="2"/>
    </row>
    <row r="247" spans="1:22" x14ac:dyDescent="0.25">
      <c r="A247" s="143">
        <v>243</v>
      </c>
      <c r="B247" s="171" t="s">
        <v>4</v>
      </c>
      <c r="C247" s="173" t="s">
        <v>172</v>
      </c>
      <c r="D247" s="143" t="s">
        <v>204</v>
      </c>
      <c r="E247" s="171" t="s">
        <v>1527</v>
      </c>
      <c r="F247" s="146">
        <v>556</v>
      </c>
      <c r="G247" s="146">
        <v>1095242</v>
      </c>
      <c r="H247" s="137">
        <v>750</v>
      </c>
      <c r="I247" s="137">
        <v>1029200</v>
      </c>
      <c r="J247" s="24">
        <f t="shared" si="20"/>
        <v>1.3489208633093526</v>
      </c>
      <c r="K247" s="24">
        <f t="shared" si="21"/>
        <v>0.93970099758774772</v>
      </c>
      <c r="L247" s="24">
        <f t="shared" si="17"/>
        <v>0.3</v>
      </c>
      <c r="M247" s="24">
        <f t="shared" si="18"/>
        <v>0.65779069831142334</v>
      </c>
      <c r="N247" s="109">
        <f t="shared" si="19"/>
        <v>0.95779069831142327</v>
      </c>
      <c r="O247" s="144">
        <v>1860.6335740844315</v>
      </c>
      <c r="P247" s="137">
        <v>679.81785177037204</v>
      </c>
      <c r="Q247" s="137">
        <v>1180.8157223140593</v>
      </c>
      <c r="R247" s="2" t="s">
        <v>1672</v>
      </c>
      <c r="S247" s="2">
        <v>1733291885</v>
      </c>
      <c r="T247" s="2" t="s">
        <v>1675</v>
      </c>
      <c r="U247" s="2" t="s">
        <v>1677</v>
      </c>
      <c r="V247" s="2"/>
    </row>
    <row r="248" spans="1:22" x14ac:dyDescent="0.25">
      <c r="A248" s="143">
        <v>244</v>
      </c>
      <c r="B248" s="171" t="s">
        <v>7</v>
      </c>
      <c r="C248" s="173" t="s">
        <v>172</v>
      </c>
      <c r="D248" s="143" t="s">
        <v>241</v>
      </c>
      <c r="E248" s="171" t="s">
        <v>242</v>
      </c>
      <c r="F248" s="146">
        <v>985</v>
      </c>
      <c r="G248" s="146">
        <v>1525550</v>
      </c>
      <c r="H248" s="137">
        <v>638</v>
      </c>
      <c r="I248" s="137">
        <v>1006230</v>
      </c>
      <c r="J248" s="24">
        <f t="shared" si="20"/>
        <v>0.64771573604060917</v>
      </c>
      <c r="K248" s="24">
        <f t="shared" si="21"/>
        <v>0.65958506768050862</v>
      </c>
      <c r="L248" s="24">
        <f t="shared" si="17"/>
        <v>0.19431472081218273</v>
      </c>
      <c r="M248" s="24">
        <f t="shared" si="18"/>
        <v>0.461709547376356</v>
      </c>
      <c r="N248" s="109">
        <f t="shared" si="19"/>
        <v>0.65602426818853876</v>
      </c>
      <c r="O248" s="144">
        <v>0</v>
      </c>
      <c r="P248" s="137">
        <v>0</v>
      </c>
      <c r="Q248" s="137">
        <v>0</v>
      </c>
      <c r="R248" s="2" t="s">
        <v>1672</v>
      </c>
      <c r="S248" s="2">
        <v>1756688555</v>
      </c>
      <c r="T248" s="2" t="s">
        <v>1675</v>
      </c>
      <c r="U248" s="2" t="s">
        <v>1677</v>
      </c>
      <c r="V248" s="2"/>
    </row>
    <row r="249" spans="1:22" x14ac:dyDescent="0.25">
      <c r="A249" s="143">
        <v>245</v>
      </c>
      <c r="B249" s="171" t="s">
        <v>7</v>
      </c>
      <c r="C249" s="173" t="s">
        <v>172</v>
      </c>
      <c r="D249" s="143" t="s">
        <v>237</v>
      </c>
      <c r="E249" s="171" t="s">
        <v>238</v>
      </c>
      <c r="F249" s="146">
        <v>1023</v>
      </c>
      <c r="G249" s="146">
        <v>1630603</v>
      </c>
      <c r="H249" s="137">
        <v>881</v>
      </c>
      <c r="I249" s="137">
        <v>1515020</v>
      </c>
      <c r="J249" s="24">
        <f t="shared" si="20"/>
        <v>0.86119257086999024</v>
      </c>
      <c r="K249" s="24">
        <f t="shared" si="21"/>
        <v>0.92911640662993999</v>
      </c>
      <c r="L249" s="24">
        <f t="shared" si="17"/>
        <v>0.25835777126099707</v>
      </c>
      <c r="M249" s="24">
        <f t="shared" si="18"/>
        <v>0.65038148464095791</v>
      </c>
      <c r="N249" s="109">
        <f t="shared" si="19"/>
        <v>0.90873925590195492</v>
      </c>
      <c r="O249" s="144">
        <v>1765.3447382612937</v>
      </c>
      <c r="P249" s="137">
        <v>378.62940373765679</v>
      </c>
      <c r="Q249" s="137">
        <v>1386.7153345236368</v>
      </c>
      <c r="R249" s="2" t="s">
        <v>1672</v>
      </c>
      <c r="S249" s="2">
        <v>1737304430</v>
      </c>
      <c r="T249" s="2" t="s">
        <v>1675</v>
      </c>
      <c r="U249" s="2" t="s">
        <v>1677</v>
      </c>
      <c r="V249" s="2"/>
    </row>
    <row r="250" spans="1:22" x14ac:dyDescent="0.25">
      <c r="A250" s="143">
        <v>246</v>
      </c>
      <c r="B250" s="171" t="s">
        <v>7</v>
      </c>
      <c r="C250" s="173" t="s">
        <v>172</v>
      </c>
      <c r="D250" s="143" t="s">
        <v>235</v>
      </c>
      <c r="E250" s="171" t="s">
        <v>236</v>
      </c>
      <c r="F250" s="146">
        <v>893</v>
      </c>
      <c r="G250" s="146">
        <v>1414714</v>
      </c>
      <c r="H250" s="137">
        <v>581</v>
      </c>
      <c r="I250" s="137">
        <v>1000650</v>
      </c>
      <c r="J250" s="24">
        <f t="shared" si="20"/>
        <v>0.65061590145576709</v>
      </c>
      <c r="K250" s="24">
        <f t="shared" si="21"/>
        <v>0.70731610770798903</v>
      </c>
      <c r="L250" s="24">
        <f t="shared" si="17"/>
        <v>0.19518477043673013</v>
      </c>
      <c r="M250" s="24">
        <f t="shared" si="18"/>
        <v>0.49512127539559231</v>
      </c>
      <c r="N250" s="109">
        <f t="shared" si="19"/>
        <v>0.69030604583232247</v>
      </c>
      <c r="O250" s="144">
        <v>0</v>
      </c>
      <c r="P250" s="137">
        <v>0</v>
      </c>
      <c r="Q250" s="137">
        <v>0</v>
      </c>
      <c r="R250" s="2" t="s">
        <v>1672</v>
      </c>
      <c r="S250" s="2">
        <v>1737293452</v>
      </c>
      <c r="T250" s="2" t="s">
        <v>1675</v>
      </c>
      <c r="U250" s="2" t="s">
        <v>1677</v>
      </c>
      <c r="V250" s="2"/>
    </row>
    <row r="251" spans="1:22" x14ac:dyDescent="0.25">
      <c r="A251" s="143">
        <v>247</v>
      </c>
      <c r="B251" s="171" t="s">
        <v>7</v>
      </c>
      <c r="C251" s="173" t="s">
        <v>172</v>
      </c>
      <c r="D251" s="143" t="s">
        <v>239</v>
      </c>
      <c r="E251" s="171" t="s">
        <v>1528</v>
      </c>
      <c r="F251" s="146">
        <v>1429</v>
      </c>
      <c r="G251" s="146">
        <v>2631126</v>
      </c>
      <c r="H251" s="137">
        <v>2185</v>
      </c>
      <c r="I251" s="137">
        <v>3431330</v>
      </c>
      <c r="J251" s="24">
        <f t="shared" si="20"/>
        <v>1.5290412876137158</v>
      </c>
      <c r="K251" s="24">
        <f t="shared" si="21"/>
        <v>1.3041298668326793</v>
      </c>
      <c r="L251" s="24">
        <f t="shared" si="17"/>
        <v>0.3</v>
      </c>
      <c r="M251" s="24">
        <f t="shared" si="18"/>
        <v>0.7</v>
      </c>
      <c r="N251" s="109">
        <f t="shared" si="19"/>
        <v>1</v>
      </c>
      <c r="O251" s="144">
        <v>1942.6306575796909</v>
      </c>
      <c r="P251" s="137">
        <v>453.68791314039879</v>
      </c>
      <c r="Q251" s="137">
        <v>1488.9427444392923</v>
      </c>
      <c r="R251" s="2" t="s">
        <v>1672</v>
      </c>
      <c r="S251" s="2">
        <v>1736888926</v>
      </c>
      <c r="T251" s="2" t="s">
        <v>1675</v>
      </c>
      <c r="U251" s="2" t="s">
        <v>1677</v>
      </c>
      <c r="V251" s="2"/>
    </row>
    <row r="252" spans="1:22" x14ac:dyDescent="0.25">
      <c r="A252" s="143">
        <v>248</v>
      </c>
      <c r="B252" s="171" t="s">
        <v>15</v>
      </c>
      <c r="C252" s="173" t="s">
        <v>172</v>
      </c>
      <c r="D252" s="143" t="s">
        <v>217</v>
      </c>
      <c r="E252" s="171" t="s">
        <v>1529</v>
      </c>
      <c r="F252" s="146">
        <v>758</v>
      </c>
      <c r="G252" s="146">
        <v>1378648</v>
      </c>
      <c r="H252" s="137">
        <v>995</v>
      </c>
      <c r="I252" s="137">
        <v>1695385</v>
      </c>
      <c r="J252" s="24">
        <f t="shared" si="20"/>
        <v>1.312664907651715</v>
      </c>
      <c r="K252" s="24">
        <f t="shared" si="21"/>
        <v>1.2297446483801522</v>
      </c>
      <c r="L252" s="24">
        <f t="shared" si="17"/>
        <v>0.3</v>
      </c>
      <c r="M252" s="24">
        <f t="shared" si="18"/>
        <v>0.7</v>
      </c>
      <c r="N252" s="109">
        <f t="shared" si="19"/>
        <v>1</v>
      </c>
      <c r="O252" s="144">
        <v>1942.6306575796909</v>
      </c>
      <c r="P252" s="137">
        <v>558.98261212443799</v>
      </c>
      <c r="Q252" s="137">
        <v>1383.6480454552529</v>
      </c>
      <c r="R252" s="2" t="s">
        <v>1672</v>
      </c>
      <c r="S252" s="2">
        <v>1755758589</v>
      </c>
      <c r="T252" s="2" t="s">
        <v>1675</v>
      </c>
      <c r="U252" s="2" t="s">
        <v>1677</v>
      </c>
      <c r="V252" s="2"/>
    </row>
    <row r="253" spans="1:22" x14ac:dyDescent="0.25">
      <c r="A253" s="143">
        <v>249</v>
      </c>
      <c r="B253" s="171" t="s">
        <v>15</v>
      </c>
      <c r="C253" s="173" t="s">
        <v>172</v>
      </c>
      <c r="D253" s="143" t="s">
        <v>215</v>
      </c>
      <c r="E253" s="171" t="s">
        <v>1468</v>
      </c>
      <c r="F253" s="146">
        <v>731</v>
      </c>
      <c r="G253" s="146">
        <v>1350965</v>
      </c>
      <c r="H253" s="137">
        <v>1104</v>
      </c>
      <c r="I253" s="137">
        <v>1535575</v>
      </c>
      <c r="J253" s="24">
        <f t="shared" si="20"/>
        <v>1.5102599179206566</v>
      </c>
      <c r="K253" s="24">
        <f t="shared" si="21"/>
        <v>1.1366504683689067</v>
      </c>
      <c r="L253" s="24">
        <f t="shared" si="17"/>
        <v>0.3</v>
      </c>
      <c r="M253" s="24">
        <f t="shared" si="18"/>
        <v>0.7</v>
      </c>
      <c r="N253" s="109">
        <f t="shared" si="19"/>
        <v>1</v>
      </c>
      <c r="O253" s="144">
        <v>1942.6306575796909</v>
      </c>
      <c r="P253" s="137">
        <v>538.08059684062346</v>
      </c>
      <c r="Q253" s="137">
        <v>1404.5500607390677</v>
      </c>
      <c r="R253" s="2" t="s">
        <v>1672</v>
      </c>
      <c r="S253" s="2">
        <v>1716774096</v>
      </c>
      <c r="T253" s="2" t="s">
        <v>1675</v>
      </c>
      <c r="U253" s="2" t="s">
        <v>1677</v>
      </c>
      <c r="V253" s="2"/>
    </row>
    <row r="254" spans="1:22" x14ac:dyDescent="0.25">
      <c r="A254" s="143">
        <v>250</v>
      </c>
      <c r="B254" s="171" t="s">
        <v>15</v>
      </c>
      <c r="C254" s="173" t="s">
        <v>172</v>
      </c>
      <c r="D254" s="143" t="s">
        <v>219</v>
      </c>
      <c r="E254" s="171" t="s">
        <v>220</v>
      </c>
      <c r="F254" s="146">
        <v>886</v>
      </c>
      <c r="G254" s="146">
        <v>1639673</v>
      </c>
      <c r="H254" s="137">
        <v>1189</v>
      </c>
      <c r="I254" s="137">
        <v>1889355</v>
      </c>
      <c r="J254" s="24">
        <f t="shared" si="20"/>
        <v>1.3419864559819412</v>
      </c>
      <c r="K254" s="24">
        <f t="shared" si="21"/>
        <v>1.1522754841971539</v>
      </c>
      <c r="L254" s="24">
        <f t="shared" si="17"/>
        <v>0.3</v>
      </c>
      <c r="M254" s="24">
        <f t="shared" si="18"/>
        <v>0.7</v>
      </c>
      <c r="N254" s="109">
        <f t="shared" si="19"/>
        <v>1</v>
      </c>
      <c r="O254" s="144">
        <v>1942.6306575796909</v>
      </c>
      <c r="P254" s="137">
        <v>367.35965157069995</v>
      </c>
      <c r="Q254" s="137">
        <v>1575.271006008991</v>
      </c>
      <c r="R254" s="2" t="s">
        <v>1672</v>
      </c>
      <c r="S254" s="2">
        <v>1912143413</v>
      </c>
      <c r="T254" s="2" t="s">
        <v>1675</v>
      </c>
      <c r="U254" s="2" t="s">
        <v>1677</v>
      </c>
      <c r="V254" s="2"/>
    </row>
    <row r="255" spans="1:22" x14ac:dyDescent="0.25">
      <c r="A255" s="143">
        <v>251</v>
      </c>
      <c r="B255" s="171" t="s">
        <v>15</v>
      </c>
      <c r="C255" s="173" t="s">
        <v>172</v>
      </c>
      <c r="D255" s="143" t="s">
        <v>221</v>
      </c>
      <c r="E255" s="171" t="s">
        <v>1530</v>
      </c>
      <c r="F255" s="146">
        <v>799</v>
      </c>
      <c r="G255" s="146">
        <v>1477635</v>
      </c>
      <c r="H255" s="137">
        <v>773</v>
      </c>
      <c r="I255" s="137">
        <v>1302970</v>
      </c>
      <c r="J255" s="24">
        <f t="shared" si="20"/>
        <v>0.96745932415519398</v>
      </c>
      <c r="K255" s="24">
        <f t="shared" si="21"/>
        <v>0.88179421846396433</v>
      </c>
      <c r="L255" s="24">
        <f t="shared" si="17"/>
        <v>0.29023779724655818</v>
      </c>
      <c r="M255" s="24">
        <f t="shared" si="18"/>
        <v>0.61725595292477498</v>
      </c>
      <c r="N255" s="109">
        <f t="shared" si="19"/>
        <v>0.90749375017133316</v>
      </c>
      <c r="O255" s="144">
        <v>1762.9251806447967</v>
      </c>
      <c r="P255" s="137">
        <v>391.43314160598379</v>
      </c>
      <c r="Q255" s="137">
        <v>1371.4920390388129</v>
      </c>
      <c r="R255" s="2" t="s">
        <v>1672</v>
      </c>
      <c r="S255" s="2">
        <v>1318594572</v>
      </c>
      <c r="T255" s="2" t="e">
        <v>#N/A</v>
      </c>
      <c r="U255" s="2" t="s">
        <v>1678</v>
      </c>
      <c r="V255" s="2"/>
    </row>
    <row r="256" spans="1:22" x14ac:dyDescent="0.25">
      <c r="A256" s="143">
        <v>252</v>
      </c>
      <c r="B256" s="171" t="s">
        <v>6</v>
      </c>
      <c r="C256" s="173" t="s">
        <v>172</v>
      </c>
      <c r="D256" s="143" t="s">
        <v>225</v>
      </c>
      <c r="E256" s="171" t="s">
        <v>1531</v>
      </c>
      <c r="F256" s="146">
        <v>717</v>
      </c>
      <c r="G256" s="146">
        <v>1277788</v>
      </c>
      <c r="H256" s="137">
        <v>1378</v>
      </c>
      <c r="I256" s="137">
        <v>1931470</v>
      </c>
      <c r="J256" s="24">
        <f t="shared" si="20"/>
        <v>1.9218967921896792</v>
      </c>
      <c r="K256" s="24">
        <f t="shared" si="21"/>
        <v>1.5115731248063058</v>
      </c>
      <c r="L256" s="24">
        <f t="shared" si="17"/>
        <v>0.3</v>
      </c>
      <c r="M256" s="24">
        <f t="shared" si="18"/>
        <v>0.7</v>
      </c>
      <c r="N256" s="109">
        <f t="shared" si="19"/>
        <v>1</v>
      </c>
      <c r="O256" s="144">
        <v>1942.6306575796909</v>
      </c>
      <c r="P256" s="137">
        <v>654.78558306664627</v>
      </c>
      <c r="Q256" s="137">
        <v>1287.8450745130447</v>
      </c>
      <c r="R256" s="2" t="s">
        <v>1672</v>
      </c>
      <c r="S256" s="2">
        <v>1718357354</v>
      </c>
      <c r="T256" s="2" t="s">
        <v>1675</v>
      </c>
      <c r="U256" s="2" t="s">
        <v>1677</v>
      </c>
      <c r="V256" s="2"/>
    </row>
    <row r="257" spans="1:22" x14ac:dyDescent="0.25">
      <c r="A257" s="143">
        <v>253</v>
      </c>
      <c r="B257" s="171" t="s">
        <v>6</v>
      </c>
      <c r="C257" s="173" t="s">
        <v>172</v>
      </c>
      <c r="D257" s="143" t="s">
        <v>223</v>
      </c>
      <c r="E257" s="171" t="s">
        <v>1532</v>
      </c>
      <c r="F257" s="146">
        <v>700</v>
      </c>
      <c r="G257" s="146">
        <v>1486078</v>
      </c>
      <c r="H257" s="137">
        <v>826</v>
      </c>
      <c r="I257" s="137">
        <v>1379905</v>
      </c>
      <c r="J257" s="24">
        <f t="shared" si="20"/>
        <v>1.18</v>
      </c>
      <c r="K257" s="24">
        <f t="shared" si="21"/>
        <v>0.92855489415764181</v>
      </c>
      <c r="L257" s="24">
        <f t="shared" si="17"/>
        <v>0.3</v>
      </c>
      <c r="M257" s="24">
        <f t="shared" si="18"/>
        <v>0.64998842591034922</v>
      </c>
      <c r="N257" s="109">
        <f t="shared" si="19"/>
        <v>0.94998842591034927</v>
      </c>
      <c r="O257" s="144">
        <v>1845.4766405193172</v>
      </c>
      <c r="P257" s="137">
        <v>436.57220399079887</v>
      </c>
      <c r="Q257" s="137">
        <v>1408.9044365285183</v>
      </c>
      <c r="R257" s="2" t="s">
        <v>1672</v>
      </c>
      <c r="S257" s="2" t="s">
        <v>1673</v>
      </c>
      <c r="T257" s="2" t="e">
        <v>#N/A</v>
      </c>
      <c r="U257" s="2" t="s">
        <v>1678</v>
      </c>
      <c r="V257" s="2"/>
    </row>
    <row r="258" spans="1:22" x14ac:dyDescent="0.25">
      <c r="A258" s="143">
        <v>254</v>
      </c>
      <c r="B258" s="171" t="s">
        <v>81</v>
      </c>
      <c r="C258" s="173" t="s">
        <v>26</v>
      </c>
      <c r="D258" s="143" t="s">
        <v>718</v>
      </c>
      <c r="E258" s="171" t="s">
        <v>1533</v>
      </c>
      <c r="F258" s="146">
        <v>1689</v>
      </c>
      <c r="G258" s="146">
        <v>4033609</v>
      </c>
      <c r="H258" s="137">
        <v>2033</v>
      </c>
      <c r="I258" s="137">
        <v>4376435</v>
      </c>
      <c r="J258" s="24">
        <f t="shared" si="20"/>
        <v>1.2036708111308467</v>
      </c>
      <c r="K258" s="24">
        <f t="shared" si="21"/>
        <v>1.0849923728353443</v>
      </c>
      <c r="L258" s="24">
        <f t="shared" si="17"/>
        <v>0.3</v>
      </c>
      <c r="M258" s="24">
        <f t="shared" si="18"/>
        <v>0.7</v>
      </c>
      <c r="N258" s="109">
        <f t="shared" si="19"/>
        <v>1</v>
      </c>
      <c r="O258" s="144">
        <v>1942.6306575796909</v>
      </c>
      <c r="P258" s="137">
        <v>335.71188176964665</v>
      </c>
      <c r="Q258" s="137">
        <v>1606.9187758100443</v>
      </c>
      <c r="R258" s="2" t="s">
        <v>1672</v>
      </c>
      <c r="S258" s="2">
        <v>1780039086</v>
      </c>
      <c r="T258" s="2" t="s">
        <v>1675</v>
      </c>
      <c r="U258" s="2" t="s">
        <v>1677</v>
      </c>
      <c r="V258" s="2"/>
    </row>
    <row r="259" spans="1:22" x14ac:dyDescent="0.25">
      <c r="A259" s="143">
        <v>255</v>
      </c>
      <c r="B259" s="171" t="s">
        <v>81</v>
      </c>
      <c r="C259" s="173" t="s">
        <v>26</v>
      </c>
      <c r="D259" s="143" t="s">
        <v>717</v>
      </c>
      <c r="E259" s="171" t="s">
        <v>1534</v>
      </c>
      <c r="F259" s="146">
        <v>874</v>
      </c>
      <c r="G259" s="146">
        <v>2088134</v>
      </c>
      <c r="H259" s="137">
        <v>1190</v>
      </c>
      <c r="I259" s="137">
        <v>2295825</v>
      </c>
      <c r="J259" s="24">
        <f t="shared" si="20"/>
        <v>1.3615560640732265</v>
      </c>
      <c r="K259" s="24">
        <f t="shared" si="21"/>
        <v>1.0994624866028713</v>
      </c>
      <c r="L259" s="24">
        <f t="shared" si="17"/>
        <v>0.3</v>
      </c>
      <c r="M259" s="24">
        <f t="shared" si="18"/>
        <v>0.7</v>
      </c>
      <c r="N259" s="109">
        <f t="shared" si="19"/>
        <v>1</v>
      </c>
      <c r="O259" s="144">
        <v>1942.6306575796909</v>
      </c>
      <c r="P259" s="137">
        <v>423.97168953800576</v>
      </c>
      <c r="Q259" s="137">
        <v>1518.6589680416853</v>
      </c>
      <c r="R259" s="2" t="s">
        <v>1672</v>
      </c>
      <c r="S259" s="2">
        <v>1735113030</v>
      </c>
      <c r="T259" s="2" t="s">
        <v>1675</v>
      </c>
      <c r="U259" s="2" t="s">
        <v>1677</v>
      </c>
      <c r="V259" s="2"/>
    </row>
    <row r="260" spans="1:22" x14ac:dyDescent="0.25">
      <c r="A260" s="143">
        <v>256</v>
      </c>
      <c r="B260" s="171" t="s">
        <v>78</v>
      </c>
      <c r="C260" s="173" t="s">
        <v>26</v>
      </c>
      <c r="D260" s="143" t="s">
        <v>689</v>
      </c>
      <c r="E260" s="171" t="s">
        <v>1535</v>
      </c>
      <c r="F260" s="146">
        <v>1896</v>
      </c>
      <c r="G260" s="146">
        <v>3464138</v>
      </c>
      <c r="H260" s="137">
        <v>2112</v>
      </c>
      <c r="I260" s="137">
        <v>3182375</v>
      </c>
      <c r="J260" s="24">
        <f t="shared" si="20"/>
        <v>1.1139240506329113</v>
      </c>
      <c r="K260" s="24">
        <f t="shared" si="21"/>
        <v>0.91866288236785021</v>
      </c>
      <c r="L260" s="24">
        <f t="shared" si="17"/>
        <v>0.3</v>
      </c>
      <c r="M260" s="24">
        <f t="shared" si="18"/>
        <v>0.6430640176574951</v>
      </c>
      <c r="N260" s="109">
        <f t="shared" si="19"/>
        <v>0.94306401765749515</v>
      </c>
      <c r="O260" s="144">
        <v>1832.0250727617251</v>
      </c>
      <c r="P260" s="137">
        <v>436.42376569281049</v>
      </c>
      <c r="Q260" s="137">
        <v>1395.6013070689148</v>
      </c>
      <c r="R260" s="2" t="s">
        <v>1672</v>
      </c>
      <c r="S260" s="2">
        <v>1917010202</v>
      </c>
      <c r="T260" s="2" t="s">
        <v>1675</v>
      </c>
      <c r="U260" s="2" t="s">
        <v>1677</v>
      </c>
      <c r="V260" s="2"/>
    </row>
    <row r="261" spans="1:22" x14ac:dyDescent="0.25">
      <c r="A261" s="143">
        <v>257</v>
      </c>
      <c r="B261" s="171" t="s">
        <v>78</v>
      </c>
      <c r="C261" s="173" t="s">
        <v>26</v>
      </c>
      <c r="D261" s="143" t="s">
        <v>687</v>
      </c>
      <c r="E261" s="171" t="s">
        <v>688</v>
      </c>
      <c r="F261" s="146">
        <v>476</v>
      </c>
      <c r="G261" s="146">
        <v>891948</v>
      </c>
      <c r="H261" s="137">
        <v>497</v>
      </c>
      <c r="I261" s="137">
        <v>825775</v>
      </c>
      <c r="J261" s="24">
        <f t="shared" si="20"/>
        <v>1.0441176470588236</v>
      </c>
      <c r="K261" s="24">
        <f t="shared" si="21"/>
        <v>0.92581069748460676</v>
      </c>
      <c r="L261" s="24">
        <f t="shared" ref="L261:L324" si="22">IF((J261*0.3)&gt;30%,30%,(J261*0.3))</f>
        <v>0.3</v>
      </c>
      <c r="M261" s="24">
        <f t="shared" ref="M261:M324" si="23">IF((K261*0.7)&gt;70%,70%,(K261*0.7))</f>
        <v>0.64806748823922466</v>
      </c>
      <c r="N261" s="109">
        <f t="shared" ref="N261:N324" si="24">L261+M261</f>
        <v>0.9480674882392246</v>
      </c>
      <c r="O261" s="144">
        <v>1841.7449681080907</v>
      </c>
      <c r="P261" s="137">
        <v>938.23138757460129</v>
      </c>
      <c r="Q261" s="137">
        <v>903.5135805334894</v>
      </c>
      <c r="R261" s="2" t="s">
        <v>1672</v>
      </c>
      <c r="S261" s="2">
        <v>1923873233</v>
      </c>
      <c r="T261" s="2" t="s">
        <v>1675</v>
      </c>
      <c r="U261" s="2" t="s">
        <v>1677</v>
      </c>
      <c r="V261" s="2"/>
    </row>
    <row r="262" spans="1:22" x14ac:dyDescent="0.25">
      <c r="A262" s="143">
        <v>258</v>
      </c>
      <c r="B262" s="171" t="s">
        <v>78</v>
      </c>
      <c r="C262" s="173" t="s">
        <v>26</v>
      </c>
      <c r="D262" s="143" t="s">
        <v>683</v>
      </c>
      <c r="E262" s="171" t="s">
        <v>684</v>
      </c>
      <c r="F262" s="146">
        <v>1560</v>
      </c>
      <c r="G262" s="146">
        <v>2898616</v>
      </c>
      <c r="H262" s="137">
        <v>1733</v>
      </c>
      <c r="I262" s="137">
        <v>3192875</v>
      </c>
      <c r="J262" s="24">
        <f t="shared" ref="J262:J325" si="25">IFERROR(H262/F262,0)</f>
        <v>1.1108974358974359</v>
      </c>
      <c r="K262" s="24">
        <f t="shared" ref="K262:K325" si="26">IFERROR(I262/G262,0)</f>
        <v>1.1015170688356097</v>
      </c>
      <c r="L262" s="24">
        <f t="shared" si="22"/>
        <v>0.3</v>
      </c>
      <c r="M262" s="24">
        <f t="shared" si="23"/>
        <v>0.7</v>
      </c>
      <c r="N262" s="109">
        <f t="shared" si="24"/>
        <v>1</v>
      </c>
      <c r="O262" s="144">
        <v>1942.6306575796909</v>
      </c>
      <c r="P262" s="137">
        <v>472.61610759624443</v>
      </c>
      <c r="Q262" s="137">
        <v>1470.0145499834466</v>
      </c>
      <c r="R262" s="2" t="s">
        <v>1672</v>
      </c>
      <c r="S262" s="2">
        <v>1742798301</v>
      </c>
      <c r="T262" s="2" t="s">
        <v>1675</v>
      </c>
      <c r="U262" s="2" t="s">
        <v>1677</v>
      </c>
      <c r="V262" s="2"/>
    </row>
    <row r="263" spans="1:22" x14ac:dyDescent="0.25">
      <c r="A263" s="143">
        <v>259</v>
      </c>
      <c r="B263" s="171" t="s">
        <v>78</v>
      </c>
      <c r="C263" s="173" t="s">
        <v>26</v>
      </c>
      <c r="D263" s="143" t="s">
        <v>681</v>
      </c>
      <c r="E263" s="171" t="s">
        <v>1536</v>
      </c>
      <c r="F263" s="146">
        <v>1084</v>
      </c>
      <c r="G263" s="146">
        <v>2015058</v>
      </c>
      <c r="H263" s="137">
        <v>1654</v>
      </c>
      <c r="I263" s="137">
        <v>2585335</v>
      </c>
      <c r="J263" s="24">
        <f t="shared" si="25"/>
        <v>1.5258302583025831</v>
      </c>
      <c r="K263" s="24">
        <f t="shared" si="26"/>
        <v>1.2830077347649547</v>
      </c>
      <c r="L263" s="24">
        <f t="shared" si="22"/>
        <v>0.3</v>
      </c>
      <c r="M263" s="24">
        <f t="shared" si="23"/>
        <v>0.7</v>
      </c>
      <c r="N263" s="109">
        <f t="shared" si="24"/>
        <v>1</v>
      </c>
      <c r="O263" s="144">
        <v>1942.6306575796909</v>
      </c>
      <c r="P263" s="137">
        <v>614.04403924931262</v>
      </c>
      <c r="Q263" s="137">
        <v>1328.5866183303783</v>
      </c>
      <c r="R263" s="2" t="s">
        <v>1672</v>
      </c>
      <c r="S263" s="2">
        <v>1798020611</v>
      </c>
      <c r="T263" s="2" t="s">
        <v>1675</v>
      </c>
      <c r="U263" s="2" t="s">
        <v>1677</v>
      </c>
      <c r="V263" s="2"/>
    </row>
    <row r="264" spans="1:22" x14ac:dyDescent="0.25">
      <c r="A264" s="143">
        <v>260</v>
      </c>
      <c r="B264" s="171" t="s">
        <v>78</v>
      </c>
      <c r="C264" s="173" t="s">
        <v>26</v>
      </c>
      <c r="D264" s="143" t="s">
        <v>691</v>
      </c>
      <c r="E264" s="171" t="s">
        <v>1537</v>
      </c>
      <c r="F264" s="146">
        <v>951</v>
      </c>
      <c r="G264" s="146">
        <v>1783247</v>
      </c>
      <c r="H264" s="137">
        <v>680</v>
      </c>
      <c r="I264" s="137">
        <v>1032790</v>
      </c>
      <c r="J264" s="24">
        <f t="shared" si="25"/>
        <v>0.71503680336487907</v>
      </c>
      <c r="K264" s="24">
        <f t="shared" si="26"/>
        <v>0.57916261740521646</v>
      </c>
      <c r="L264" s="24">
        <f t="shared" si="22"/>
        <v>0.21451104100946372</v>
      </c>
      <c r="M264" s="24">
        <f t="shared" si="23"/>
        <v>0.40541383218365151</v>
      </c>
      <c r="N264" s="109">
        <f t="shared" si="24"/>
        <v>0.61992487319311529</v>
      </c>
      <c r="O264" s="144">
        <v>0</v>
      </c>
      <c r="P264" s="137">
        <v>0</v>
      </c>
      <c r="Q264" s="137">
        <v>0</v>
      </c>
      <c r="R264" s="2" t="s">
        <v>1672</v>
      </c>
      <c r="S264" s="2">
        <v>1951560428</v>
      </c>
      <c r="T264" s="2" t="s">
        <v>1675</v>
      </c>
      <c r="U264" s="2" t="s">
        <v>1677</v>
      </c>
      <c r="V264" s="2"/>
    </row>
    <row r="265" spans="1:22" x14ac:dyDescent="0.25">
      <c r="A265" s="143">
        <v>261</v>
      </c>
      <c r="B265" s="171" t="s">
        <v>78</v>
      </c>
      <c r="C265" s="173" t="s">
        <v>26</v>
      </c>
      <c r="D265" s="143" t="s">
        <v>685</v>
      </c>
      <c r="E265" s="171" t="s">
        <v>686</v>
      </c>
      <c r="F265" s="146">
        <v>817</v>
      </c>
      <c r="G265" s="146">
        <v>1511250</v>
      </c>
      <c r="H265" s="137">
        <v>840</v>
      </c>
      <c r="I265" s="137">
        <v>1757395</v>
      </c>
      <c r="J265" s="24">
        <f t="shared" si="25"/>
        <v>1.0281517747858018</v>
      </c>
      <c r="K265" s="24">
        <f t="shared" si="26"/>
        <v>1.1628751033912323</v>
      </c>
      <c r="L265" s="24">
        <f t="shared" si="22"/>
        <v>0.3</v>
      </c>
      <c r="M265" s="24">
        <f t="shared" si="23"/>
        <v>0.7</v>
      </c>
      <c r="N265" s="109">
        <f t="shared" si="24"/>
        <v>1</v>
      </c>
      <c r="O265" s="144">
        <v>1942.6306575796909</v>
      </c>
      <c r="P265" s="137">
        <v>410.98391339831585</v>
      </c>
      <c r="Q265" s="137">
        <v>1531.6467441813752</v>
      </c>
      <c r="R265" s="2" t="s">
        <v>1672</v>
      </c>
      <c r="S265" s="2">
        <v>1951213251</v>
      </c>
      <c r="T265" s="2" t="s">
        <v>1675</v>
      </c>
      <c r="U265" s="2" t="s">
        <v>1677</v>
      </c>
      <c r="V265" s="2"/>
    </row>
    <row r="266" spans="1:22" x14ac:dyDescent="0.25">
      <c r="A266" s="143">
        <v>262</v>
      </c>
      <c r="B266" s="171" t="s">
        <v>83</v>
      </c>
      <c r="C266" s="173" t="s">
        <v>26</v>
      </c>
      <c r="D266" s="143" t="s">
        <v>723</v>
      </c>
      <c r="E266" s="171" t="s">
        <v>1538</v>
      </c>
      <c r="F266" s="146">
        <v>2077</v>
      </c>
      <c r="G266" s="146">
        <v>4207849</v>
      </c>
      <c r="H266" s="137">
        <v>1789</v>
      </c>
      <c r="I266" s="137">
        <v>3724640</v>
      </c>
      <c r="J266" s="24">
        <f t="shared" si="25"/>
        <v>0.86133846894559463</v>
      </c>
      <c r="K266" s="24">
        <f t="shared" si="26"/>
        <v>0.88516484313006483</v>
      </c>
      <c r="L266" s="24">
        <f t="shared" si="22"/>
        <v>0.25840154068367838</v>
      </c>
      <c r="M266" s="24">
        <f t="shared" si="23"/>
        <v>0.61961539019104539</v>
      </c>
      <c r="N266" s="109">
        <f t="shared" si="24"/>
        <v>0.87801693087472377</v>
      </c>
      <c r="O266" s="144">
        <v>1705.6626077912667</v>
      </c>
      <c r="P266" s="137">
        <v>254.33848093843</v>
      </c>
      <c r="Q266" s="137">
        <v>1451.3241268528366</v>
      </c>
      <c r="R266" s="2" t="s">
        <v>1672</v>
      </c>
      <c r="S266" s="2">
        <v>1820948434</v>
      </c>
      <c r="T266" s="2" t="s">
        <v>1675</v>
      </c>
      <c r="U266" s="2" t="s">
        <v>1677</v>
      </c>
      <c r="V266" s="2"/>
    </row>
    <row r="267" spans="1:22" x14ac:dyDescent="0.25">
      <c r="A267" s="143">
        <v>263</v>
      </c>
      <c r="B267" s="171" t="s">
        <v>83</v>
      </c>
      <c r="C267" s="173" t="s">
        <v>26</v>
      </c>
      <c r="D267" s="143" t="s">
        <v>720</v>
      </c>
      <c r="E267" s="171" t="s">
        <v>1539</v>
      </c>
      <c r="F267" s="146">
        <v>1010</v>
      </c>
      <c r="G267" s="146">
        <v>2031834</v>
      </c>
      <c r="H267" s="137">
        <v>1595</v>
      </c>
      <c r="I267" s="137">
        <v>2328440</v>
      </c>
      <c r="J267" s="24">
        <f t="shared" si="25"/>
        <v>1.5792079207920793</v>
      </c>
      <c r="K267" s="24">
        <f t="shared" si="26"/>
        <v>1.1459794451712098</v>
      </c>
      <c r="L267" s="24">
        <f t="shared" si="22"/>
        <v>0.3</v>
      </c>
      <c r="M267" s="24">
        <f t="shared" si="23"/>
        <v>0.7</v>
      </c>
      <c r="N267" s="109">
        <f t="shared" si="24"/>
        <v>1</v>
      </c>
      <c r="O267" s="144">
        <v>1942.6306575796909</v>
      </c>
      <c r="P267" s="137">
        <v>516.64676251589526</v>
      </c>
      <c r="Q267" s="137">
        <v>1425.9838950637957</v>
      </c>
      <c r="R267" s="2" t="s">
        <v>1672</v>
      </c>
      <c r="S267" s="2">
        <v>1715166374</v>
      </c>
      <c r="T267" s="2" t="s">
        <v>1675</v>
      </c>
      <c r="U267" s="2" t="s">
        <v>1677</v>
      </c>
      <c r="V267" s="2"/>
    </row>
    <row r="268" spans="1:22" x14ac:dyDescent="0.25">
      <c r="A268" s="143">
        <v>264</v>
      </c>
      <c r="B268" s="171" t="s">
        <v>83</v>
      </c>
      <c r="C268" s="173" t="s">
        <v>26</v>
      </c>
      <c r="D268" s="143" t="s">
        <v>721</v>
      </c>
      <c r="E268" s="171" t="s">
        <v>1540</v>
      </c>
      <c r="F268" s="146">
        <v>1428</v>
      </c>
      <c r="G268" s="146">
        <v>2873112</v>
      </c>
      <c r="H268" s="137">
        <v>2023</v>
      </c>
      <c r="I268" s="137">
        <v>3288670</v>
      </c>
      <c r="J268" s="24">
        <f t="shared" si="25"/>
        <v>1.4166666666666667</v>
      </c>
      <c r="K268" s="24">
        <f t="shared" si="26"/>
        <v>1.1446368954638733</v>
      </c>
      <c r="L268" s="24">
        <f t="shared" si="22"/>
        <v>0.3</v>
      </c>
      <c r="M268" s="24">
        <f t="shared" si="23"/>
        <v>0.7</v>
      </c>
      <c r="N268" s="109">
        <f t="shared" si="24"/>
        <v>1</v>
      </c>
      <c r="O268" s="144">
        <v>1942.6306575796909</v>
      </c>
      <c r="P268" s="137">
        <v>405.71889065909858</v>
      </c>
      <c r="Q268" s="137">
        <v>1536.9117669205923</v>
      </c>
      <c r="R268" s="2" t="s">
        <v>1672</v>
      </c>
      <c r="S268" s="2">
        <v>1727986301</v>
      </c>
      <c r="T268" s="2" t="s">
        <v>1675</v>
      </c>
      <c r="U268" s="2" t="s">
        <v>1677</v>
      </c>
      <c r="V268" s="2"/>
    </row>
    <row r="269" spans="1:22" x14ac:dyDescent="0.25">
      <c r="A269" s="143">
        <v>265</v>
      </c>
      <c r="B269" s="171" t="s">
        <v>83</v>
      </c>
      <c r="C269" s="173" t="s">
        <v>26</v>
      </c>
      <c r="D269" s="143" t="s">
        <v>719</v>
      </c>
      <c r="E269" s="171" t="s">
        <v>1541</v>
      </c>
      <c r="F269" s="146">
        <v>1428</v>
      </c>
      <c r="G269" s="146">
        <v>2873112</v>
      </c>
      <c r="H269" s="137">
        <v>2017</v>
      </c>
      <c r="I269" s="137">
        <v>3516010</v>
      </c>
      <c r="J269" s="24">
        <f t="shared" si="25"/>
        <v>1.4124649859943978</v>
      </c>
      <c r="K269" s="24">
        <f t="shared" si="26"/>
        <v>1.2237636402618486</v>
      </c>
      <c r="L269" s="24">
        <f t="shared" si="22"/>
        <v>0.3</v>
      </c>
      <c r="M269" s="24">
        <f t="shared" si="23"/>
        <v>0.7</v>
      </c>
      <c r="N269" s="109">
        <f t="shared" si="24"/>
        <v>1</v>
      </c>
      <c r="O269" s="144">
        <v>1942.6306575796909</v>
      </c>
      <c r="P269" s="137">
        <v>414.42057036942867</v>
      </c>
      <c r="Q269" s="137">
        <v>1528.2100872102624</v>
      </c>
      <c r="R269" s="2" t="s">
        <v>1672</v>
      </c>
      <c r="S269" s="2">
        <v>1714226522</v>
      </c>
      <c r="T269" s="2" t="s">
        <v>1675</v>
      </c>
      <c r="U269" s="2" t="s">
        <v>1677</v>
      </c>
      <c r="V269" s="2"/>
    </row>
    <row r="270" spans="1:22" x14ac:dyDescent="0.25">
      <c r="A270" s="143">
        <v>266</v>
      </c>
      <c r="B270" s="171" t="s">
        <v>48</v>
      </c>
      <c r="C270" s="173" t="s">
        <v>41</v>
      </c>
      <c r="D270" s="143" t="s">
        <v>472</v>
      </c>
      <c r="E270" s="171" t="s">
        <v>1500</v>
      </c>
      <c r="F270" s="146">
        <v>796</v>
      </c>
      <c r="G270" s="146">
        <v>1516995</v>
      </c>
      <c r="H270" s="137">
        <v>863</v>
      </c>
      <c r="I270" s="137">
        <v>1933400</v>
      </c>
      <c r="J270" s="24">
        <f t="shared" si="25"/>
        <v>1.0841708542713568</v>
      </c>
      <c r="K270" s="24">
        <f t="shared" si="26"/>
        <v>1.2744933239727223</v>
      </c>
      <c r="L270" s="24">
        <f t="shared" si="22"/>
        <v>0.3</v>
      </c>
      <c r="M270" s="24">
        <f t="shared" si="23"/>
        <v>0.7</v>
      </c>
      <c r="N270" s="109">
        <f t="shared" si="24"/>
        <v>1</v>
      </c>
      <c r="O270" s="144">
        <v>1942.6306575796909</v>
      </c>
      <c r="P270" s="137">
        <v>332.58567101636407</v>
      </c>
      <c r="Q270" s="137">
        <v>1610.044986563327</v>
      </c>
      <c r="R270" s="2" t="s">
        <v>1672</v>
      </c>
      <c r="S270" s="2">
        <v>1960514086</v>
      </c>
      <c r="T270" s="2" t="s">
        <v>1675</v>
      </c>
      <c r="U270" s="2" t="s">
        <v>1677</v>
      </c>
      <c r="V270" s="2"/>
    </row>
    <row r="271" spans="1:22" x14ac:dyDescent="0.25">
      <c r="A271" s="143">
        <v>267</v>
      </c>
      <c r="B271" s="171" t="s">
        <v>48</v>
      </c>
      <c r="C271" s="173" t="s">
        <v>41</v>
      </c>
      <c r="D271" s="143" t="s">
        <v>474</v>
      </c>
      <c r="E271" s="171" t="s">
        <v>1261</v>
      </c>
      <c r="F271" s="146">
        <v>1299</v>
      </c>
      <c r="G271" s="146">
        <v>2476889</v>
      </c>
      <c r="H271" s="137">
        <v>2363</v>
      </c>
      <c r="I271" s="137">
        <v>3429795</v>
      </c>
      <c r="J271" s="24">
        <f t="shared" si="25"/>
        <v>1.819091608929946</v>
      </c>
      <c r="K271" s="24">
        <f t="shared" si="26"/>
        <v>1.384718895356231</v>
      </c>
      <c r="L271" s="24">
        <f t="shared" si="22"/>
        <v>0.3</v>
      </c>
      <c r="M271" s="24">
        <f t="shared" si="23"/>
        <v>0.7</v>
      </c>
      <c r="N271" s="109">
        <f t="shared" si="24"/>
        <v>1</v>
      </c>
      <c r="O271" s="144">
        <v>1942.6306575796909</v>
      </c>
      <c r="P271" s="137">
        <v>636.03321481329169</v>
      </c>
      <c r="Q271" s="137">
        <v>1306.5974427663991</v>
      </c>
      <c r="R271" s="2" t="s">
        <v>1672</v>
      </c>
      <c r="S271" s="2">
        <v>1304192494</v>
      </c>
      <c r="T271" s="2" t="s">
        <v>1675</v>
      </c>
      <c r="U271" s="2" t="s">
        <v>1677</v>
      </c>
      <c r="V271" s="2"/>
    </row>
    <row r="272" spans="1:22" x14ac:dyDescent="0.25">
      <c r="A272" s="143">
        <v>268</v>
      </c>
      <c r="B272" s="171" t="s">
        <v>50</v>
      </c>
      <c r="C272" s="173" t="s">
        <v>41</v>
      </c>
      <c r="D272" s="143" t="s">
        <v>468</v>
      </c>
      <c r="E272" s="171" t="s">
        <v>1154</v>
      </c>
      <c r="F272" s="146">
        <v>738</v>
      </c>
      <c r="G272" s="146">
        <v>1413370</v>
      </c>
      <c r="H272" s="137">
        <v>904</v>
      </c>
      <c r="I272" s="137">
        <v>1222800</v>
      </c>
      <c r="J272" s="24">
        <f t="shared" si="25"/>
        <v>1.2249322493224932</v>
      </c>
      <c r="K272" s="24">
        <f t="shared" si="26"/>
        <v>0.86516623389487535</v>
      </c>
      <c r="L272" s="24">
        <f t="shared" si="22"/>
        <v>0.3</v>
      </c>
      <c r="M272" s="24">
        <f t="shared" si="23"/>
        <v>0.6056163637264127</v>
      </c>
      <c r="N272" s="109">
        <f t="shared" si="24"/>
        <v>0.90561636372641274</v>
      </c>
      <c r="O272" s="144">
        <v>1759.2781121807698</v>
      </c>
      <c r="P272" s="137">
        <v>637.2995032479505</v>
      </c>
      <c r="Q272" s="137">
        <v>1121.9786089328195</v>
      </c>
      <c r="R272" s="2" t="s">
        <v>1672</v>
      </c>
      <c r="S272" s="2">
        <v>1738509388</v>
      </c>
      <c r="T272" s="2" t="s">
        <v>1675</v>
      </c>
      <c r="U272" s="2" t="s">
        <v>1677</v>
      </c>
      <c r="V272" s="2"/>
    </row>
    <row r="273" spans="1:22" x14ac:dyDescent="0.25">
      <c r="A273" s="143">
        <v>269</v>
      </c>
      <c r="B273" s="171" t="s">
        <v>50</v>
      </c>
      <c r="C273" s="173" t="s">
        <v>41</v>
      </c>
      <c r="D273" s="143" t="s">
        <v>470</v>
      </c>
      <c r="E273" s="171" t="s">
        <v>1153</v>
      </c>
      <c r="F273" s="146">
        <v>1701</v>
      </c>
      <c r="G273" s="146">
        <v>3493401</v>
      </c>
      <c r="H273" s="137">
        <v>1277</v>
      </c>
      <c r="I273" s="137">
        <v>2011950</v>
      </c>
      <c r="J273" s="24">
        <f t="shared" si="25"/>
        <v>0.75073486184597293</v>
      </c>
      <c r="K273" s="24">
        <f t="shared" si="26"/>
        <v>0.57592872962479835</v>
      </c>
      <c r="L273" s="24">
        <f t="shared" si="22"/>
        <v>0.22522045855379186</v>
      </c>
      <c r="M273" s="24">
        <f t="shared" si="23"/>
        <v>0.40315011073735885</v>
      </c>
      <c r="N273" s="109">
        <f t="shared" si="24"/>
        <v>0.62837056929115076</v>
      </c>
      <c r="O273" s="144">
        <v>0</v>
      </c>
      <c r="P273" s="137">
        <v>0</v>
      </c>
      <c r="Q273" s="137">
        <v>0</v>
      </c>
      <c r="R273" s="2" t="s">
        <v>1672</v>
      </c>
      <c r="S273" s="2">
        <v>1700500444</v>
      </c>
      <c r="T273" s="2" t="s">
        <v>1675</v>
      </c>
      <c r="U273" s="2" t="s">
        <v>1677</v>
      </c>
      <c r="V273" s="2"/>
    </row>
    <row r="274" spans="1:22" x14ac:dyDescent="0.25">
      <c r="A274" s="143">
        <v>270</v>
      </c>
      <c r="B274" s="171" t="s">
        <v>50</v>
      </c>
      <c r="C274" s="173" t="s">
        <v>41</v>
      </c>
      <c r="D274" s="143" t="s">
        <v>1177</v>
      </c>
      <c r="E274" s="171" t="s">
        <v>469</v>
      </c>
      <c r="F274" s="146">
        <v>1197</v>
      </c>
      <c r="G274" s="146">
        <v>2275608</v>
      </c>
      <c r="H274" s="137">
        <v>1157</v>
      </c>
      <c r="I274" s="137">
        <v>1636485</v>
      </c>
      <c r="J274" s="24">
        <f t="shared" si="25"/>
        <v>0.96658312447786132</v>
      </c>
      <c r="K274" s="24">
        <f t="shared" si="26"/>
        <v>0.71914187329276391</v>
      </c>
      <c r="L274" s="24">
        <f t="shared" si="22"/>
        <v>0.28997493734335839</v>
      </c>
      <c r="M274" s="24">
        <f t="shared" si="23"/>
        <v>0.50339931130493476</v>
      </c>
      <c r="N274" s="109">
        <f t="shared" si="24"/>
        <v>0.79337424864829309</v>
      </c>
      <c r="O274" s="144">
        <v>0</v>
      </c>
      <c r="P274" s="137">
        <v>0</v>
      </c>
      <c r="Q274" s="137">
        <v>0</v>
      </c>
      <c r="R274" s="2" t="s">
        <v>1672</v>
      </c>
      <c r="S274" s="2">
        <v>1928399254</v>
      </c>
      <c r="T274" s="2" t="s">
        <v>1675</v>
      </c>
      <c r="U274" s="2" t="s">
        <v>1677</v>
      </c>
      <c r="V274" s="2"/>
    </row>
    <row r="275" spans="1:22" x14ac:dyDescent="0.25">
      <c r="A275" s="143">
        <v>271</v>
      </c>
      <c r="B275" s="171" t="s">
        <v>50</v>
      </c>
      <c r="C275" s="173" t="s">
        <v>41</v>
      </c>
      <c r="D275" s="143" t="s">
        <v>1178</v>
      </c>
      <c r="E275" s="171" t="s">
        <v>1542</v>
      </c>
      <c r="F275" s="146">
        <v>1055</v>
      </c>
      <c r="G275" s="146">
        <v>2242398</v>
      </c>
      <c r="H275" s="137">
        <v>792</v>
      </c>
      <c r="I275" s="137">
        <v>1369725</v>
      </c>
      <c r="J275" s="24">
        <f t="shared" si="25"/>
        <v>0.75071090047393363</v>
      </c>
      <c r="K275" s="24">
        <f t="shared" si="26"/>
        <v>0.61083045917807632</v>
      </c>
      <c r="L275" s="24">
        <f t="shared" si="22"/>
        <v>0.22521327014218007</v>
      </c>
      <c r="M275" s="24">
        <f t="shared" si="23"/>
        <v>0.42758132142465338</v>
      </c>
      <c r="N275" s="109">
        <f t="shared" si="24"/>
        <v>0.65279459156683339</v>
      </c>
      <c r="O275" s="144">
        <v>0</v>
      </c>
      <c r="P275" s="137">
        <v>0</v>
      </c>
      <c r="Q275" s="137">
        <v>0</v>
      </c>
      <c r="R275" s="2" t="s">
        <v>1672</v>
      </c>
      <c r="S275" s="2">
        <v>1716450061</v>
      </c>
      <c r="T275" s="2" t="s">
        <v>1675</v>
      </c>
      <c r="U275" s="2" t="s">
        <v>1677</v>
      </c>
      <c r="V275" s="2"/>
    </row>
    <row r="276" spans="1:22" x14ac:dyDescent="0.25">
      <c r="A276" s="143">
        <v>272</v>
      </c>
      <c r="B276" s="171" t="s">
        <v>1543</v>
      </c>
      <c r="C276" s="173" t="s">
        <v>41</v>
      </c>
      <c r="D276" s="143" t="s">
        <v>478</v>
      </c>
      <c r="E276" s="171" t="s">
        <v>1544</v>
      </c>
      <c r="F276" s="146">
        <v>653</v>
      </c>
      <c r="G276" s="146">
        <v>1429270</v>
      </c>
      <c r="H276" s="137">
        <v>870</v>
      </c>
      <c r="I276" s="137">
        <v>1501045</v>
      </c>
      <c r="J276" s="24">
        <f t="shared" si="25"/>
        <v>1.332312404287902</v>
      </c>
      <c r="K276" s="24">
        <f t="shared" si="26"/>
        <v>1.0502179434256649</v>
      </c>
      <c r="L276" s="24">
        <f t="shared" si="22"/>
        <v>0.3</v>
      </c>
      <c r="M276" s="24">
        <f t="shared" si="23"/>
        <v>0.7</v>
      </c>
      <c r="N276" s="109">
        <f t="shared" si="24"/>
        <v>1</v>
      </c>
      <c r="O276" s="144">
        <v>1942.6306575796909</v>
      </c>
      <c r="P276" s="137">
        <v>823.4343025670679</v>
      </c>
      <c r="Q276" s="137">
        <v>1119.1963550126229</v>
      </c>
      <c r="R276" s="2" t="s">
        <v>1672</v>
      </c>
      <c r="S276" s="2">
        <v>1838881118</v>
      </c>
      <c r="T276" s="2" t="s">
        <v>1675</v>
      </c>
      <c r="U276" s="2" t="s">
        <v>1677</v>
      </c>
      <c r="V276" s="2"/>
    </row>
    <row r="277" spans="1:22" x14ac:dyDescent="0.25">
      <c r="A277" s="143">
        <v>273</v>
      </c>
      <c r="B277" s="171" t="s">
        <v>1543</v>
      </c>
      <c r="C277" s="173" t="s">
        <v>41</v>
      </c>
      <c r="D277" s="143" t="s">
        <v>476</v>
      </c>
      <c r="E277" s="171" t="s">
        <v>1545</v>
      </c>
      <c r="F277" s="146">
        <v>802</v>
      </c>
      <c r="G277" s="146">
        <v>1786548</v>
      </c>
      <c r="H277" s="137">
        <v>1220</v>
      </c>
      <c r="I277" s="137">
        <v>2461700</v>
      </c>
      <c r="J277" s="24">
        <f t="shared" si="25"/>
        <v>1.5211970074812968</v>
      </c>
      <c r="K277" s="24">
        <f t="shared" si="26"/>
        <v>1.3779086819945503</v>
      </c>
      <c r="L277" s="24">
        <f t="shared" si="22"/>
        <v>0.3</v>
      </c>
      <c r="M277" s="24">
        <f t="shared" si="23"/>
        <v>0.7</v>
      </c>
      <c r="N277" s="109">
        <f t="shared" si="24"/>
        <v>1</v>
      </c>
      <c r="O277" s="144">
        <v>1942.6306575796909</v>
      </c>
      <c r="P277" s="137">
        <v>731.84441762014285</v>
      </c>
      <c r="Q277" s="137">
        <v>1210.7862399595481</v>
      </c>
      <c r="R277" s="2" t="s">
        <v>1672</v>
      </c>
      <c r="S277" s="2">
        <v>1930042598</v>
      </c>
      <c r="T277" s="2" t="s">
        <v>1675</v>
      </c>
      <c r="U277" s="2" t="s">
        <v>1677</v>
      </c>
      <c r="V277" s="2"/>
    </row>
    <row r="278" spans="1:22" x14ac:dyDescent="0.25">
      <c r="A278" s="143">
        <v>274</v>
      </c>
      <c r="B278" s="171" t="s">
        <v>1543</v>
      </c>
      <c r="C278" s="173" t="s">
        <v>41</v>
      </c>
      <c r="D278" s="143" t="s">
        <v>479</v>
      </c>
      <c r="E278" s="171" t="s">
        <v>1546</v>
      </c>
      <c r="F278" s="146">
        <v>557</v>
      </c>
      <c r="G278" s="146">
        <v>1230137</v>
      </c>
      <c r="H278" s="137">
        <v>625</v>
      </c>
      <c r="I278" s="137">
        <v>1326955</v>
      </c>
      <c r="J278" s="24">
        <f t="shared" si="25"/>
        <v>1.1220825852782765</v>
      </c>
      <c r="K278" s="24">
        <f t="shared" si="26"/>
        <v>1.078705054802839</v>
      </c>
      <c r="L278" s="24">
        <f t="shared" si="22"/>
        <v>0.3</v>
      </c>
      <c r="M278" s="24">
        <f t="shared" si="23"/>
        <v>0.7</v>
      </c>
      <c r="N278" s="109">
        <f t="shared" si="24"/>
        <v>1</v>
      </c>
      <c r="O278" s="144">
        <v>1942.6306575796909</v>
      </c>
      <c r="P278" s="137">
        <v>769.66889561210633</v>
      </c>
      <c r="Q278" s="137">
        <v>1172.9617619675848</v>
      </c>
      <c r="R278" s="2" t="s">
        <v>1672</v>
      </c>
      <c r="S278" s="2">
        <v>1757315468</v>
      </c>
      <c r="T278" s="2" t="s">
        <v>1675</v>
      </c>
      <c r="U278" s="2" t="s">
        <v>1677</v>
      </c>
      <c r="V278" s="2"/>
    </row>
    <row r="279" spans="1:22" x14ac:dyDescent="0.25">
      <c r="A279" s="143">
        <v>275</v>
      </c>
      <c r="B279" s="171" t="s">
        <v>1543</v>
      </c>
      <c r="C279" s="173" t="s">
        <v>41</v>
      </c>
      <c r="D279" s="143" t="s">
        <v>480</v>
      </c>
      <c r="E279" s="171" t="s">
        <v>1547</v>
      </c>
      <c r="F279" s="146">
        <v>835</v>
      </c>
      <c r="G279" s="146">
        <v>1865961</v>
      </c>
      <c r="H279" s="137">
        <v>1050</v>
      </c>
      <c r="I279" s="137">
        <v>1997810</v>
      </c>
      <c r="J279" s="24">
        <f t="shared" si="25"/>
        <v>1.2574850299401197</v>
      </c>
      <c r="K279" s="24">
        <f t="shared" si="26"/>
        <v>1.0706601049003703</v>
      </c>
      <c r="L279" s="24">
        <f t="shared" si="22"/>
        <v>0.3</v>
      </c>
      <c r="M279" s="24">
        <f t="shared" si="23"/>
        <v>0.7</v>
      </c>
      <c r="N279" s="109">
        <f t="shared" si="24"/>
        <v>1</v>
      </c>
      <c r="O279" s="144">
        <v>1942.6306575796909</v>
      </c>
      <c r="P279" s="137">
        <v>736.36852364017841</v>
      </c>
      <c r="Q279" s="137">
        <v>1206.2621339395125</v>
      </c>
      <c r="R279" s="2" t="s">
        <v>1672</v>
      </c>
      <c r="S279" s="2">
        <v>1911929020</v>
      </c>
      <c r="T279" s="2" t="s">
        <v>1675</v>
      </c>
      <c r="U279" s="2" t="s">
        <v>1677</v>
      </c>
      <c r="V279" s="2"/>
    </row>
    <row r="280" spans="1:22" x14ac:dyDescent="0.25">
      <c r="A280" s="143">
        <v>276</v>
      </c>
      <c r="B280" s="171" t="s">
        <v>1543</v>
      </c>
      <c r="C280" s="173" t="s">
        <v>41</v>
      </c>
      <c r="D280" s="143" t="s">
        <v>475</v>
      </c>
      <c r="E280" s="171" t="s">
        <v>1548</v>
      </c>
      <c r="F280" s="146">
        <v>625</v>
      </c>
      <c r="G280" s="146">
        <v>1399822</v>
      </c>
      <c r="H280" s="137">
        <v>828</v>
      </c>
      <c r="I280" s="137">
        <v>1572860</v>
      </c>
      <c r="J280" s="24">
        <f t="shared" si="25"/>
        <v>1.3248</v>
      </c>
      <c r="K280" s="24">
        <f t="shared" si="26"/>
        <v>1.1236142881023445</v>
      </c>
      <c r="L280" s="24">
        <f t="shared" si="22"/>
        <v>0.3</v>
      </c>
      <c r="M280" s="24">
        <f t="shared" si="23"/>
        <v>0.7</v>
      </c>
      <c r="N280" s="109">
        <f t="shared" si="24"/>
        <v>1</v>
      </c>
      <c r="O280" s="144">
        <v>1942.6306575796909</v>
      </c>
      <c r="P280" s="137">
        <v>997.33851656748755</v>
      </c>
      <c r="Q280" s="137">
        <v>945.29214101220327</v>
      </c>
      <c r="R280" s="2" t="s">
        <v>1672</v>
      </c>
      <c r="S280" s="2">
        <v>1709097727</v>
      </c>
      <c r="T280" s="2" t="s">
        <v>1675</v>
      </c>
      <c r="U280" s="2" t="s">
        <v>1677</v>
      </c>
      <c r="V280" s="2"/>
    </row>
    <row r="281" spans="1:22" x14ac:dyDescent="0.25">
      <c r="A281" s="143">
        <v>277</v>
      </c>
      <c r="B281" s="171" t="s">
        <v>40</v>
      </c>
      <c r="C281" s="173" t="s">
        <v>41</v>
      </c>
      <c r="D281" s="143" t="s">
        <v>444</v>
      </c>
      <c r="E281" s="171" t="s">
        <v>1549</v>
      </c>
      <c r="F281" s="146">
        <v>576</v>
      </c>
      <c r="G281" s="146">
        <v>1228502</v>
      </c>
      <c r="H281" s="137">
        <v>629</v>
      </c>
      <c r="I281" s="137">
        <v>1030850</v>
      </c>
      <c r="J281" s="24">
        <f t="shared" si="25"/>
        <v>1.0920138888888888</v>
      </c>
      <c r="K281" s="24">
        <f t="shared" si="26"/>
        <v>0.83911137303805772</v>
      </c>
      <c r="L281" s="24">
        <f t="shared" si="22"/>
        <v>0.3</v>
      </c>
      <c r="M281" s="24">
        <f t="shared" si="23"/>
        <v>0.58737796112664031</v>
      </c>
      <c r="N281" s="109">
        <f t="shared" si="24"/>
        <v>0.88737796112664036</v>
      </c>
      <c r="O281" s="144">
        <v>1723.8476321451708</v>
      </c>
      <c r="P281" s="137">
        <v>468.66715563370576</v>
      </c>
      <c r="Q281" s="137">
        <v>1255.180476511465</v>
      </c>
      <c r="R281" s="2" t="s">
        <v>1672</v>
      </c>
      <c r="S281" s="2">
        <v>1318817069</v>
      </c>
      <c r="T281" s="2" t="s">
        <v>1675</v>
      </c>
      <c r="U281" s="2" t="s">
        <v>1677</v>
      </c>
      <c r="V281" s="2"/>
    </row>
    <row r="282" spans="1:22" x14ac:dyDescent="0.25">
      <c r="A282" s="143">
        <v>278</v>
      </c>
      <c r="B282" s="171" t="s">
        <v>40</v>
      </c>
      <c r="C282" s="173" t="s">
        <v>41</v>
      </c>
      <c r="D282" s="143" t="s">
        <v>448</v>
      </c>
      <c r="E282" s="171" t="s">
        <v>1550</v>
      </c>
      <c r="F282" s="146">
        <v>1236</v>
      </c>
      <c r="G282" s="146">
        <v>2709289</v>
      </c>
      <c r="H282" s="137">
        <v>1097</v>
      </c>
      <c r="I282" s="137">
        <v>1901535</v>
      </c>
      <c r="J282" s="24">
        <f t="shared" si="25"/>
        <v>0.88754045307443363</v>
      </c>
      <c r="K282" s="24">
        <f t="shared" si="26"/>
        <v>0.70185757222651401</v>
      </c>
      <c r="L282" s="24">
        <f t="shared" si="22"/>
        <v>0.26626213592233006</v>
      </c>
      <c r="M282" s="24">
        <f t="shared" si="23"/>
        <v>0.49130030055855978</v>
      </c>
      <c r="N282" s="109">
        <f t="shared" si="24"/>
        <v>0.75756243648088983</v>
      </c>
      <c r="O282" s="144">
        <v>0</v>
      </c>
      <c r="P282" s="137">
        <v>0</v>
      </c>
      <c r="Q282" s="137">
        <v>0</v>
      </c>
      <c r="R282" s="2" t="s">
        <v>1672</v>
      </c>
      <c r="S282" s="2">
        <v>1843514065</v>
      </c>
      <c r="T282" s="2" t="s">
        <v>1675</v>
      </c>
      <c r="U282" s="2" t="s">
        <v>1677</v>
      </c>
      <c r="V282" s="2"/>
    </row>
    <row r="283" spans="1:22" x14ac:dyDescent="0.25">
      <c r="A283" s="143">
        <v>279</v>
      </c>
      <c r="B283" s="171" t="s">
        <v>40</v>
      </c>
      <c r="C283" s="173" t="s">
        <v>41</v>
      </c>
      <c r="D283" s="143" t="s">
        <v>447</v>
      </c>
      <c r="E283" s="171" t="s">
        <v>1551</v>
      </c>
      <c r="F283" s="146">
        <v>1048</v>
      </c>
      <c r="G283" s="146">
        <v>1867057</v>
      </c>
      <c r="H283" s="137">
        <v>833</v>
      </c>
      <c r="I283" s="137">
        <v>1590865</v>
      </c>
      <c r="J283" s="24">
        <f t="shared" si="25"/>
        <v>0.79484732824427484</v>
      </c>
      <c r="K283" s="24">
        <f t="shared" si="26"/>
        <v>0.85207093302454073</v>
      </c>
      <c r="L283" s="24">
        <f t="shared" si="22"/>
        <v>0.23845419847328245</v>
      </c>
      <c r="M283" s="24">
        <f t="shared" si="23"/>
        <v>0.59644965311717846</v>
      </c>
      <c r="N283" s="109">
        <f t="shared" si="24"/>
        <v>0.83490385159046088</v>
      </c>
      <c r="O283" s="144">
        <v>1621.9098182309938</v>
      </c>
      <c r="P283" s="137">
        <v>338.50427748309613</v>
      </c>
      <c r="Q283" s="137">
        <v>1283.4055407478977</v>
      </c>
      <c r="R283" s="2" t="s">
        <v>1672</v>
      </c>
      <c r="S283" s="2">
        <v>1868401671</v>
      </c>
      <c r="T283" s="2" t="s">
        <v>1675</v>
      </c>
      <c r="U283" s="2" t="s">
        <v>1677</v>
      </c>
      <c r="V283" s="2"/>
    </row>
    <row r="284" spans="1:22" x14ac:dyDescent="0.25">
      <c r="A284" s="143">
        <v>280</v>
      </c>
      <c r="B284" s="171" t="s">
        <v>40</v>
      </c>
      <c r="C284" s="173" t="s">
        <v>41</v>
      </c>
      <c r="D284" s="143" t="s">
        <v>442</v>
      </c>
      <c r="E284" s="171" t="s">
        <v>1133</v>
      </c>
      <c r="F284" s="146">
        <v>1156</v>
      </c>
      <c r="G284" s="146">
        <v>3246875</v>
      </c>
      <c r="H284" s="137">
        <v>791</v>
      </c>
      <c r="I284" s="137">
        <v>1568640</v>
      </c>
      <c r="J284" s="24">
        <f t="shared" si="25"/>
        <v>0.68425605536332179</v>
      </c>
      <c r="K284" s="24">
        <f t="shared" si="26"/>
        <v>0.48312300288739174</v>
      </c>
      <c r="L284" s="24">
        <f t="shared" si="22"/>
        <v>0.20527681660899652</v>
      </c>
      <c r="M284" s="24">
        <f t="shared" si="23"/>
        <v>0.33818610202117422</v>
      </c>
      <c r="N284" s="109">
        <f t="shared" si="24"/>
        <v>0.54346291863017071</v>
      </c>
      <c r="O284" s="144">
        <v>0</v>
      </c>
      <c r="P284" s="137">
        <v>0</v>
      </c>
      <c r="Q284" s="137">
        <v>0</v>
      </c>
      <c r="R284" s="2" t="s">
        <v>1672</v>
      </c>
      <c r="S284" s="2">
        <v>1815206030</v>
      </c>
      <c r="T284" s="2" t="s">
        <v>1675</v>
      </c>
      <c r="U284" s="2" t="s">
        <v>1677</v>
      </c>
      <c r="V284" s="2"/>
    </row>
    <row r="285" spans="1:22" x14ac:dyDescent="0.25">
      <c r="A285" s="143">
        <v>281</v>
      </c>
      <c r="B285" s="171" t="s">
        <v>40</v>
      </c>
      <c r="C285" s="173" t="s">
        <v>41</v>
      </c>
      <c r="D285" s="143" t="s">
        <v>443</v>
      </c>
      <c r="E285" s="171" t="s">
        <v>1552</v>
      </c>
      <c r="F285" s="146">
        <v>665</v>
      </c>
      <c r="G285" s="146">
        <v>1846026</v>
      </c>
      <c r="H285" s="137">
        <v>624</v>
      </c>
      <c r="I285" s="137">
        <v>1525500</v>
      </c>
      <c r="J285" s="24">
        <f t="shared" si="25"/>
        <v>0.93834586466165415</v>
      </c>
      <c r="K285" s="24">
        <f t="shared" si="26"/>
        <v>0.82636972610353265</v>
      </c>
      <c r="L285" s="24">
        <f t="shared" si="22"/>
        <v>0.28150375939849626</v>
      </c>
      <c r="M285" s="24">
        <f t="shared" si="23"/>
        <v>0.57845880827247287</v>
      </c>
      <c r="N285" s="109">
        <f t="shared" si="24"/>
        <v>0.85996256767096912</v>
      </c>
      <c r="O285" s="144">
        <v>1670.5896483285742</v>
      </c>
      <c r="P285" s="137">
        <v>250.38394254015176</v>
      </c>
      <c r="Q285" s="137">
        <v>1420.2057057884224</v>
      </c>
      <c r="R285" s="2" t="s">
        <v>1672</v>
      </c>
      <c r="S285" s="2">
        <v>1880989826</v>
      </c>
      <c r="T285" s="2" t="s">
        <v>1675</v>
      </c>
      <c r="U285" s="2" t="s">
        <v>1677</v>
      </c>
      <c r="V285" s="2"/>
    </row>
    <row r="286" spans="1:22" x14ac:dyDescent="0.25">
      <c r="A286" s="143">
        <v>282</v>
      </c>
      <c r="B286" s="171" t="s">
        <v>40</v>
      </c>
      <c r="C286" s="173" t="s">
        <v>41</v>
      </c>
      <c r="D286" s="143" t="s">
        <v>440</v>
      </c>
      <c r="E286" s="171" t="s">
        <v>441</v>
      </c>
      <c r="F286" s="146">
        <v>709</v>
      </c>
      <c r="G286" s="146">
        <v>1027750</v>
      </c>
      <c r="H286" s="137">
        <v>610</v>
      </c>
      <c r="I286" s="137">
        <v>905165</v>
      </c>
      <c r="J286" s="24">
        <f t="shared" si="25"/>
        <v>0.86036671368124118</v>
      </c>
      <c r="K286" s="24">
        <f t="shared" si="26"/>
        <v>0.88072488445633668</v>
      </c>
      <c r="L286" s="24">
        <f t="shared" si="22"/>
        <v>0.25811001410437234</v>
      </c>
      <c r="M286" s="24">
        <f t="shared" si="23"/>
        <v>0.61650741911943563</v>
      </c>
      <c r="N286" s="109">
        <f t="shared" si="24"/>
        <v>0.87461743322380792</v>
      </c>
      <c r="O286" s="144">
        <v>1699.0586394342274</v>
      </c>
      <c r="P286" s="137">
        <v>619.70908897135814</v>
      </c>
      <c r="Q286" s="137">
        <v>1079.3495504628693</v>
      </c>
      <c r="R286" s="2" t="s">
        <v>1672</v>
      </c>
      <c r="S286" s="2">
        <v>1967192289</v>
      </c>
      <c r="T286" s="2" t="s">
        <v>1675</v>
      </c>
      <c r="U286" s="2" t="s">
        <v>1677</v>
      </c>
      <c r="V286" s="2"/>
    </row>
    <row r="287" spans="1:22" x14ac:dyDescent="0.25">
      <c r="A287" s="143">
        <v>283</v>
      </c>
      <c r="B287" s="171" t="s">
        <v>1322</v>
      </c>
      <c r="C287" s="173" t="s">
        <v>41</v>
      </c>
      <c r="D287" s="143" t="s">
        <v>485</v>
      </c>
      <c r="E287" s="171" t="s">
        <v>486</v>
      </c>
      <c r="F287" s="146">
        <v>1012</v>
      </c>
      <c r="G287" s="146">
        <v>3345335</v>
      </c>
      <c r="H287" s="137">
        <v>900</v>
      </c>
      <c r="I287" s="137">
        <v>2183525</v>
      </c>
      <c r="J287" s="24">
        <f t="shared" si="25"/>
        <v>0.88932806324110669</v>
      </c>
      <c r="K287" s="24">
        <f t="shared" si="26"/>
        <v>0.65270742690941264</v>
      </c>
      <c r="L287" s="24">
        <f t="shared" si="22"/>
        <v>0.26679841897233197</v>
      </c>
      <c r="M287" s="24">
        <f t="shared" si="23"/>
        <v>0.4568951988365888</v>
      </c>
      <c r="N287" s="109">
        <f t="shared" si="24"/>
        <v>0.72369361780892083</v>
      </c>
      <c r="O287" s="144">
        <v>0</v>
      </c>
      <c r="P287" s="137">
        <v>0</v>
      </c>
      <c r="Q287" s="137">
        <v>0</v>
      </c>
      <c r="R287" s="2" t="s">
        <v>1672</v>
      </c>
      <c r="S287" s="2">
        <v>1811933420</v>
      </c>
      <c r="T287" s="2" t="s">
        <v>1675</v>
      </c>
      <c r="U287" s="2" t="s">
        <v>1677</v>
      </c>
      <c r="V287" s="2"/>
    </row>
    <row r="288" spans="1:22" x14ac:dyDescent="0.25">
      <c r="A288" s="143">
        <v>284</v>
      </c>
      <c r="B288" s="171" t="s">
        <v>1322</v>
      </c>
      <c r="C288" s="173" t="s">
        <v>41</v>
      </c>
      <c r="D288" s="143" t="s">
        <v>482</v>
      </c>
      <c r="E288" s="171" t="s">
        <v>1028</v>
      </c>
      <c r="F288" s="146">
        <v>1948</v>
      </c>
      <c r="G288" s="146">
        <v>3066631</v>
      </c>
      <c r="H288" s="137">
        <v>1108</v>
      </c>
      <c r="I288" s="137">
        <v>1775825</v>
      </c>
      <c r="J288" s="24">
        <f t="shared" si="25"/>
        <v>0.56878850102669409</v>
      </c>
      <c r="K288" s="24">
        <f t="shared" si="26"/>
        <v>0.57908010451860692</v>
      </c>
      <c r="L288" s="24">
        <f t="shared" si="22"/>
        <v>0.17063655030800823</v>
      </c>
      <c r="M288" s="24">
        <f t="shared" si="23"/>
        <v>0.4053560731630248</v>
      </c>
      <c r="N288" s="109">
        <f t="shared" si="24"/>
        <v>0.57599262347103308</v>
      </c>
      <c r="O288" s="144">
        <v>0</v>
      </c>
      <c r="P288" s="137">
        <v>0</v>
      </c>
      <c r="Q288" s="137">
        <v>0</v>
      </c>
      <c r="R288" s="2" t="s">
        <v>1672</v>
      </c>
      <c r="S288" s="2">
        <v>1615500769</v>
      </c>
      <c r="T288" s="2" t="s">
        <v>1675</v>
      </c>
      <c r="U288" s="2" t="s">
        <v>1677</v>
      </c>
      <c r="V288" s="2"/>
    </row>
    <row r="289" spans="1:22" x14ac:dyDescent="0.25">
      <c r="A289" s="143">
        <v>285</v>
      </c>
      <c r="B289" s="171" t="s">
        <v>1322</v>
      </c>
      <c r="C289" s="173" t="s">
        <v>41</v>
      </c>
      <c r="D289" s="143" t="s">
        <v>483</v>
      </c>
      <c r="E289" s="171" t="s">
        <v>446</v>
      </c>
      <c r="F289" s="146">
        <v>1274</v>
      </c>
      <c r="G289" s="146">
        <v>4696990</v>
      </c>
      <c r="H289" s="137">
        <v>1055</v>
      </c>
      <c r="I289" s="137">
        <v>2795555</v>
      </c>
      <c r="J289" s="24">
        <f t="shared" si="25"/>
        <v>0.82810047095761385</v>
      </c>
      <c r="K289" s="24">
        <f t="shared" si="26"/>
        <v>0.59518010470535387</v>
      </c>
      <c r="L289" s="24">
        <f t="shared" si="22"/>
        <v>0.24843014128728413</v>
      </c>
      <c r="M289" s="24">
        <f t="shared" si="23"/>
        <v>0.41662607329374768</v>
      </c>
      <c r="N289" s="109">
        <f t="shared" si="24"/>
        <v>0.66505621458103181</v>
      </c>
      <c r="O289" s="144">
        <v>0</v>
      </c>
      <c r="P289" s="137">
        <v>0</v>
      </c>
      <c r="Q289" s="137">
        <v>0</v>
      </c>
      <c r="R289" s="2" t="s">
        <v>1672</v>
      </c>
      <c r="S289" s="2">
        <v>1951912679</v>
      </c>
      <c r="T289" s="2" t="s">
        <v>1675</v>
      </c>
      <c r="U289" s="2" t="s">
        <v>1677</v>
      </c>
      <c r="V289" s="2"/>
    </row>
    <row r="290" spans="1:22" x14ac:dyDescent="0.25">
      <c r="A290" s="143">
        <v>286</v>
      </c>
      <c r="B290" s="171" t="s">
        <v>176</v>
      </c>
      <c r="C290" s="173" t="s">
        <v>41</v>
      </c>
      <c r="D290" s="143" t="s">
        <v>488</v>
      </c>
      <c r="E290" s="171" t="s">
        <v>1553</v>
      </c>
      <c r="F290" s="146">
        <v>885</v>
      </c>
      <c r="G290" s="146">
        <v>1815176</v>
      </c>
      <c r="H290" s="137">
        <v>897</v>
      </c>
      <c r="I290" s="137">
        <v>1490600</v>
      </c>
      <c r="J290" s="24">
        <f t="shared" si="25"/>
        <v>1.0135593220338983</v>
      </c>
      <c r="K290" s="24">
        <f t="shared" si="26"/>
        <v>0.82118758731935637</v>
      </c>
      <c r="L290" s="24">
        <f t="shared" si="22"/>
        <v>0.3</v>
      </c>
      <c r="M290" s="24">
        <f t="shared" si="23"/>
        <v>0.57483131112354946</v>
      </c>
      <c r="N290" s="109">
        <f t="shared" si="24"/>
        <v>0.8748313111235495</v>
      </c>
      <c r="O290" s="144">
        <v>1699.4741251992441</v>
      </c>
      <c r="P290" s="137">
        <v>316.79253249224411</v>
      </c>
      <c r="Q290" s="137">
        <v>1382.6815927069999</v>
      </c>
      <c r="R290" s="2" t="s">
        <v>1672</v>
      </c>
      <c r="S290" s="2">
        <v>1858870161</v>
      </c>
      <c r="T290" s="2" t="s">
        <v>1675</v>
      </c>
      <c r="U290" s="2" t="s">
        <v>1677</v>
      </c>
      <c r="V290" s="2"/>
    </row>
    <row r="291" spans="1:22" x14ac:dyDescent="0.25">
      <c r="A291" s="143">
        <v>287</v>
      </c>
      <c r="B291" s="171" t="s">
        <v>176</v>
      </c>
      <c r="C291" s="173" t="s">
        <v>41</v>
      </c>
      <c r="D291" s="143" t="s">
        <v>487</v>
      </c>
      <c r="E291" s="171" t="s">
        <v>1554</v>
      </c>
      <c r="F291" s="146">
        <v>943</v>
      </c>
      <c r="G291" s="146">
        <v>2241795</v>
      </c>
      <c r="H291" s="137">
        <v>995</v>
      </c>
      <c r="I291" s="137">
        <v>1634965</v>
      </c>
      <c r="J291" s="24">
        <f t="shared" si="25"/>
        <v>1.0551431601272534</v>
      </c>
      <c r="K291" s="24">
        <f t="shared" si="26"/>
        <v>0.72931066399916133</v>
      </c>
      <c r="L291" s="24">
        <f t="shared" si="22"/>
        <v>0.3</v>
      </c>
      <c r="M291" s="24">
        <f t="shared" si="23"/>
        <v>0.51051746479941296</v>
      </c>
      <c r="N291" s="109">
        <f t="shared" si="24"/>
        <v>0.81051746479941289</v>
      </c>
      <c r="O291" s="144">
        <v>1574.5360756231075</v>
      </c>
      <c r="P291" s="137">
        <v>335.16629349805578</v>
      </c>
      <c r="Q291" s="137">
        <v>1239.3697821250519</v>
      </c>
      <c r="R291" s="2" t="s">
        <v>1672</v>
      </c>
      <c r="S291" s="2">
        <v>1302722999</v>
      </c>
      <c r="T291" s="2" t="s">
        <v>1675</v>
      </c>
      <c r="U291" s="2" t="s">
        <v>1677</v>
      </c>
      <c r="V291" s="2"/>
    </row>
    <row r="292" spans="1:22" x14ac:dyDescent="0.25">
      <c r="A292" s="143">
        <v>288</v>
      </c>
      <c r="B292" s="171" t="s">
        <v>176</v>
      </c>
      <c r="C292" s="173" t="s">
        <v>41</v>
      </c>
      <c r="D292" s="143" t="s">
        <v>489</v>
      </c>
      <c r="E292" s="171" t="s">
        <v>1555</v>
      </c>
      <c r="F292" s="146">
        <v>1193</v>
      </c>
      <c r="G292" s="146">
        <v>2901428</v>
      </c>
      <c r="H292" s="137">
        <v>1077</v>
      </c>
      <c r="I292" s="137">
        <v>2368320</v>
      </c>
      <c r="J292" s="24">
        <f t="shared" si="25"/>
        <v>0.90276613579212073</v>
      </c>
      <c r="K292" s="24">
        <f t="shared" si="26"/>
        <v>0.816260131218145</v>
      </c>
      <c r="L292" s="24">
        <f t="shared" si="22"/>
        <v>0.27082984073763622</v>
      </c>
      <c r="M292" s="24">
        <f t="shared" si="23"/>
        <v>0.5713820918527015</v>
      </c>
      <c r="N292" s="109">
        <f t="shared" si="24"/>
        <v>0.84221193259033766</v>
      </c>
      <c r="O292" s="144">
        <v>1636.10672042943</v>
      </c>
      <c r="P292" s="137">
        <v>215.52472373691529</v>
      </c>
      <c r="Q292" s="137">
        <v>1420.5819966925148</v>
      </c>
      <c r="R292" s="2" t="s">
        <v>1672</v>
      </c>
      <c r="S292" s="2">
        <v>1317499945</v>
      </c>
      <c r="T292" s="2" t="s">
        <v>1675</v>
      </c>
      <c r="U292" s="2" t="s">
        <v>1677</v>
      </c>
      <c r="V292" s="2"/>
    </row>
    <row r="293" spans="1:22" x14ac:dyDescent="0.25">
      <c r="A293" s="143">
        <v>289</v>
      </c>
      <c r="B293" s="171" t="s">
        <v>176</v>
      </c>
      <c r="C293" s="173" t="s">
        <v>41</v>
      </c>
      <c r="D293" s="143" t="s">
        <v>490</v>
      </c>
      <c r="E293" s="171" t="s">
        <v>1084</v>
      </c>
      <c r="F293" s="146">
        <v>1071</v>
      </c>
      <c r="G293" s="146">
        <v>2777844</v>
      </c>
      <c r="H293" s="137">
        <v>893</v>
      </c>
      <c r="I293" s="137">
        <v>1615520</v>
      </c>
      <c r="J293" s="24">
        <f t="shared" si="25"/>
        <v>0.83380018674136325</v>
      </c>
      <c r="K293" s="24">
        <f t="shared" si="26"/>
        <v>0.58157333529168664</v>
      </c>
      <c r="L293" s="24">
        <f t="shared" si="22"/>
        <v>0.25014005602240896</v>
      </c>
      <c r="M293" s="24">
        <f t="shared" si="23"/>
        <v>0.40710133470418064</v>
      </c>
      <c r="N293" s="109">
        <f t="shared" si="24"/>
        <v>0.6572413907265896</v>
      </c>
      <c r="O293" s="144">
        <v>0</v>
      </c>
      <c r="P293" s="137">
        <v>0</v>
      </c>
      <c r="Q293" s="137">
        <v>0</v>
      </c>
      <c r="R293" s="2" t="s">
        <v>1672</v>
      </c>
      <c r="S293" s="2">
        <v>1788024254</v>
      </c>
      <c r="T293" s="2" t="s">
        <v>1675</v>
      </c>
      <c r="U293" s="2" t="s">
        <v>1677</v>
      </c>
      <c r="V293" s="2"/>
    </row>
    <row r="294" spans="1:22" x14ac:dyDescent="0.25">
      <c r="A294" s="143">
        <v>290</v>
      </c>
      <c r="B294" s="171" t="s">
        <v>77</v>
      </c>
      <c r="C294" s="173" t="s">
        <v>41</v>
      </c>
      <c r="D294" s="143" t="s">
        <v>677</v>
      </c>
      <c r="E294" s="171" t="s">
        <v>1496</v>
      </c>
      <c r="F294" s="146">
        <v>1731</v>
      </c>
      <c r="G294" s="146">
        <v>2831739</v>
      </c>
      <c r="H294" s="137">
        <v>1233</v>
      </c>
      <c r="I294" s="137">
        <v>2128705</v>
      </c>
      <c r="J294" s="24">
        <f t="shared" si="25"/>
        <v>0.71230502599653378</v>
      </c>
      <c r="K294" s="24">
        <f t="shared" si="26"/>
        <v>0.75173065031770225</v>
      </c>
      <c r="L294" s="24">
        <f t="shared" si="22"/>
        <v>0.21369150779896012</v>
      </c>
      <c r="M294" s="24">
        <f t="shared" si="23"/>
        <v>0.52621145522239154</v>
      </c>
      <c r="N294" s="109">
        <f t="shared" si="24"/>
        <v>0.73990296302135161</v>
      </c>
      <c r="O294" s="144">
        <v>0</v>
      </c>
      <c r="P294" s="137">
        <v>0</v>
      </c>
      <c r="Q294" s="137">
        <v>0</v>
      </c>
      <c r="R294" s="2" t="s">
        <v>1672</v>
      </c>
      <c r="S294" s="2">
        <v>1878879833</v>
      </c>
      <c r="T294" s="2" t="s">
        <v>1675</v>
      </c>
      <c r="U294" s="2" t="s">
        <v>1677</v>
      </c>
      <c r="V294" s="2"/>
    </row>
    <row r="295" spans="1:22" x14ac:dyDescent="0.25">
      <c r="A295" s="143">
        <v>291</v>
      </c>
      <c r="B295" s="171" t="s">
        <v>77</v>
      </c>
      <c r="C295" s="173" t="s">
        <v>41</v>
      </c>
      <c r="D295" s="143" t="s">
        <v>679</v>
      </c>
      <c r="E295" s="171" t="s">
        <v>680</v>
      </c>
      <c r="F295" s="146">
        <v>641</v>
      </c>
      <c r="G295" s="146">
        <v>1052279</v>
      </c>
      <c r="H295" s="137">
        <v>704</v>
      </c>
      <c r="I295" s="137">
        <v>996080</v>
      </c>
      <c r="J295" s="24">
        <f t="shared" si="25"/>
        <v>1.0982839313572543</v>
      </c>
      <c r="K295" s="24">
        <f t="shared" si="26"/>
        <v>0.94659306134589782</v>
      </c>
      <c r="L295" s="24">
        <f t="shared" si="22"/>
        <v>0.3</v>
      </c>
      <c r="M295" s="24">
        <f t="shared" si="23"/>
        <v>0.66261514294212842</v>
      </c>
      <c r="N295" s="109">
        <f t="shared" si="24"/>
        <v>0.96261514294212835</v>
      </c>
      <c r="O295" s="144">
        <v>1870.0056881298349</v>
      </c>
      <c r="P295" s="137">
        <v>506.19556958195665</v>
      </c>
      <c r="Q295" s="137">
        <v>1363.8101185478781</v>
      </c>
      <c r="R295" s="2" t="s">
        <v>1672</v>
      </c>
      <c r="S295" s="2">
        <v>1862040032</v>
      </c>
      <c r="T295" s="2" t="s">
        <v>1675</v>
      </c>
      <c r="U295" s="2" t="s">
        <v>1677</v>
      </c>
      <c r="V295" s="2"/>
    </row>
    <row r="296" spans="1:22" x14ac:dyDescent="0.25">
      <c r="A296" s="143">
        <v>292</v>
      </c>
      <c r="B296" s="171" t="s">
        <v>139</v>
      </c>
      <c r="C296" s="173" t="s">
        <v>41</v>
      </c>
      <c r="D296" s="143" t="s">
        <v>950</v>
      </c>
      <c r="E296" s="171" t="s">
        <v>1556</v>
      </c>
      <c r="F296" s="146">
        <v>623</v>
      </c>
      <c r="G296" s="146">
        <v>1306821</v>
      </c>
      <c r="H296" s="137">
        <v>758</v>
      </c>
      <c r="I296" s="137">
        <v>1182290</v>
      </c>
      <c r="J296" s="24">
        <f t="shared" si="25"/>
        <v>1.21669341894061</v>
      </c>
      <c r="K296" s="24">
        <f t="shared" si="26"/>
        <v>0.90470691854508001</v>
      </c>
      <c r="L296" s="24">
        <f t="shared" si="22"/>
        <v>0.3</v>
      </c>
      <c r="M296" s="24">
        <f t="shared" si="23"/>
        <v>0.63329484298155592</v>
      </c>
      <c r="N296" s="109">
        <f t="shared" si="24"/>
        <v>0.93329484298155596</v>
      </c>
      <c r="O296" s="144">
        <v>1813.0471745369944</v>
      </c>
      <c r="P296" s="137">
        <v>563.65235889211795</v>
      </c>
      <c r="Q296" s="137">
        <v>1249.3948156448764</v>
      </c>
      <c r="R296" s="2" t="s">
        <v>1672</v>
      </c>
      <c r="S296" s="2">
        <v>1670550713</v>
      </c>
      <c r="T296" s="2" t="s">
        <v>1675</v>
      </c>
      <c r="U296" s="2" t="s">
        <v>1677</v>
      </c>
      <c r="V296" s="2"/>
    </row>
    <row r="297" spans="1:22" x14ac:dyDescent="0.25">
      <c r="A297" s="143">
        <v>293</v>
      </c>
      <c r="B297" s="171" t="s">
        <v>139</v>
      </c>
      <c r="C297" s="173" t="s">
        <v>41</v>
      </c>
      <c r="D297" s="143" t="s">
        <v>948</v>
      </c>
      <c r="E297" s="171" t="s">
        <v>1557</v>
      </c>
      <c r="F297" s="146">
        <v>829</v>
      </c>
      <c r="G297" s="146">
        <v>1735562</v>
      </c>
      <c r="H297" s="137">
        <v>954</v>
      </c>
      <c r="I297" s="137">
        <v>1582115</v>
      </c>
      <c r="J297" s="24">
        <f t="shared" si="25"/>
        <v>1.1507840772014475</v>
      </c>
      <c r="K297" s="24">
        <f t="shared" si="26"/>
        <v>0.91158656389112003</v>
      </c>
      <c r="L297" s="24">
        <f t="shared" si="22"/>
        <v>0.3</v>
      </c>
      <c r="M297" s="24">
        <f t="shared" si="23"/>
        <v>0.63811059472378395</v>
      </c>
      <c r="N297" s="109">
        <f t="shared" si="24"/>
        <v>0.938110594723784</v>
      </c>
      <c r="O297" s="144">
        <v>1822.4024015107395</v>
      </c>
      <c r="P297" s="137">
        <v>474.17057610953805</v>
      </c>
      <c r="Q297" s="137">
        <v>1348.2318254012016</v>
      </c>
      <c r="R297" s="2" t="s">
        <v>1672</v>
      </c>
      <c r="S297" s="2">
        <v>1753466302</v>
      </c>
      <c r="T297" s="2" t="s">
        <v>1675</v>
      </c>
      <c r="U297" s="2" t="s">
        <v>1677</v>
      </c>
      <c r="V297" s="2"/>
    </row>
    <row r="298" spans="1:22" x14ac:dyDescent="0.25">
      <c r="A298" s="143">
        <v>294</v>
      </c>
      <c r="B298" s="171" t="s">
        <v>139</v>
      </c>
      <c r="C298" s="173" t="s">
        <v>41</v>
      </c>
      <c r="D298" s="143" t="s">
        <v>946</v>
      </c>
      <c r="E298" s="171" t="s">
        <v>947</v>
      </c>
      <c r="F298" s="146">
        <v>1316</v>
      </c>
      <c r="G298" s="146">
        <v>2765131</v>
      </c>
      <c r="H298" s="137">
        <v>1547</v>
      </c>
      <c r="I298" s="137">
        <v>2487185</v>
      </c>
      <c r="J298" s="24">
        <f t="shared" si="25"/>
        <v>1.175531914893617</v>
      </c>
      <c r="K298" s="24">
        <f t="shared" si="26"/>
        <v>0.89948179670330264</v>
      </c>
      <c r="L298" s="24">
        <f t="shared" si="22"/>
        <v>0.3</v>
      </c>
      <c r="M298" s="24">
        <f t="shared" si="23"/>
        <v>0.62963725769231182</v>
      </c>
      <c r="N298" s="109">
        <f t="shared" si="24"/>
        <v>0.92963725769231176</v>
      </c>
      <c r="O298" s="144">
        <v>1805.9418372213961</v>
      </c>
      <c r="P298" s="137">
        <v>491.11564249347055</v>
      </c>
      <c r="Q298" s="137">
        <v>1314.8261947279254</v>
      </c>
      <c r="R298" s="2" t="s">
        <v>1672</v>
      </c>
      <c r="S298" s="2">
        <v>1718570550</v>
      </c>
      <c r="T298" s="2" t="s">
        <v>1675</v>
      </c>
      <c r="U298" s="2" t="s">
        <v>1677</v>
      </c>
      <c r="V298" s="2"/>
    </row>
    <row r="299" spans="1:22" x14ac:dyDescent="0.25">
      <c r="A299" s="143">
        <v>295</v>
      </c>
      <c r="B299" s="171" t="s">
        <v>139</v>
      </c>
      <c r="C299" s="173" t="s">
        <v>41</v>
      </c>
      <c r="D299" s="143" t="s">
        <v>952</v>
      </c>
      <c r="E299" s="171" t="s">
        <v>953</v>
      </c>
      <c r="F299" s="146">
        <v>1466</v>
      </c>
      <c r="G299" s="146">
        <v>3076206</v>
      </c>
      <c r="H299" s="137">
        <v>1330</v>
      </c>
      <c r="I299" s="137">
        <v>2847385</v>
      </c>
      <c r="J299" s="24">
        <f t="shared" si="25"/>
        <v>0.90723055934515684</v>
      </c>
      <c r="K299" s="24">
        <f t="shared" si="26"/>
        <v>0.92561583977145878</v>
      </c>
      <c r="L299" s="24">
        <f t="shared" si="22"/>
        <v>0.27216916780354705</v>
      </c>
      <c r="M299" s="24">
        <f t="shared" si="23"/>
        <v>0.64793108784002107</v>
      </c>
      <c r="N299" s="109">
        <f t="shared" si="24"/>
        <v>0.92010025564356812</v>
      </c>
      <c r="O299" s="144">
        <v>1787.4149646601065</v>
      </c>
      <c r="P299" s="137">
        <v>401.04481718264867</v>
      </c>
      <c r="Q299" s="137">
        <v>1386.3701474774577</v>
      </c>
      <c r="R299" s="2" t="s">
        <v>1672</v>
      </c>
      <c r="S299" s="2">
        <v>1671169464</v>
      </c>
      <c r="T299" s="2" t="s">
        <v>1675</v>
      </c>
      <c r="U299" s="2" t="s">
        <v>1677</v>
      </c>
      <c r="V299" s="2"/>
    </row>
    <row r="300" spans="1:22" x14ac:dyDescent="0.25">
      <c r="A300" s="143">
        <v>296</v>
      </c>
      <c r="B300" s="171" t="s">
        <v>139</v>
      </c>
      <c r="C300" s="173" t="s">
        <v>41</v>
      </c>
      <c r="D300" s="143" t="s">
        <v>955</v>
      </c>
      <c r="E300" s="171" t="s">
        <v>1558</v>
      </c>
      <c r="F300" s="146">
        <v>637</v>
      </c>
      <c r="G300" s="146">
        <v>1338484</v>
      </c>
      <c r="H300" s="137">
        <v>704</v>
      </c>
      <c r="I300" s="137">
        <v>1370055</v>
      </c>
      <c r="J300" s="24">
        <f t="shared" si="25"/>
        <v>1.1051805337519622</v>
      </c>
      <c r="K300" s="24">
        <f t="shared" si="26"/>
        <v>1.0235871329055857</v>
      </c>
      <c r="L300" s="24">
        <f t="shared" si="22"/>
        <v>0.3</v>
      </c>
      <c r="M300" s="24">
        <f t="shared" si="23"/>
        <v>0.7</v>
      </c>
      <c r="N300" s="109">
        <f t="shared" si="24"/>
        <v>1</v>
      </c>
      <c r="O300" s="144">
        <v>1942.6306575796909</v>
      </c>
      <c r="P300" s="137">
        <v>395.45946099700598</v>
      </c>
      <c r="Q300" s="137">
        <v>1547.1711965826851</v>
      </c>
      <c r="R300" s="2" t="s">
        <v>1672</v>
      </c>
      <c r="S300" s="2">
        <v>1710896017</v>
      </c>
      <c r="T300" s="2" t="s">
        <v>1675</v>
      </c>
      <c r="U300" s="2" t="s">
        <v>1677</v>
      </c>
      <c r="V300" s="2"/>
    </row>
    <row r="301" spans="1:22" x14ac:dyDescent="0.25">
      <c r="A301" s="143">
        <v>297</v>
      </c>
      <c r="B301" s="171" t="s">
        <v>129</v>
      </c>
      <c r="C301" s="173" t="s">
        <v>41</v>
      </c>
      <c r="D301" s="143" t="s">
        <v>956</v>
      </c>
      <c r="E301" s="171" t="s">
        <v>1559</v>
      </c>
      <c r="F301" s="146">
        <v>600</v>
      </c>
      <c r="G301" s="146">
        <v>1256490</v>
      </c>
      <c r="H301" s="137">
        <v>702</v>
      </c>
      <c r="I301" s="137">
        <v>1832800</v>
      </c>
      <c r="J301" s="24">
        <f t="shared" si="25"/>
        <v>1.17</v>
      </c>
      <c r="K301" s="24">
        <f t="shared" si="26"/>
        <v>1.4586666029972384</v>
      </c>
      <c r="L301" s="24">
        <f t="shared" si="22"/>
        <v>0.3</v>
      </c>
      <c r="M301" s="24">
        <f t="shared" si="23"/>
        <v>0.7</v>
      </c>
      <c r="N301" s="109">
        <f t="shared" si="24"/>
        <v>1</v>
      </c>
      <c r="O301" s="144">
        <v>1942.6306575796909</v>
      </c>
      <c r="P301" s="137">
        <v>217.97802143574521</v>
      </c>
      <c r="Q301" s="137">
        <v>1724.6526361439458</v>
      </c>
      <c r="R301" s="2" t="s">
        <v>1672</v>
      </c>
      <c r="S301" s="2">
        <v>1559998444</v>
      </c>
      <c r="T301" s="2" t="s">
        <v>1675</v>
      </c>
      <c r="U301" s="2" t="s">
        <v>1677</v>
      </c>
      <c r="V301" s="2"/>
    </row>
    <row r="302" spans="1:22" x14ac:dyDescent="0.25">
      <c r="A302" s="143">
        <v>298</v>
      </c>
      <c r="B302" s="171" t="s">
        <v>129</v>
      </c>
      <c r="C302" s="173" t="s">
        <v>41</v>
      </c>
      <c r="D302" s="143" t="s">
        <v>1560</v>
      </c>
      <c r="E302" s="171" t="s">
        <v>1561</v>
      </c>
      <c r="F302" s="146">
        <v>771</v>
      </c>
      <c r="G302" s="146">
        <v>1635100</v>
      </c>
      <c r="H302" s="137">
        <v>960</v>
      </c>
      <c r="I302" s="137">
        <v>1603970</v>
      </c>
      <c r="J302" s="24">
        <f t="shared" si="25"/>
        <v>1.245136186770428</v>
      </c>
      <c r="K302" s="24">
        <f t="shared" si="26"/>
        <v>0.98096140908812912</v>
      </c>
      <c r="L302" s="24">
        <f t="shared" si="22"/>
        <v>0.3</v>
      </c>
      <c r="M302" s="24">
        <f t="shared" si="23"/>
        <v>0.68667298636169039</v>
      </c>
      <c r="N302" s="109">
        <f t="shared" si="24"/>
        <v>0.98667298636169032</v>
      </c>
      <c r="O302" s="144">
        <v>1916.741192311928</v>
      </c>
      <c r="P302" s="137">
        <v>557.14683258795378</v>
      </c>
      <c r="Q302" s="137">
        <v>1359.5943597239741</v>
      </c>
      <c r="R302" s="2" t="s">
        <v>1672</v>
      </c>
      <c r="S302" s="2">
        <v>1760743286</v>
      </c>
      <c r="T302" s="2" t="s">
        <v>1675</v>
      </c>
      <c r="U302" s="2" t="s">
        <v>1677</v>
      </c>
      <c r="V302" s="2"/>
    </row>
    <row r="303" spans="1:22" x14ac:dyDescent="0.25">
      <c r="A303" s="143">
        <v>299</v>
      </c>
      <c r="B303" s="171" t="s">
        <v>129</v>
      </c>
      <c r="C303" s="173" t="s">
        <v>41</v>
      </c>
      <c r="D303" s="143" t="s">
        <v>959</v>
      </c>
      <c r="E303" s="171" t="s">
        <v>951</v>
      </c>
      <c r="F303" s="146">
        <v>672</v>
      </c>
      <c r="G303" s="146">
        <v>1424301</v>
      </c>
      <c r="H303" s="137">
        <v>743</v>
      </c>
      <c r="I303" s="137">
        <v>1705755</v>
      </c>
      <c r="J303" s="24">
        <f t="shared" si="25"/>
        <v>1.1056547619047619</v>
      </c>
      <c r="K303" s="24">
        <f t="shared" si="26"/>
        <v>1.1976085111222978</v>
      </c>
      <c r="L303" s="24">
        <f t="shared" si="22"/>
        <v>0.3</v>
      </c>
      <c r="M303" s="24">
        <f t="shared" si="23"/>
        <v>0.7</v>
      </c>
      <c r="N303" s="109">
        <f t="shared" si="24"/>
        <v>1</v>
      </c>
      <c r="O303" s="144">
        <v>1942.6306575796909</v>
      </c>
      <c r="P303" s="137">
        <v>326.2121834362253</v>
      </c>
      <c r="Q303" s="137">
        <v>1616.4184741434656</v>
      </c>
      <c r="R303" s="2" t="s">
        <v>1672</v>
      </c>
      <c r="S303" s="2">
        <v>1756454945</v>
      </c>
      <c r="T303" s="2" t="s">
        <v>1675</v>
      </c>
      <c r="U303" s="2" t="s">
        <v>1677</v>
      </c>
      <c r="V303" s="2"/>
    </row>
    <row r="304" spans="1:22" x14ac:dyDescent="0.25">
      <c r="A304" s="143">
        <v>300</v>
      </c>
      <c r="B304" s="171" t="s">
        <v>129</v>
      </c>
      <c r="C304" s="173" t="s">
        <v>41</v>
      </c>
      <c r="D304" s="143" t="s">
        <v>957</v>
      </c>
      <c r="E304" s="171" t="s">
        <v>958</v>
      </c>
      <c r="F304" s="146">
        <v>1004</v>
      </c>
      <c r="G304" s="146">
        <v>2129682</v>
      </c>
      <c r="H304" s="137">
        <v>933</v>
      </c>
      <c r="I304" s="137">
        <v>1882640</v>
      </c>
      <c r="J304" s="24">
        <f t="shared" si="25"/>
        <v>0.92928286852589637</v>
      </c>
      <c r="K304" s="24">
        <f t="shared" si="26"/>
        <v>0.88400052214368152</v>
      </c>
      <c r="L304" s="24">
        <f t="shared" si="22"/>
        <v>0.27878486055776891</v>
      </c>
      <c r="M304" s="24">
        <f t="shared" si="23"/>
        <v>0.61880036550057704</v>
      </c>
      <c r="N304" s="109">
        <f t="shared" si="24"/>
        <v>0.8975852260583459</v>
      </c>
      <c r="O304" s="144">
        <v>1743.6765779315401</v>
      </c>
      <c r="P304" s="137">
        <v>284.09318969662013</v>
      </c>
      <c r="Q304" s="137">
        <v>1459.5833882349198</v>
      </c>
      <c r="R304" s="2" t="s">
        <v>1672</v>
      </c>
      <c r="S304" s="2">
        <v>1923149822</v>
      </c>
      <c r="T304" s="2" t="s">
        <v>1675</v>
      </c>
      <c r="U304" s="2" t="s">
        <v>1677</v>
      </c>
      <c r="V304" s="2"/>
    </row>
    <row r="305" spans="1:22" x14ac:dyDescent="0.25">
      <c r="A305" s="143">
        <v>301</v>
      </c>
      <c r="B305" s="171" t="s">
        <v>59</v>
      </c>
      <c r="C305" s="173" t="s">
        <v>41</v>
      </c>
      <c r="D305" s="143" t="s">
        <v>436</v>
      </c>
      <c r="E305" s="171" t="s">
        <v>1125</v>
      </c>
      <c r="F305" s="146">
        <v>729</v>
      </c>
      <c r="G305" s="146">
        <v>1459565</v>
      </c>
      <c r="H305" s="137">
        <v>732</v>
      </c>
      <c r="I305" s="137">
        <v>1117860</v>
      </c>
      <c r="J305" s="24">
        <f t="shared" si="25"/>
        <v>1.0041152263374487</v>
      </c>
      <c r="K305" s="24">
        <f t="shared" si="26"/>
        <v>0.76588572622664974</v>
      </c>
      <c r="L305" s="24">
        <f t="shared" si="22"/>
        <v>0.3</v>
      </c>
      <c r="M305" s="24">
        <f t="shared" si="23"/>
        <v>0.53612000835865481</v>
      </c>
      <c r="N305" s="109">
        <f t="shared" si="24"/>
        <v>0.83612000835865485</v>
      </c>
      <c r="O305" s="144">
        <v>1624.2723616533103</v>
      </c>
      <c r="P305" s="137">
        <v>588.44383109008072</v>
      </c>
      <c r="Q305" s="137">
        <v>1035.8285305632296</v>
      </c>
      <c r="R305" s="2" t="s">
        <v>1672</v>
      </c>
      <c r="S305" s="2">
        <v>1768497450</v>
      </c>
      <c r="T305" s="2" t="s">
        <v>1675</v>
      </c>
      <c r="U305" s="2" t="s">
        <v>1677</v>
      </c>
      <c r="V305" s="2"/>
    </row>
    <row r="306" spans="1:22" x14ac:dyDescent="0.25">
      <c r="A306" s="143">
        <v>302</v>
      </c>
      <c r="B306" s="171" t="s">
        <v>59</v>
      </c>
      <c r="C306" s="173" t="s">
        <v>41</v>
      </c>
      <c r="D306" s="143" t="s">
        <v>439</v>
      </c>
      <c r="E306" s="171" t="s">
        <v>1126</v>
      </c>
      <c r="F306" s="146">
        <v>1444</v>
      </c>
      <c r="G306" s="146">
        <v>2879812</v>
      </c>
      <c r="H306" s="137">
        <v>1963</v>
      </c>
      <c r="I306" s="137">
        <v>3204935</v>
      </c>
      <c r="J306" s="24">
        <f t="shared" si="25"/>
        <v>1.3594182825484764</v>
      </c>
      <c r="K306" s="24">
        <f t="shared" si="26"/>
        <v>1.1128973002404323</v>
      </c>
      <c r="L306" s="24">
        <f t="shared" si="22"/>
        <v>0.3</v>
      </c>
      <c r="M306" s="24">
        <f t="shared" si="23"/>
        <v>0.7</v>
      </c>
      <c r="N306" s="109">
        <f t="shared" si="24"/>
        <v>1</v>
      </c>
      <c r="O306" s="144">
        <v>1942.6306575796909</v>
      </c>
      <c r="P306" s="137">
        <v>626.99014478912977</v>
      </c>
      <c r="Q306" s="137">
        <v>1315.6405127905609</v>
      </c>
      <c r="R306" s="2" t="s">
        <v>1672</v>
      </c>
      <c r="S306" s="2">
        <v>1874762843</v>
      </c>
      <c r="T306" s="2" t="s">
        <v>1675</v>
      </c>
      <c r="U306" s="2" t="s">
        <v>1677</v>
      </c>
      <c r="V306" s="2"/>
    </row>
    <row r="307" spans="1:22" x14ac:dyDescent="0.25">
      <c r="A307" s="143">
        <v>303</v>
      </c>
      <c r="B307" s="171" t="s">
        <v>59</v>
      </c>
      <c r="C307" s="173" t="s">
        <v>41</v>
      </c>
      <c r="D307" s="143" t="s">
        <v>438</v>
      </c>
      <c r="E307" s="171" t="s">
        <v>1562</v>
      </c>
      <c r="F307" s="146">
        <v>789</v>
      </c>
      <c r="G307" s="146">
        <v>1578847</v>
      </c>
      <c r="H307" s="137">
        <v>839</v>
      </c>
      <c r="I307" s="137">
        <v>1325260</v>
      </c>
      <c r="J307" s="24">
        <f t="shared" si="25"/>
        <v>1.0633713561470215</v>
      </c>
      <c r="K307" s="24">
        <f t="shared" si="26"/>
        <v>0.83938469022014162</v>
      </c>
      <c r="L307" s="24">
        <f t="shared" si="22"/>
        <v>0.3</v>
      </c>
      <c r="M307" s="24">
        <f t="shared" si="23"/>
        <v>0.58756928315409906</v>
      </c>
      <c r="N307" s="109">
        <f t="shared" si="24"/>
        <v>0.88756928315409911</v>
      </c>
      <c r="O307" s="144">
        <v>1724.2193001811825</v>
      </c>
      <c r="P307" s="137">
        <v>488.86663903164612</v>
      </c>
      <c r="Q307" s="137">
        <v>1235.3526611495365</v>
      </c>
      <c r="R307" s="2" t="s">
        <v>1672</v>
      </c>
      <c r="S307" s="2">
        <v>1726501691</v>
      </c>
      <c r="T307" s="2" t="s">
        <v>1675</v>
      </c>
      <c r="U307" s="2" t="s">
        <v>1677</v>
      </c>
      <c r="V307" s="2"/>
    </row>
    <row r="308" spans="1:22" x14ac:dyDescent="0.25">
      <c r="A308" s="143">
        <v>304</v>
      </c>
      <c r="B308" s="171" t="s">
        <v>59</v>
      </c>
      <c r="C308" s="173" t="s">
        <v>41</v>
      </c>
      <c r="D308" s="143" t="s">
        <v>437</v>
      </c>
      <c r="E308" s="171" t="s">
        <v>1563</v>
      </c>
      <c r="F308" s="146">
        <v>483</v>
      </c>
      <c r="G308" s="146">
        <v>957247</v>
      </c>
      <c r="H308" s="137">
        <v>470</v>
      </c>
      <c r="I308" s="137">
        <v>808270</v>
      </c>
      <c r="J308" s="24">
        <f t="shared" si="25"/>
        <v>0.97308488612836441</v>
      </c>
      <c r="K308" s="24">
        <f t="shared" si="26"/>
        <v>0.84436932160664901</v>
      </c>
      <c r="L308" s="24">
        <f t="shared" si="22"/>
        <v>0.29192546583850931</v>
      </c>
      <c r="M308" s="24">
        <f t="shared" si="23"/>
        <v>0.59105852512465429</v>
      </c>
      <c r="N308" s="109">
        <f t="shared" si="24"/>
        <v>0.8829839909631636</v>
      </c>
      <c r="O308" s="144">
        <v>1715.3117709971104</v>
      </c>
      <c r="P308" s="137">
        <v>334.39528345232986</v>
      </c>
      <c r="Q308" s="137">
        <v>1380.9164875447805</v>
      </c>
      <c r="R308" s="2" t="s">
        <v>1672</v>
      </c>
      <c r="S308" s="2">
        <v>1734210656</v>
      </c>
      <c r="T308" s="2" t="s">
        <v>1675</v>
      </c>
      <c r="U308" s="2" t="s">
        <v>1677</v>
      </c>
      <c r="V308" s="2"/>
    </row>
    <row r="309" spans="1:22" x14ac:dyDescent="0.25">
      <c r="A309" s="143">
        <v>305</v>
      </c>
      <c r="B309" s="171" t="s">
        <v>1282</v>
      </c>
      <c r="C309" s="173" t="s">
        <v>41</v>
      </c>
      <c r="D309" s="143" t="s">
        <v>457</v>
      </c>
      <c r="E309" s="171" t="s">
        <v>1564</v>
      </c>
      <c r="F309" s="146">
        <v>768</v>
      </c>
      <c r="G309" s="146">
        <v>1893287</v>
      </c>
      <c r="H309" s="137">
        <v>597</v>
      </c>
      <c r="I309" s="137">
        <v>1184160</v>
      </c>
      <c r="J309" s="24">
        <f t="shared" si="25"/>
        <v>0.77734375</v>
      </c>
      <c r="K309" s="24">
        <f t="shared" si="26"/>
        <v>0.62545192567212471</v>
      </c>
      <c r="L309" s="24">
        <f t="shared" si="22"/>
        <v>0.23320312499999998</v>
      </c>
      <c r="M309" s="24">
        <f t="shared" si="23"/>
        <v>0.43781634797048724</v>
      </c>
      <c r="N309" s="109">
        <f t="shared" si="24"/>
        <v>0.67101947297048725</v>
      </c>
      <c r="O309" s="144">
        <v>0</v>
      </c>
      <c r="P309" s="137">
        <v>0</v>
      </c>
      <c r="Q309" s="137">
        <v>0</v>
      </c>
      <c r="R309" s="2" t="s">
        <v>1672</v>
      </c>
      <c r="S309" s="2">
        <v>1911439721</v>
      </c>
      <c r="T309" s="2" t="s">
        <v>1675</v>
      </c>
      <c r="U309" s="2" t="s">
        <v>1677</v>
      </c>
      <c r="V309" s="2"/>
    </row>
    <row r="310" spans="1:22" x14ac:dyDescent="0.25">
      <c r="A310" s="143">
        <v>306</v>
      </c>
      <c r="B310" s="171" t="s">
        <v>1282</v>
      </c>
      <c r="C310" s="173" t="s">
        <v>41</v>
      </c>
      <c r="D310" s="143" t="s">
        <v>456</v>
      </c>
      <c r="E310" s="171" t="s">
        <v>1213</v>
      </c>
      <c r="F310" s="146">
        <v>834</v>
      </c>
      <c r="G310" s="146">
        <v>1472497</v>
      </c>
      <c r="H310" s="137">
        <v>623</v>
      </c>
      <c r="I310" s="137">
        <v>813725</v>
      </c>
      <c r="J310" s="24">
        <f t="shared" si="25"/>
        <v>0.74700239808153479</v>
      </c>
      <c r="K310" s="24">
        <f t="shared" si="26"/>
        <v>0.55261572689112437</v>
      </c>
      <c r="L310" s="24">
        <f t="shared" si="22"/>
        <v>0.22410071942446044</v>
      </c>
      <c r="M310" s="24">
        <f t="shared" si="23"/>
        <v>0.38683100882378701</v>
      </c>
      <c r="N310" s="109">
        <f t="shared" si="24"/>
        <v>0.61093172824824749</v>
      </c>
      <c r="O310" s="144">
        <v>0</v>
      </c>
      <c r="P310" s="137">
        <v>0</v>
      </c>
      <c r="Q310" s="137">
        <v>0</v>
      </c>
      <c r="R310" s="2" t="s">
        <v>1672</v>
      </c>
      <c r="S310" s="2">
        <v>1316043825</v>
      </c>
      <c r="T310" s="2" t="s">
        <v>1675</v>
      </c>
      <c r="U310" s="2" t="s">
        <v>1677</v>
      </c>
      <c r="V310" s="2"/>
    </row>
    <row r="311" spans="1:22" x14ac:dyDescent="0.25">
      <c r="A311" s="143">
        <v>307</v>
      </c>
      <c r="B311" s="171" t="s">
        <v>1282</v>
      </c>
      <c r="C311" s="173" t="s">
        <v>41</v>
      </c>
      <c r="D311" s="143" t="s">
        <v>454</v>
      </c>
      <c r="E311" s="171" t="s">
        <v>1565</v>
      </c>
      <c r="F311" s="146">
        <v>827</v>
      </c>
      <c r="G311" s="146">
        <v>1524139</v>
      </c>
      <c r="H311" s="137">
        <v>509</v>
      </c>
      <c r="I311" s="137">
        <v>656320</v>
      </c>
      <c r="J311" s="24">
        <f t="shared" si="25"/>
        <v>0.61547762998790811</v>
      </c>
      <c r="K311" s="24">
        <f t="shared" si="26"/>
        <v>0.43061689255376312</v>
      </c>
      <c r="L311" s="24">
        <f t="shared" si="22"/>
        <v>0.18464328899637242</v>
      </c>
      <c r="M311" s="24">
        <f t="shared" si="23"/>
        <v>0.30143182478763414</v>
      </c>
      <c r="N311" s="109">
        <f t="shared" si="24"/>
        <v>0.48607511378400658</v>
      </c>
      <c r="O311" s="144">
        <v>0</v>
      </c>
      <c r="P311" s="137">
        <v>0</v>
      </c>
      <c r="Q311" s="137">
        <v>0</v>
      </c>
      <c r="R311" s="2" t="s">
        <v>1672</v>
      </c>
      <c r="S311" s="2">
        <v>1811761046</v>
      </c>
      <c r="T311" s="2" t="s">
        <v>1675</v>
      </c>
      <c r="U311" s="2" t="s">
        <v>1677</v>
      </c>
      <c r="V311" s="2"/>
    </row>
    <row r="312" spans="1:22" x14ac:dyDescent="0.25">
      <c r="A312" s="143">
        <v>308</v>
      </c>
      <c r="B312" s="171" t="s">
        <v>55</v>
      </c>
      <c r="C312" s="173" t="s">
        <v>41</v>
      </c>
      <c r="D312" s="143" t="s">
        <v>497</v>
      </c>
      <c r="E312" s="171" t="s">
        <v>498</v>
      </c>
      <c r="F312" s="146">
        <v>3064</v>
      </c>
      <c r="G312" s="146">
        <v>4213607</v>
      </c>
      <c r="H312" s="137">
        <v>3219</v>
      </c>
      <c r="I312" s="137">
        <v>3916360</v>
      </c>
      <c r="J312" s="24">
        <f t="shared" si="25"/>
        <v>1.0505874673629243</v>
      </c>
      <c r="K312" s="24">
        <f t="shared" si="26"/>
        <v>0.92945545230013149</v>
      </c>
      <c r="L312" s="24">
        <f t="shared" si="22"/>
        <v>0.3</v>
      </c>
      <c r="M312" s="24">
        <f t="shared" si="23"/>
        <v>0.65061881661009202</v>
      </c>
      <c r="N312" s="109">
        <f t="shared" si="24"/>
        <v>0.95061881661009195</v>
      </c>
      <c r="O312" s="144">
        <v>1846.7012568188904</v>
      </c>
      <c r="P312" s="137">
        <v>734.28696868799818</v>
      </c>
      <c r="Q312" s="137">
        <v>1112.4142881308924</v>
      </c>
      <c r="R312" s="2" t="s">
        <v>1672</v>
      </c>
      <c r="S312" s="2">
        <v>1936986484</v>
      </c>
      <c r="T312" s="2" t="s">
        <v>1675</v>
      </c>
      <c r="U312" s="2" t="s">
        <v>1677</v>
      </c>
      <c r="V312" s="2"/>
    </row>
    <row r="313" spans="1:22" x14ac:dyDescent="0.25">
      <c r="A313" s="143">
        <v>309</v>
      </c>
      <c r="B313" s="171" t="s">
        <v>55</v>
      </c>
      <c r="C313" s="173" t="s">
        <v>41</v>
      </c>
      <c r="D313" s="143" t="s">
        <v>493</v>
      </c>
      <c r="E313" s="171" t="s">
        <v>494</v>
      </c>
      <c r="F313" s="146">
        <v>1025</v>
      </c>
      <c r="G313" s="146">
        <v>2355255</v>
      </c>
      <c r="H313" s="137">
        <v>1099</v>
      </c>
      <c r="I313" s="137">
        <v>1829960</v>
      </c>
      <c r="J313" s="24">
        <f t="shared" si="25"/>
        <v>1.0721951219512196</v>
      </c>
      <c r="K313" s="24">
        <f t="shared" si="26"/>
        <v>0.77696894816060258</v>
      </c>
      <c r="L313" s="24">
        <f t="shared" si="22"/>
        <v>0.3</v>
      </c>
      <c r="M313" s="24">
        <f t="shared" si="23"/>
        <v>0.54387826371242176</v>
      </c>
      <c r="N313" s="109">
        <f t="shared" si="24"/>
        <v>0.84387826371242181</v>
      </c>
      <c r="O313" s="144">
        <v>1639.3437863528698</v>
      </c>
      <c r="P313" s="137">
        <v>407.81179051315161</v>
      </c>
      <c r="Q313" s="137">
        <v>1231.5319958397181</v>
      </c>
      <c r="R313" s="2" t="s">
        <v>1672</v>
      </c>
      <c r="S313" s="2">
        <v>1860322068</v>
      </c>
      <c r="T313" s="2" t="s">
        <v>1675</v>
      </c>
      <c r="U313" s="2" t="s">
        <v>1677</v>
      </c>
      <c r="V313" s="2"/>
    </row>
    <row r="314" spans="1:22" x14ac:dyDescent="0.25">
      <c r="A314" s="143">
        <v>310</v>
      </c>
      <c r="B314" s="171" t="s">
        <v>55</v>
      </c>
      <c r="C314" s="173" t="s">
        <v>41</v>
      </c>
      <c r="D314" s="143" t="s">
        <v>491</v>
      </c>
      <c r="E314" s="171" t="s">
        <v>492</v>
      </c>
      <c r="F314" s="146">
        <v>1740</v>
      </c>
      <c r="G314" s="146">
        <v>3833115</v>
      </c>
      <c r="H314" s="137">
        <v>911</v>
      </c>
      <c r="I314" s="137">
        <v>2595000</v>
      </c>
      <c r="J314" s="24">
        <f t="shared" si="25"/>
        <v>0.52356321839080455</v>
      </c>
      <c r="K314" s="24">
        <f t="shared" si="26"/>
        <v>0.67699508102418005</v>
      </c>
      <c r="L314" s="24">
        <f t="shared" si="22"/>
        <v>0.15706896551724137</v>
      </c>
      <c r="M314" s="24">
        <f t="shared" si="23"/>
        <v>0.47389655671692599</v>
      </c>
      <c r="N314" s="109">
        <f t="shared" si="24"/>
        <v>0.63096552223416735</v>
      </c>
      <c r="O314" s="144">
        <v>0</v>
      </c>
      <c r="P314" s="137">
        <v>0</v>
      </c>
      <c r="Q314" s="137">
        <v>0</v>
      </c>
      <c r="R314" s="2" t="s">
        <v>1672</v>
      </c>
      <c r="S314" s="2">
        <v>1680851100</v>
      </c>
      <c r="T314" s="2" t="s">
        <v>1675</v>
      </c>
      <c r="U314" s="2" t="s">
        <v>1677</v>
      </c>
      <c r="V314" s="2"/>
    </row>
    <row r="315" spans="1:22" x14ac:dyDescent="0.25">
      <c r="A315" s="143">
        <v>311</v>
      </c>
      <c r="B315" s="171" t="s">
        <v>55</v>
      </c>
      <c r="C315" s="173" t="s">
        <v>41</v>
      </c>
      <c r="D315" s="143" t="s">
        <v>495</v>
      </c>
      <c r="E315" s="171" t="s">
        <v>496</v>
      </c>
      <c r="F315" s="146">
        <v>588</v>
      </c>
      <c r="G315" s="146">
        <v>1018832</v>
      </c>
      <c r="H315" s="137">
        <v>557</v>
      </c>
      <c r="I315" s="137">
        <v>820665</v>
      </c>
      <c r="J315" s="24">
        <f t="shared" si="25"/>
        <v>0.94727891156462585</v>
      </c>
      <c r="K315" s="24">
        <f t="shared" si="26"/>
        <v>0.80549590118881231</v>
      </c>
      <c r="L315" s="24">
        <f t="shared" si="22"/>
        <v>0.28418367346938772</v>
      </c>
      <c r="M315" s="24">
        <f t="shared" si="23"/>
        <v>0.56384713083216853</v>
      </c>
      <c r="N315" s="109">
        <f t="shared" si="24"/>
        <v>0.84803080430155631</v>
      </c>
      <c r="O315" s="144">
        <v>1647.4106390081665</v>
      </c>
      <c r="P315" s="137">
        <v>396.44699352010264</v>
      </c>
      <c r="Q315" s="137">
        <v>1250.9636454880638</v>
      </c>
      <c r="R315" s="2" t="s">
        <v>1672</v>
      </c>
      <c r="S315" s="2">
        <v>1818607444</v>
      </c>
      <c r="T315" s="2" t="s">
        <v>1675</v>
      </c>
      <c r="U315" s="2" t="s">
        <v>1677</v>
      </c>
      <c r="V315" s="2"/>
    </row>
    <row r="316" spans="1:22" x14ac:dyDescent="0.25">
      <c r="A316" s="143">
        <v>312</v>
      </c>
      <c r="B316" s="171" t="s">
        <v>55</v>
      </c>
      <c r="C316" s="173" t="s">
        <v>41</v>
      </c>
      <c r="D316" s="143" t="s">
        <v>499</v>
      </c>
      <c r="E316" s="171" t="s">
        <v>500</v>
      </c>
      <c r="F316" s="146">
        <v>1950</v>
      </c>
      <c r="G316" s="146">
        <v>3049180</v>
      </c>
      <c r="H316" s="137">
        <v>1510</v>
      </c>
      <c r="I316" s="137">
        <v>2324145</v>
      </c>
      <c r="J316" s="24">
        <f t="shared" si="25"/>
        <v>0.77435897435897438</v>
      </c>
      <c r="K316" s="24">
        <f t="shared" si="26"/>
        <v>0.76221967873329877</v>
      </c>
      <c r="L316" s="24">
        <f t="shared" si="22"/>
        <v>0.2323076923076923</v>
      </c>
      <c r="M316" s="24">
        <f t="shared" si="23"/>
        <v>0.53355377511330915</v>
      </c>
      <c r="N316" s="109">
        <f t="shared" si="24"/>
        <v>0.76586146742100147</v>
      </c>
      <c r="O316" s="144">
        <v>0</v>
      </c>
      <c r="P316" s="137">
        <v>0</v>
      </c>
      <c r="Q316" s="137">
        <v>0</v>
      </c>
      <c r="R316" s="2" t="s">
        <v>1672</v>
      </c>
      <c r="S316" s="2">
        <v>1820957879</v>
      </c>
      <c r="T316" s="2" t="s">
        <v>1675</v>
      </c>
      <c r="U316" s="2" t="s">
        <v>1677</v>
      </c>
      <c r="V316" s="2"/>
    </row>
    <row r="317" spans="1:22" x14ac:dyDescent="0.25">
      <c r="A317" s="143">
        <v>313</v>
      </c>
      <c r="B317" s="171" t="s">
        <v>1214</v>
      </c>
      <c r="C317" s="173" t="s">
        <v>41</v>
      </c>
      <c r="D317" s="143" t="s">
        <v>463</v>
      </c>
      <c r="E317" s="171" t="s">
        <v>464</v>
      </c>
      <c r="F317" s="146">
        <v>840</v>
      </c>
      <c r="G317" s="146">
        <v>1944602</v>
      </c>
      <c r="H317" s="137">
        <v>1141</v>
      </c>
      <c r="I317" s="137">
        <v>1610015</v>
      </c>
      <c r="J317" s="24">
        <f t="shared" si="25"/>
        <v>1.3583333333333334</v>
      </c>
      <c r="K317" s="24">
        <f t="shared" si="26"/>
        <v>0.82794062743944519</v>
      </c>
      <c r="L317" s="24">
        <f t="shared" si="22"/>
        <v>0.3</v>
      </c>
      <c r="M317" s="24">
        <f t="shared" si="23"/>
        <v>0.57955843920761163</v>
      </c>
      <c r="N317" s="109">
        <f t="shared" si="24"/>
        <v>0.87955843920761168</v>
      </c>
      <c r="O317" s="144">
        <v>1708.6571891376493</v>
      </c>
      <c r="P317" s="137">
        <v>552.35898070921041</v>
      </c>
      <c r="Q317" s="137">
        <v>1156.298208428439</v>
      </c>
      <c r="R317" s="2" t="s">
        <v>1672</v>
      </c>
      <c r="S317" s="2">
        <v>1832385090</v>
      </c>
      <c r="T317" s="2" t="s">
        <v>1675</v>
      </c>
      <c r="U317" s="2" t="s">
        <v>1677</v>
      </c>
      <c r="V317" s="2"/>
    </row>
    <row r="318" spans="1:22" x14ac:dyDescent="0.25">
      <c r="A318" s="143">
        <v>314</v>
      </c>
      <c r="B318" s="171" t="s">
        <v>1214</v>
      </c>
      <c r="C318" s="173" t="s">
        <v>41</v>
      </c>
      <c r="D318" s="143" t="s">
        <v>459</v>
      </c>
      <c r="E318" s="143" t="s">
        <v>1025</v>
      </c>
      <c r="F318" s="146">
        <v>1300</v>
      </c>
      <c r="G318" s="146">
        <v>2886233</v>
      </c>
      <c r="H318" s="137">
        <v>1389</v>
      </c>
      <c r="I318" s="137">
        <v>2983045</v>
      </c>
      <c r="J318" s="24">
        <f t="shared" si="25"/>
        <v>1.0684615384615384</v>
      </c>
      <c r="K318" s="24">
        <f t="shared" si="26"/>
        <v>1.0335426834909032</v>
      </c>
      <c r="L318" s="24">
        <f t="shared" si="22"/>
        <v>0.3</v>
      </c>
      <c r="M318" s="24">
        <f t="shared" si="23"/>
        <v>0.7</v>
      </c>
      <c r="N318" s="109">
        <f t="shared" si="24"/>
        <v>1</v>
      </c>
      <c r="O318" s="144">
        <v>1942.6306575796909</v>
      </c>
      <c r="P318" s="137">
        <v>374.6237312017343</v>
      </c>
      <c r="Q318" s="137">
        <v>1568.0069263779567</v>
      </c>
      <c r="R318" s="2" t="s">
        <v>1672</v>
      </c>
      <c r="S318" s="2">
        <v>1921590125</v>
      </c>
      <c r="T318" s="2" t="s">
        <v>1675</v>
      </c>
      <c r="U318" s="2" t="s">
        <v>1677</v>
      </c>
      <c r="V318" s="2"/>
    </row>
    <row r="319" spans="1:22" x14ac:dyDescent="0.25">
      <c r="A319" s="143">
        <v>315</v>
      </c>
      <c r="B319" s="171" t="s">
        <v>1214</v>
      </c>
      <c r="C319" s="173" t="s">
        <v>41</v>
      </c>
      <c r="D319" s="143" t="s">
        <v>462</v>
      </c>
      <c r="E319" s="171" t="s">
        <v>1026</v>
      </c>
      <c r="F319" s="146">
        <v>388</v>
      </c>
      <c r="G319" s="146">
        <v>1036190</v>
      </c>
      <c r="H319" s="137">
        <v>488</v>
      </c>
      <c r="I319" s="137">
        <v>641810</v>
      </c>
      <c r="J319" s="24">
        <f t="shared" si="25"/>
        <v>1.2577319587628866</v>
      </c>
      <c r="K319" s="24">
        <f t="shared" si="26"/>
        <v>0.61939412655980086</v>
      </c>
      <c r="L319" s="24">
        <f t="shared" si="22"/>
        <v>0.3</v>
      </c>
      <c r="M319" s="24">
        <f t="shared" si="23"/>
        <v>0.43357588859186058</v>
      </c>
      <c r="N319" s="109">
        <f t="shared" si="24"/>
        <v>0.73357588859186063</v>
      </c>
      <c r="O319" s="144">
        <v>0</v>
      </c>
      <c r="P319" s="137">
        <v>0</v>
      </c>
      <c r="Q319" s="137">
        <v>0</v>
      </c>
      <c r="R319" s="2" t="s">
        <v>1672</v>
      </c>
      <c r="S319" s="2">
        <v>1759122895</v>
      </c>
      <c r="T319" s="2" t="s">
        <v>1675</v>
      </c>
      <c r="U319" s="2" t="s">
        <v>1677</v>
      </c>
      <c r="V319" s="2"/>
    </row>
    <row r="320" spans="1:22" x14ac:dyDescent="0.25">
      <c r="A320" s="143">
        <v>316</v>
      </c>
      <c r="B320" s="171" t="s">
        <v>1214</v>
      </c>
      <c r="C320" s="173" t="s">
        <v>41</v>
      </c>
      <c r="D320" s="143" t="s">
        <v>460</v>
      </c>
      <c r="E320" s="171" t="s">
        <v>461</v>
      </c>
      <c r="F320" s="146">
        <v>875</v>
      </c>
      <c r="G320" s="146">
        <v>1764161</v>
      </c>
      <c r="H320" s="137">
        <v>605</v>
      </c>
      <c r="I320" s="137">
        <v>1583640</v>
      </c>
      <c r="J320" s="24">
        <f t="shared" si="25"/>
        <v>0.69142857142857139</v>
      </c>
      <c r="K320" s="24">
        <f t="shared" si="26"/>
        <v>0.89767317155293647</v>
      </c>
      <c r="L320" s="24">
        <f t="shared" si="22"/>
        <v>0.20742857142857141</v>
      </c>
      <c r="M320" s="24">
        <f t="shared" si="23"/>
        <v>0.62837122008705548</v>
      </c>
      <c r="N320" s="109">
        <f t="shared" si="24"/>
        <v>0.83579979151562689</v>
      </c>
      <c r="O320" s="144">
        <v>1623.6502985969707</v>
      </c>
      <c r="P320" s="137">
        <v>192.49683710309813</v>
      </c>
      <c r="Q320" s="137">
        <v>1431.1534614938726</v>
      </c>
      <c r="R320" s="2" t="s">
        <v>1672</v>
      </c>
      <c r="S320" s="2">
        <v>1787222501</v>
      </c>
      <c r="T320" s="2" t="s">
        <v>1675</v>
      </c>
      <c r="U320" s="2" t="s">
        <v>1677</v>
      </c>
      <c r="V320" s="2"/>
    </row>
    <row r="321" spans="1:22" x14ac:dyDescent="0.25">
      <c r="A321" s="143">
        <v>317</v>
      </c>
      <c r="B321" s="171" t="s">
        <v>1214</v>
      </c>
      <c r="C321" s="173" t="s">
        <v>41</v>
      </c>
      <c r="D321" s="143" t="s">
        <v>465</v>
      </c>
      <c r="E321" s="171" t="s">
        <v>466</v>
      </c>
      <c r="F321" s="146">
        <v>473</v>
      </c>
      <c r="G321" s="146">
        <v>614260</v>
      </c>
      <c r="H321" s="137">
        <v>174</v>
      </c>
      <c r="I321" s="137">
        <v>214890</v>
      </c>
      <c r="J321" s="24">
        <f t="shared" si="25"/>
        <v>0.3678646934460888</v>
      </c>
      <c r="K321" s="24">
        <f t="shared" si="26"/>
        <v>0.34983557451242148</v>
      </c>
      <c r="L321" s="24">
        <f t="shared" si="22"/>
        <v>0.11035940803382664</v>
      </c>
      <c r="M321" s="24">
        <f t="shared" si="23"/>
        <v>0.24488490215869502</v>
      </c>
      <c r="N321" s="109">
        <f t="shared" si="24"/>
        <v>0.35524431019252167</v>
      </c>
      <c r="O321" s="144">
        <v>0</v>
      </c>
      <c r="P321" s="137">
        <v>0</v>
      </c>
      <c r="Q321" s="137">
        <v>0</v>
      </c>
      <c r="R321" s="2" t="s">
        <v>1672</v>
      </c>
      <c r="S321" s="2">
        <v>1730976876</v>
      </c>
      <c r="T321" s="2" t="s">
        <v>1675</v>
      </c>
      <c r="U321" s="2" t="s">
        <v>1677</v>
      </c>
      <c r="V321" s="2"/>
    </row>
    <row r="322" spans="1:22" x14ac:dyDescent="0.25">
      <c r="A322" s="143">
        <v>318</v>
      </c>
      <c r="B322" s="196" t="s">
        <v>161</v>
      </c>
      <c r="C322" s="173" t="s">
        <v>172</v>
      </c>
      <c r="D322" s="143" t="s">
        <v>535</v>
      </c>
      <c r="E322" s="171" t="s">
        <v>1566</v>
      </c>
      <c r="F322" s="146">
        <v>1489</v>
      </c>
      <c r="G322" s="146">
        <v>3584563</v>
      </c>
      <c r="H322" s="137">
        <v>1792</v>
      </c>
      <c r="I322" s="137">
        <v>3851920</v>
      </c>
      <c r="J322" s="24">
        <f t="shared" si="25"/>
        <v>1.203492276695769</v>
      </c>
      <c r="K322" s="24">
        <f t="shared" si="26"/>
        <v>1.0745856607904507</v>
      </c>
      <c r="L322" s="24">
        <f t="shared" si="22"/>
        <v>0.3</v>
      </c>
      <c r="M322" s="24">
        <f t="shared" si="23"/>
        <v>0.7</v>
      </c>
      <c r="N322" s="109">
        <f t="shared" si="24"/>
        <v>1</v>
      </c>
      <c r="O322" s="144">
        <v>1942.6306575796909</v>
      </c>
      <c r="P322" s="137">
        <v>490.90634700848352</v>
      </c>
      <c r="Q322" s="137">
        <v>1451.7243105712075</v>
      </c>
      <c r="R322" s="2" t="s">
        <v>1672</v>
      </c>
      <c r="S322" s="2">
        <v>1716169630</v>
      </c>
      <c r="T322" s="2" t="s">
        <v>1675</v>
      </c>
      <c r="U322" s="2" t="s">
        <v>1677</v>
      </c>
      <c r="V322" s="2"/>
    </row>
    <row r="323" spans="1:22" x14ac:dyDescent="0.25">
      <c r="A323" s="143">
        <v>319</v>
      </c>
      <c r="B323" s="196" t="s">
        <v>161</v>
      </c>
      <c r="C323" s="173" t="s">
        <v>172</v>
      </c>
      <c r="D323" s="143" t="s">
        <v>541</v>
      </c>
      <c r="E323" s="171" t="s">
        <v>1567</v>
      </c>
      <c r="F323" s="146">
        <v>1327</v>
      </c>
      <c r="G323" s="146">
        <v>2559447</v>
      </c>
      <c r="H323" s="137">
        <v>1045</v>
      </c>
      <c r="I323" s="137">
        <v>1694870</v>
      </c>
      <c r="J323" s="24">
        <f t="shared" si="25"/>
        <v>0.78749058025621699</v>
      </c>
      <c r="K323" s="24">
        <f t="shared" si="26"/>
        <v>0.66220163965106527</v>
      </c>
      <c r="L323" s="24">
        <f t="shared" si="22"/>
        <v>0.23624717407686507</v>
      </c>
      <c r="M323" s="24">
        <f t="shared" si="23"/>
        <v>0.46354114775574567</v>
      </c>
      <c r="N323" s="109">
        <f t="shared" si="24"/>
        <v>0.69978832183261075</v>
      </c>
      <c r="O323" s="144">
        <v>0</v>
      </c>
      <c r="P323" s="137">
        <v>0</v>
      </c>
      <c r="Q323" s="137">
        <v>0</v>
      </c>
      <c r="R323" s="2" t="s">
        <v>1672</v>
      </c>
      <c r="S323" s="2">
        <v>1915902614</v>
      </c>
      <c r="T323" s="2" t="s">
        <v>1675</v>
      </c>
      <c r="U323" s="2" t="s">
        <v>1677</v>
      </c>
      <c r="V323" s="2"/>
    </row>
    <row r="324" spans="1:22" x14ac:dyDescent="0.25">
      <c r="A324" s="143">
        <v>320</v>
      </c>
      <c r="B324" s="196" t="s">
        <v>161</v>
      </c>
      <c r="C324" s="173" t="s">
        <v>172</v>
      </c>
      <c r="D324" s="143" t="s">
        <v>542</v>
      </c>
      <c r="E324" s="171" t="s">
        <v>1568</v>
      </c>
      <c r="F324" s="146">
        <v>1115</v>
      </c>
      <c r="G324" s="146">
        <v>2677118</v>
      </c>
      <c r="H324" s="137">
        <v>1317</v>
      </c>
      <c r="I324" s="137">
        <v>2764190</v>
      </c>
      <c r="J324" s="24">
        <f t="shared" si="25"/>
        <v>1.1811659192825112</v>
      </c>
      <c r="K324" s="24">
        <f t="shared" si="26"/>
        <v>1.0325245282426849</v>
      </c>
      <c r="L324" s="24">
        <f t="shared" si="22"/>
        <v>0.3</v>
      </c>
      <c r="M324" s="24">
        <f t="shared" si="23"/>
        <v>0.7</v>
      </c>
      <c r="N324" s="109">
        <f t="shared" si="24"/>
        <v>1</v>
      </c>
      <c r="O324" s="144">
        <v>1942.6306575796909</v>
      </c>
      <c r="P324" s="137">
        <v>791.27943809294061</v>
      </c>
      <c r="Q324" s="137">
        <v>1151.3512194867501</v>
      </c>
      <c r="R324" s="2" t="s">
        <v>1672</v>
      </c>
      <c r="S324" s="2">
        <v>1922710924</v>
      </c>
      <c r="T324" s="2" t="s">
        <v>1675</v>
      </c>
      <c r="U324" s="2" t="s">
        <v>1677</v>
      </c>
      <c r="V324" s="2"/>
    </row>
    <row r="325" spans="1:22" x14ac:dyDescent="0.25">
      <c r="A325" s="143">
        <v>321</v>
      </c>
      <c r="B325" s="196" t="s">
        <v>161</v>
      </c>
      <c r="C325" s="173" t="s">
        <v>172</v>
      </c>
      <c r="D325" s="143" t="s">
        <v>533</v>
      </c>
      <c r="E325" s="171" t="s">
        <v>1166</v>
      </c>
      <c r="F325" s="146">
        <v>1068</v>
      </c>
      <c r="G325" s="146">
        <v>2560446</v>
      </c>
      <c r="H325" s="137">
        <v>1108</v>
      </c>
      <c r="I325" s="137">
        <v>2624155</v>
      </c>
      <c r="J325" s="24">
        <f t="shared" si="25"/>
        <v>1.0374531835205993</v>
      </c>
      <c r="K325" s="24">
        <f t="shared" si="26"/>
        <v>1.0248819932152444</v>
      </c>
      <c r="L325" s="24">
        <f t="shared" ref="L325:L388" si="27">IF((J325*0.3)&gt;30%,30%,(J325*0.3))</f>
        <v>0.3</v>
      </c>
      <c r="M325" s="24">
        <f t="shared" ref="M325:M388" si="28">IF((K325*0.7)&gt;70%,70%,(K325*0.7))</f>
        <v>0.7</v>
      </c>
      <c r="N325" s="109">
        <f t="shared" ref="N325:N388" si="29">L325+M325</f>
        <v>1</v>
      </c>
      <c r="O325" s="144">
        <v>1942.6306575796909</v>
      </c>
      <c r="P325" s="137">
        <v>597.77632732196639</v>
      </c>
      <c r="Q325" s="137">
        <v>1344.8543302577245</v>
      </c>
      <c r="R325" s="2" t="s">
        <v>1672</v>
      </c>
      <c r="S325" s="2">
        <v>1721099946</v>
      </c>
      <c r="T325" s="2" t="s">
        <v>1675</v>
      </c>
      <c r="U325" s="2" t="s">
        <v>1677</v>
      </c>
      <c r="V325" s="2"/>
    </row>
    <row r="326" spans="1:22" x14ac:dyDescent="0.25">
      <c r="A326" s="143">
        <v>322</v>
      </c>
      <c r="B326" s="196" t="s">
        <v>161</v>
      </c>
      <c r="C326" s="173" t="s">
        <v>172</v>
      </c>
      <c r="D326" s="143" t="s">
        <v>529</v>
      </c>
      <c r="E326" s="171" t="s">
        <v>1569</v>
      </c>
      <c r="F326" s="146">
        <v>984</v>
      </c>
      <c r="G326" s="146">
        <v>3708933</v>
      </c>
      <c r="H326" s="137">
        <v>1596</v>
      </c>
      <c r="I326" s="137">
        <v>3611295</v>
      </c>
      <c r="J326" s="24">
        <f t="shared" ref="J326:J389" si="30">IFERROR(H326/F326,0)</f>
        <v>1.6219512195121952</v>
      </c>
      <c r="K326" s="24">
        <f t="shared" ref="K326:K389" si="31">IFERROR(I326/G326,0)</f>
        <v>0.97367490865971429</v>
      </c>
      <c r="L326" s="24">
        <f t="shared" si="27"/>
        <v>0.3</v>
      </c>
      <c r="M326" s="24">
        <f t="shared" si="28"/>
        <v>0.68157243606179996</v>
      </c>
      <c r="N326" s="109">
        <f t="shared" si="29"/>
        <v>0.98157243606179989</v>
      </c>
      <c r="O326" s="144">
        <v>1906.8327069288334</v>
      </c>
      <c r="P326" s="137">
        <v>470.32508593350985</v>
      </c>
      <c r="Q326" s="137">
        <v>1436.5076209953236</v>
      </c>
      <c r="R326" s="2" t="s">
        <v>1672</v>
      </c>
      <c r="S326" s="2">
        <v>1913703614</v>
      </c>
      <c r="T326" s="2" t="s">
        <v>1675</v>
      </c>
      <c r="U326" s="2" t="s">
        <v>1677</v>
      </c>
      <c r="V326" s="2"/>
    </row>
    <row r="327" spans="1:22" x14ac:dyDescent="0.25">
      <c r="A327" s="143">
        <v>323</v>
      </c>
      <c r="B327" s="196" t="s">
        <v>161</v>
      </c>
      <c r="C327" s="173" t="s">
        <v>172</v>
      </c>
      <c r="D327" s="143" t="s">
        <v>539</v>
      </c>
      <c r="E327" s="171" t="s">
        <v>1570</v>
      </c>
      <c r="F327" s="146">
        <v>2077</v>
      </c>
      <c r="G327" s="146">
        <v>6248121</v>
      </c>
      <c r="H327" s="137">
        <v>2381</v>
      </c>
      <c r="I327" s="137">
        <v>5693450</v>
      </c>
      <c r="J327" s="24">
        <f t="shared" si="30"/>
        <v>1.1463649494463168</v>
      </c>
      <c r="K327" s="24">
        <f t="shared" si="31"/>
        <v>0.91122595096989956</v>
      </c>
      <c r="L327" s="24">
        <f t="shared" si="27"/>
        <v>0.3</v>
      </c>
      <c r="M327" s="24">
        <f t="shared" si="28"/>
        <v>0.63785816567892961</v>
      </c>
      <c r="N327" s="109">
        <f t="shared" si="29"/>
        <v>0.93785816567892955</v>
      </c>
      <c r="O327" s="144">
        <v>1821.9120251093416</v>
      </c>
      <c r="P327" s="137">
        <v>450.67584457592136</v>
      </c>
      <c r="Q327" s="137">
        <v>1371.2361805334201</v>
      </c>
      <c r="R327" s="2" t="s">
        <v>1672</v>
      </c>
      <c r="S327" s="2">
        <v>1729586381</v>
      </c>
      <c r="T327" s="2" t="s">
        <v>1675</v>
      </c>
      <c r="U327" s="2" t="s">
        <v>1677</v>
      </c>
      <c r="V327" s="2"/>
    </row>
    <row r="328" spans="1:22" x14ac:dyDescent="0.25">
      <c r="A328" s="143">
        <v>324</v>
      </c>
      <c r="B328" s="196" t="s">
        <v>161</v>
      </c>
      <c r="C328" s="173" t="s">
        <v>172</v>
      </c>
      <c r="D328" s="143" t="s">
        <v>537</v>
      </c>
      <c r="E328" s="171" t="s">
        <v>1155</v>
      </c>
      <c r="F328" s="146">
        <v>875</v>
      </c>
      <c r="G328" s="146">
        <v>1936864</v>
      </c>
      <c r="H328" s="137">
        <v>853</v>
      </c>
      <c r="I328" s="137">
        <v>1454530</v>
      </c>
      <c r="J328" s="24">
        <f t="shared" si="30"/>
        <v>0.97485714285714287</v>
      </c>
      <c r="K328" s="24">
        <f t="shared" si="31"/>
        <v>0.75097167379847007</v>
      </c>
      <c r="L328" s="24">
        <f t="shared" si="27"/>
        <v>0.29245714285714286</v>
      </c>
      <c r="M328" s="24">
        <f t="shared" si="28"/>
        <v>0.525680171658929</v>
      </c>
      <c r="N328" s="109">
        <f t="shared" si="29"/>
        <v>0.81813731451607186</v>
      </c>
      <c r="O328" s="144">
        <v>1589.338629288839</v>
      </c>
      <c r="P328" s="137">
        <v>609.45426623867695</v>
      </c>
      <c r="Q328" s="137">
        <v>979.88436305016194</v>
      </c>
      <c r="R328" s="2" t="s">
        <v>1672</v>
      </c>
      <c r="S328" s="2">
        <v>1929890523</v>
      </c>
      <c r="T328" s="2" t="s">
        <v>1675</v>
      </c>
      <c r="U328" s="2" t="s">
        <v>1677</v>
      </c>
      <c r="V328" s="2"/>
    </row>
    <row r="329" spans="1:22" x14ac:dyDescent="0.25">
      <c r="A329" s="143">
        <v>325</v>
      </c>
      <c r="B329" s="196" t="s">
        <v>161</v>
      </c>
      <c r="C329" s="173" t="s">
        <v>172</v>
      </c>
      <c r="D329" s="143" t="s">
        <v>538</v>
      </c>
      <c r="E329" s="171" t="s">
        <v>1571</v>
      </c>
      <c r="F329" s="146">
        <v>1530</v>
      </c>
      <c r="G329" s="146">
        <v>3044046</v>
      </c>
      <c r="H329" s="137">
        <v>1281</v>
      </c>
      <c r="I329" s="137">
        <v>3025945</v>
      </c>
      <c r="J329" s="24">
        <f t="shared" si="30"/>
        <v>0.83725490196078434</v>
      </c>
      <c r="K329" s="24">
        <f t="shared" si="31"/>
        <v>0.99405363782281875</v>
      </c>
      <c r="L329" s="24">
        <f t="shared" si="27"/>
        <v>0.25117647058823528</v>
      </c>
      <c r="M329" s="24">
        <f t="shared" si="28"/>
        <v>0.69583754647597307</v>
      </c>
      <c r="N329" s="109">
        <f t="shared" si="29"/>
        <v>0.94701401706420829</v>
      </c>
      <c r="O329" s="144">
        <v>1839.6984627066277</v>
      </c>
      <c r="P329" s="137">
        <v>413.59009225803874</v>
      </c>
      <c r="Q329" s="137">
        <v>1426.1083704485889</v>
      </c>
      <c r="R329" s="2" t="s">
        <v>1672</v>
      </c>
      <c r="S329" s="2">
        <v>1953340124</v>
      </c>
      <c r="T329" s="2" t="s">
        <v>1675</v>
      </c>
      <c r="U329" s="2" t="s">
        <v>1677</v>
      </c>
      <c r="V329" s="2"/>
    </row>
    <row r="330" spans="1:22" x14ac:dyDescent="0.25">
      <c r="A330" s="143">
        <v>326</v>
      </c>
      <c r="B330" s="196" t="s">
        <v>161</v>
      </c>
      <c r="C330" s="173" t="s">
        <v>172</v>
      </c>
      <c r="D330" s="143" t="s">
        <v>531</v>
      </c>
      <c r="E330" s="171" t="s">
        <v>1572</v>
      </c>
      <c r="F330" s="146">
        <v>945</v>
      </c>
      <c r="G330" s="146">
        <v>2340552</v>
      </c>
      <c r="H330" s="137">
        <v>1056</v>
      </c>
      <c r="I330" s="137">
        <v>1858530</v>
      </c>
      <c r="J330" s="24">
        <f t="shared" si="30"/>
        <v>1.1174603174603175</v>
      </c>
      <c r="K330" s="24">
        <f t="shared" si="31"/>
        <v>0.79405627390461742</v>
      </c>
      <c r="L330" s="24">
        <f t="shared" si="27"/>
        <v>0.3</v>
      </c>
      <c r="M330" s="24">
        <f t="shared" si="28"/>
        <v>0.55583939173323216</v>
      </c>
      <c r="N330" s="109">
        <f t="shared" si="29"/>
        <v>0.85583939173323209</v>
      </c>
      <c r="O330" s="144">
        <v>1662.5798403453314</v>
      </c>
      <c r="P330" s="137">
        <v>664.88701626375007</v>
      </c>
      <c r="Q330" s="137">
        <v>997.69282408158131</v>
      </c>
      <c r="R330" s="2" t="s">
        <v>1672</v>
      </c>
      <c r="S330" s="2">
        <v>1725918891</v>
      </c>
      <c r="T330" s="2" t="s">
        <v>1675</v>
      </c>
      <c r="U330" s="2" t="s">
        <v>1677</v>
      </c>
      <c r="V330" s="2"/>
    </row>
    <row r="331" spans="1:22" x14ac:dyDescent="0.25">
      <c r="A331" s="143">
        <v>327</v>
      </c>
      <c r="B331" s="196" t="s">
        <v>160</v>
      </c>
      <c r="C331" s="173" t="s">
        <v>172</v>
      </c>
      <c r="D331" s="143" t="s">
        <v>525</v>
      </c>
      <c r="E331" s="171" t="s">
        <v>526</v>
      </c>
      <c r="F331" s="146">
        <v>1362</v>
      </c>
      <c r="G331" s="146">
        <v>2589871</v>
      </c>
      <c r="H331" s="137">
        <v>1542</v>
      </c>
      <c r="I331" s="137">
        <v>2640295</v>
      </c>
      <c r="J331" s="24">
        <f t="shared" si="30"/>
        <v>1.13215859030837</v>
      </c>
      <c r="K331" s="24">
        <f t="shared" si="31"/>
        <v>1.0194696955948772</v>
      </c>
      <c r="L331" s="24">
        <f t="shared" si="27"/>
        <v>0.3</v>
      </c>
      <c r="M331" s="24">
        <f t="shared" si="28"/>
        <v>0.7</v>
      </c>
      <c r="N331" s="109">
        <f t="shared" si="29"/>
        <v>1</v>
      </c>
      <c r="O331" s="144">
        <v>1942.6306575796909</v>
      </c>
      <c r="P331" s="137">
        <v>528.76692245734228</v>
      </c>
      <c r="Q331" s="137">
        <v>1413.8637351223488</v>
      </c>
      <c r="R331" s="2" t="s">
        <v>1672</v>
      </c>
      <c r="S331" s="2">
        <v>1775932763</v>
      </c>
      <c r="T331" s="2" t="s">
        <v>1675</v>
      </c>
      <c r="U331" s="2" t="s">
        <v>1677</v>
      </c>
      <c r="V331" s="2"/>
    </row>
    <row r="332" spans="1:22" x14ac:dyDescent="0.25">
      <c r="A332" s="143">
        <v>328</v>
      </c>
      <c r="B332" s="196" t="s">
        <v>160</v>
      </c>
      <c r="C332" s="173" t="s">
        <v>172</v>
      </c>
      <c r="D332" s="143" t="s">
        <v>524</v>
      </c>
      <c r="E332" s="171" t="s">
        <v>1030</v>
      </c>
      <c r="F332" s="146">
        <v>1258</v>
      </c>
      <c r="G332" s="146">
        <v>2378769</v>
      </c>
      <c r="H332" s="137">
        <v>1615</v>
      </c>
      <c r="I332" s="137">
        <v>2574160</v>
      </c>
      <c r="J332" s="24">
        <f t="shared" si="30"/>
        <v>1.2837837837837838</v>
      </c>
      <c r="K332" s="24">
        <f t="shared" si="31"/>
        <v>1.082139543604276</v>
      </c>
      <c r="L332" s="24">
        <f t="shared" si="27"/>
        <v>0.3</v>
      </c>
      <c r="M332" s="24">
        <f t="shared" si="28"/>
        <v>0.7</v>
      </c>
      <c r="N332" s="109">
        <f t="shared" si="29"/>
        <v>1</v>
      </c>
      <c r="O332" s="144">
        <v>1942.6306575796909</v>
      </c>
      <c r="P332" s="137">
        <v>468.50375087165173</v>
      </c>
      <c r="Q332" s="137">
        <v>1474.1269067080393</v>
      </c>
      <c r="R332" s="2" t="s">
        <v>1672</v>
      </c>
      <c r="S332" s="2">
        <v>1621620289</v>
      </c>
      <c r="T332" s="2" t="s">
        <v>1675</v>
      </c>
      <c r="U332" s="2" t="s">
        <v>1677</v>
      </c>
      <c r="V332" s="2"/>
    </row>
    <row r="333" spans="1:22" x14ac:dyDescent="0.25">
      <c r="A333" s="143">
        <v>329</v>
      </c>
      <c r="B333" s="196" t="s">
        <v>163</v>
      </c>
      <c r="C333" s="173" t="s">
        <v>172</v>
      </c>
      <c r="D333" s="143" t="s">
        <v>558</v>
      </c>
      <c r="E333" s="171" t="s">
        <v>559</v>
      </c>
      <c r="F333" s="146">
        <v>673</v>
      </c>
      <c r="G333" s="146">
        <v>1608196</v>
      </c>
      <c r="H333" s="137">
        <v>739</v>
      </c>
      <c r="I333" s="137">
        <v>1500920</v>
      </c>
      <c r="J333" s="24">
        <f t="shared" si="30"/>
        <v>1.0980683506686479</v>
      </c>
      <c r="K333" s="24">
        <f t="shared" si="31"/>
        <v>0.93329420045815314</v>
      </c>
      <c r="L333" s="24">
        <f t="shared" si="27"/>
        <v>0.3</v>
      </c>
      <c r="M333" s="24">
        <f t="shared" si="28"/>
        <v>0.65330594032070721</v>
      </c>
      <c r="N333" s="109">
        <f t="shared" si="29"/>
        <v>0.95330594032070715</v>
      </c>
      <c r="O333" s="144">
        <v>1851.9213457198409</v>
      </c>
      <c r="P333" s="137">
        <v>716.03216383827123</v>
      </c>
      <c r="Q333" s="137">
        <v>1135.8891818815698</v>
      </c>
      <c r="R333" s="2" t="s">
        <v>1672</v>
      </c>
      <c r="S333" s="2">
        <v>1971756075</v>
      </c>
      <c r="T333" s="2" t="e">
        <v>#N/A</v>
      </c>
      <c r="U333" s="2" t="s">
        <v>1678</v>
      </c>
      <c r="V333" s="2"/>
    </row>
    <row r="334" spans="1:22" x14ac:dyDescent="0.25">
      <c r="A334" s="143">
        <v>330</v>
      </c>
      <c r="B334" s="196" t="s">
        <v>163</v>
      </c>
      <c r="C334" s="173" t="s">
        <v>172</v>
      </c>
      <c r="D334" s="143" t="s">
        <v>556</v>
      </c>
      <c r="E334" s="171" t="s">
        <v>557</v>
      </c>
      <c r="F334" s="146">
        <v>1213</v>
      </c>
      <c r="G334" s="146">
        <v>2877155</v>
      </c>
      <c r="H334" s="137">
        <v>1422</v>
      </c>
      <c r="I334" s="137">
        <v>4249475</v>
      </c>
      <c r="J334" s="24">
        <f t="shared" si="30"/>
        <v>1.1723000824402308</v>
      </c>
      <c r="K334" s="24">
        <f t="shared" si="31"/>
        <v>1.4769711746499581</v>
      </c>
      <c r="L334" s="24">
        <f t="shared" si="27"/>
        <v>0.3</v>
      </c>
      <c r="M334" s="24">
        <f t="shared" si="28"/>
        <v>0.7</v>
      </c>
      <c r="N334" s="109">
        <f t="shared" si="29"/>
        <v>1</v>
      </c>
      <c r="O334" s="144">
        <v>1942.6306575796909</v>
      </c>
      <c r="P334" s="137">
        <v>721.25737722995848</v>
      </c>
      <c r="Q334" s="137">
        <v>1221.3732803497323</v>
      </c>
      <c r="R334" s="2" t="s">
        <v>1672</v>
      </c>
      <c r="S334" s="2">
        <v>1914614920</v>
      </c>
      <c r="T334" s="2" t="s">
        <v>1675</v>
      </c>
      <c r="U334" s="2" t="s">
        <v>1677</v>
      </c>
      <c r="V334" s="2"/>
    </row>
    <row r="335" spans="1:22" x14ac:dyDescent="0.25">
      <c r="A335" s="143">
        <v>331</v>
      </c>
      <c r="B335" s="196" t="s">
        <v>163</v>
      </c>
      <c r="C335" s="173" t="s">
        <v>172</v>
      </c>
      <c r="D335" s="143" t="s">
        <v>562</v>
      </c>
      <c r="E335" s="171" t="s">
        <v>1573</v>
      </c>
      <c r="F335" s="146">
        <v>694</v>
      </c>
      <c r="G335" s="146">
        <v>1643429</v>
      </c>
      <c r="H335" s="137">
        <v>1142</v>
      </c>
      <c r="I335" s="137">
        <v>2206325</v>
      </c>
      <c r="J335" s="24">
        <f t="shared" si="30"/>
        <v>1.6455331412103746</v>
      </c>
      <c r="K335" s="24">
        <f t="shared" si="31"/>
        <v>1.3425131234753676</v>
      </c>
      <c r="L335" s="24">
        <f t="shared" si="27"/>
        <v>0.3</v>
      </c>
      <c r="M335" s="24">
        <f t="shared" si="28"/>
        <v>0.7</v>
      </c>
      <c r="N335" s="109">
        <f t="shared" si="29"/>
        <v>1</v>
      </c>
      <c r="O335" s="144">
        <v>1942.6306575796909</v>
      </c>
      <c r="P335" s="137">
        <v>914.96664692817217</v>
      </c>
      <c r="Q335" s="137">
        <v>1027.6640106515185</v>
      </c>
      <c r="R335" s="2" t="s">
        <v>1672</v>
      </c>
      <c r="S335" s="2">
        <v>1743143054</v>
      </c>
      <c r="T335" s="2" t="s">
        <v>1675</v>
      </c>
      <c r="U335" s="2" t="s">
        <v>1677</v>
      </c>
      <c r="V335" s="2"/>
    </row>
    <row r="336" spans="1:22" x14ac:dyDescent="0.25">
      <c r="A336" s="143">
        <v>332</v>
      </c>
      <c r="B336" s="196" t="s">
        <v>163</v>
      </c>
      <c r="C336" s="173" t="s">
        <v>172</v>
      </c>
      <c r="D336" s="143" t="s">
        <v>560</v>
      </c>
      <c r="E336" s="171" t="s">
        <v>561</v>
      </c>
      <c r="F336" s="146">
        <v>706</v>
      </c>
      <c r="G336" s="146">
        <v>1683579</v>
      </c>
      <c r="H336" s="137">
        <v>799</v>
      </c>
      <c r="I336" s="137">
        <v>1799265</v>
      </c>
      <c r="J336" s="24">
        <f t="shared" si="30"/>
        <v>1.131728045325779</v>
      </c>
      <c r="K336" s="24">
        <f t="shared" si="31"/>
        <v>1.0687143282257618</v>
      </c>
      <c r="L336" s="24">
        <f t="shared" si="27"/>
        <v>0.3</v>
      </c>
      <c r="M336" s="24">
        <f t="shared" si="28"/>
        <v>0.7</v>
      </c>
      <c r="N336" s="109">
        <f t="shared" si="29"/>
        <v>1</v>
      </c>
      <c r="O336" s="144">
        <v>1942.6306575796909</v>
      </c>
      <c r="P336" s="137">
        <v>754.86375681188088</v>
      </c>
      <c r="Q336" s="137">
        <v>1187.7669007678103</v>
      </c>
      <c r="R336" s="2" t="s">
        <v>1672</v>
      </c>
      <c r="S336" s="2">
        <v>1789778882</v>
      </c>
      <c r="T336" s="2" t="s">
        <v>1675</v>
      </c>
      <c r="U336" s="2" t="s">
        <v>1677</v>
      </c>
      <c r="V336" s="2"/>
    </row>
    <row r="337" spans="1:22" x14ac:dyDescent="0.25">
      <c r="A337" s="143">
        <v>333</v>
      </c>
      <c r="B337" s="196" t="s">
        <v>162</v>
      </c>
      <c r="C337" s="173" t="s">
        <v>172</v>
      </c>
      <c r="D337" s="143" t="s">
        <v>554</v>
      </c>
      <c r="E337" s="171" t="s">
        <v>1574</v>
      </c>
      <c r="F337" s="146">
        <v>2101</v>
      </c>
      <c r="G337" s="146">
        <v>5068701</v>
      </c>
      <c r="H337" s="137">
        <v>2288</v>
      </c>
      <c r="I337" s="137">
        <v>5321820</v>
      </c>
      <c r="J337" s="24">
        <f t="shared" si="30"/>
        <v>1.0890052356020943</v>
      </c>
      <c r="K337" s="24">
        <f t="shared" si="31"/>
        <v>1.0499376467461781</v>
      </c>
      <c r="L337" s="24">
        <f t="shared" si="27"/>
        <v>0.3</v>
      </c>
      <c r="M337" s="24">
        <f t="shared" si="28"/>
        <v>0.7</v>
      </c>
      <c r="N337" s="109">
        <f t="shared" si="29"/>
        <v>1</v>
      </c>
      <c r="O337" s="144">
        <v>1942.6306575796909</v>
      </c>
      <c r="P337" s="137">
        <v>398.58128259088812</v>
      </c>
      <c r="Q337" s="137">
        <v>1544.0493749888028</v>
      </c>
      <c r="R337" s="2" t="s">
        <v>1672</v>
      </c>
      <c r="S337" s="2">
        <v>1736422212</v>
      </c>
      <c r="T337" s="2" t="s">
        <v>1675</v>
      </c>
      <c r="U337" s="2" t="s">
        <v>1677</v>
      </c>
      <c r="V337" s="2"/>
    </row>
    <row r="338" spans="1:22" x14ac:dyDescent="0.25">
      <c r="A338" s="143">
        <v>334</v>
      </c>
      <c r="B338" s="196" t="s">
        <v>162</v>
      </c>
      <c r="C338" s="173" t="s">
        <v>172</v>
      </c>
      <c r="D338" s="143" t="s">
        <v>548</v>
      </c>
      <c r="E338" s="171" t="s">
        <v>549</v>
      </c>
      <c r="F338" s="146">
        <v>2086</v>
      </c>
      <c r="G338" s="146">
        <v>4809574</v>
      </c>
      <c r="H338" s="137">
        <v>2932</v>
      </c>
      <c r="I338" s="137">
        <v>6441135</v>
      </c>
      <c r="J338" s="24">
        <f t="shared" si="30"/>
        <v>1.4055608820709491</v>
      </c>
      <c r="K338" s="24">
        <f t="shared" si="31"/>
        <v>1.3392319153421903</v>
      </c>
      <c r="L338" s="24">
        <f t="shared" si="27"/>
        <v>0.3</v>
      </c>
      <c r="M338" s="24">
        <f t="shared" si="28"/>
        <v>0.7</v>
      </c>
      <c r="N338" s="109">
        <f t="shared" si="29"/>
        <v>1</v>
      </c>
      <c r="O338" s="144">
        <v>1942.6306575796909</v>
      </c>
      <c r="P338" s="137">
        <v>332.19803415947797</v>
      </c>
      <c r="Q338" s="137">
        <v>1610.4326234202131</v>
      </c>
      <c r="R338" s="2" t="s">
        <v>1672</v>
      </c>
      <c r="S338" s="2">
        <v>1740991134</v>
      </c>
      <c r="T338" s="2" t="s">
        <v>1675</v>
      </c>
      <c r="U338" s="2" t="s">
        <v>1677</v>
      </c>
      <c r="V338" s="2"/>
    </row>
    <row r="339" spans="1:22" x14ac:dyDescent="0.25">
      <c r="A339" s="143">
        <v>335</v>
      </c>
      <c r="B339" s="196" t="s">
        <v>162</v>
      </c>
      <c r="C339" s="173" t="s">
        <v>172</v>
      </c>
      <c r="D339" s="143" t="s">
        <v>552</v>
      </c>
      <c r="E339" s="171" t="s">
        <v>553</v>
      </c>
      <c r="F339" s="146">
        <v>1507</v>
      </c>
      <c r="G339" s="146">
        <v>4532445</v>
      </c>
      <c r="H339" s="137">
        <v>1714</v>
      </c>
      <c r="I339" s="137">
        <v>5216000</v>
      </c>
      <c r="J339" s="24">
        <f t="shared" si="30"/>
        <v>1.13735899137359</v>
      </c>
      <c r="K339" s="24">
        <f t="shared" si="31"/>
        <v>1.1508137440167503</v>
      </c>
      <c r="L339" s="24">
        <f t="shared" si="27"/>
        <v>0.3</v>
      </c>
      <c r="M339" s="24">
        <f t="shared" si="28"/>
        <v>0.7</v>
      </c>
      <c r="N339" s="109">
        <f t="shared" si="29"/>
        <v>1</v>
      </c>
      <c r="O339" s="144">
        <v>1942.6306575796909</v>
      </c>
      <c r="P339" s="137">
        <v>199.26489277700577</v>
      </c>
      <c r="Q339" s="137">
        <v>1743.3657648026851</v>
      </c>
      <c r="R339" s="2" t="s">
        <v>1672</v>
      </c>
      <c r="S339" s="2">
        <v>1911412342</v>
      </c>
      <c r="T339" s="2" t="s">
        <v>1675</v>
      </c>
      <c r="U339" s="2" t="s">
        <v>1677</v>
      </c>
      <c r="V339" s="2"/>
    </row>
    <row r="340" spans="1:22" x14ac:dyDescent="0.25">
      <c r="A340" s="143">
        <v>336</v>
      </c>
      <c r="B340" s="196" t="s">
        <v>162</v>
      </c>
      <c r="C340" s="173" t="s">
        <v>172</v>
      </c>
      <c r="D340" s="143" t="s">
        <v>544</v>
      </c>
      <c r="E340" s="171" t="s">
        <v>545</v>
      </c>
      <c r="F340" s="146">
        <v>1552</v>
      </c>
      <c r="G340" s="146">
        <v>4823220</v>
      </c>
      <c r="H340" s="137">
        <v>1444</v>
      </c>
      <c r="I340" s="137">
        <v>4361805</v>
      </c>
      <c r="J340" s="24">
        <f t="shared" si="30"/>
        <v>0.93041237113402064</v>
      </c>
      <c r="K340" s="24">
        <f t="shared" si="31"/>
        <v>0.90433465610111086</v>
      </c>
      <c r="L340" s="24">
        <f t="shared" si="27"/>
        <v>0.27912371134020619</v>
      </c>
      <c r="M340" s="24">
        <f t="shared" si="28"/>
        <v>0.63303425927077761</v>
      </c>
      <c r="N340" s="109">
        <f t="shared" si="29"/>
        <v>0.9121579706109838</v>
      </c>
      <c r="O340" s="144">
        <v>1771.9860382645718</v>
      </c>
      <c r="P340" s="137">
        <v>129.75848313986884</v>
      </c>
      <c r="Q340" s="137">
        <v>1642.227555124703</v>
      </c>
      <c r="R340" s="2" t="s">
        <v>1672</v>
      </c>
      <c r="S340" s="2">
        <v>1911806486</v>
      </c>
      <c r="T340" s="2" t="s">
        <v>1675</v>
      </c>
      <c r="U340" s="2" t="s">
        <v>1677</v>
      </c>
      <c r="V340" s="2"/>
    </row>
    <row r="341" spans="1:22" x14ac:dyDescent="0.25">
      <c r="A341" s="143">
        <v>337</v>
      </c>
      <c r="B341" s="196" t="s">
        <v>162</v>
      </c>
      <c r="C341" s="173" t="s">
        <v>172</v>
      </c>
      <c r="D341" s="143" t="s">
        <v>550</v>
      </c>
      <c r="E341" s="171" t="s">
        <v>1575</v>
      </c>
      <c r="F341" s="146">
        <v>1074</v>
      </c>
      <c r="G341" s="146">
        <v>2324315</v>
      </c>
      <c r="H341" s="137">
        <v>1612</v>
      </c>
      <c r="I341" s="137">
        <v>3122300</v>
      </c>
      <c r="J341" s="24">
        <f t="shared" si="30"/>
        <v>1.5009310986964619</v>
      </c>
      <c r="K341" s="24">
        <f t="shared" si="31"/>
        <v>1.3433205051810964</v>
      </c>
      <c r="L341" s="24">
        <f t="shared" si="27"/>
        <v>0.3</v>
      </c>
      <c r="M341" s="24">
        <f t="shared" si="28"/>
        <v>0.7</v>
      </c>
      <c r="N341" s="109">
        <f t="shared" si="29"/>
        <v>1</v>
      </c>
      <c r="O341" s="144">
        <v>1942.6306575796909</v>
      </c>
      <c r="P341" s="137">
        <v>431.41456031160379</v>
      </c>
      <c r="Q341" s="137">
        <v>1511.2160972680872</v>
      </c>
      <c r="R341" s="2" t="s">
        <v>1672</v>
      </c>
      <c r="S341" s="2">
        <v>1997763111</v>
      </c>
      <c r="T341" s="2" t="s">
        <v>1675</v>
      </c>
      <c r="U341" s="2" t="s">
        <v>1677</v>
      </c>
      <c r="V341" s="2"/>
    </row>
    <row r="342" spans="1:22" x14ac:dyDescent="0.25">
      <c r="A342" s="143">
        <v>338</v>
      </c>
      <c r="B342" s="196" t="s">
        <v>169</v>
      </c>
      <c r="C342" s="173" t="s">
        <v>172</v>
      </c>
      <c r="D342" s="143" t="s">
        <v>583</v>
      </c>
      <c r="E342" s="171" t="s">
        <v>366</v>
      </c>
      <c r="F342" s="146">
        <v>749</v>
      </c>
      <c r="G342" s="146">
        <v>1384602</v>
      </c>
      <c r="H342" s="137">
        <v>1089</v>
      </c>
      <c r="I342" s="137">
        <v>1996720</v>
      </c>
      <c r="J342" s="24">
        <f t="shared" si="30"/>
        <v>1.4539385847797062</v>
      </c>
      <c r="K342" s="24">
        <f t="shared" si="31"/>
        <v>1.4420894957540145</v>
      </c>
      <c r="L342" s="24">
        <f t="shared" si="27"/>
        <v>0.3</v>
      </c>
      <c r="M342" s="24">
        <f t="shared" si="28"/>
        <v>0.7</v>
      </c>
      <c r="N342" s="109">
        <f t="shared" si="29"/>
        <v>1</v>
      </c>
      <c r="O342" s="144">
        <v>1942.6306575796909</v>
      </c>
      <c r="P342" s="137">
        <v>397.49804520235091</v>
      </c>
      <c r="Q342" s="137">
        <v>1545.1326123773401</v>
      </c>
      <c r="R342" s="2" t="s">
        <v>1672</v>
      </c>
      <c r="S342" s="2">
        <v>1703405745</v>
      </c>
      <c r="T342" s="2" t="s">
        <v>1675</v>
      </c>
      <c r="U342" s="2" t="s">
        <v>1677</v>
      </c>
      <c r="V342" s="2"/>
    </row>
    <row r="343" spans="1:22" x14ac:dyDescent="0.25">
      <c r="A343" s="143">
        <v>339</v>
      </c>
      <c r="B343" s="196" t="s">
        <v>169</v>
      </c>
      <c r="C343" s="173" t="s">
        <v>172</v>
      </c>
      <c r="D343" s="143" t="s">
        <v>586</v>
      </c>
      <c r="E343" s="171" t="s">
        <v>587</v>
      </c>
      <c r="F343" s="146">
        <v>1007</v>
      </c>
      <c r="G343" s="146">
        <v>1867572</v>
      </c>
      <c r="H343" s="137">
        <v>1447</v>
      </c>
      <c r="I343" s="137">
        <v>2442225</v>
      </c>
      <c r="J343" s="24">
        <f t="shared" si="30"/>
        <v>1.4369414101290963</v>
      </c>
      <c r="K343" s="24">
        <f t="shared" si="31"/>
        <v>1.307700586644049</v>
      </c>
      <c r="L343" s="24">
        <f t="shared" si="27"/>
        <v>0.3</v>
      </c>
      <c r="M343" s="24">
        <f t="shared" si="28"/>
        <v>0.7</v>
      </c>
      <c r="N343" s="109">
        <f t="shared" si="29"/>
        <v>1</v>
      </c>
      <c r="O343" s="144">
        <v>1942.6306575796909</v>
      </c>
      <c r="P343" s="137">
        <v>400.01258693269409</v>
      </c>
      <c r="Q343" s="137">
        <v>1542.618070646997</v>
      </c>
      <c r="R343" s="2" t="s">
        <v>1672</v>
      </c>
      <c r="S343" s="2">
        <v>1862113330</v>
      </c>
      <c r="T343" s="2" t="s">
        <v>1675</v>
      </c>
      <c r="U343" s="2" t="s">
        <v>1677</v>
      </c>
      <c r="V343" s="2"/>
    </row>
    <row r="344" spans="1:22" x14ac:dyDescent="0.25">
      <c r="A344" s="143">
        <v>340</v>
      </c>
      <c r="B344" s="196" t="s">
        <v>169</v>
      </c>
      <c r="C344" s="173" t="s">
        <v>172</v>
      </c>
      <c r="D344" s="143" t="s">
        <v>590</v>
      </c>
      <c r="E344" s="171" t="s">
        <v>1180</v>
      </c>
      <c r="F344" s="146">
        <v>900</v>
      </c>
      <c r="G344" s="146">
        <v>1611781</v>
      </c>
      <c r="H344" s="137">
        <v>1682</v>
      </c>
      <c r="I344" s="137">
        <v>2555425</v>
      </c>
      <c r="J344" s="24">
        <f t="shared" si="30"/>
        <v>1.8688888888888888</v>
      </c>
      <c r="K344" s="24">
        <f t="shared" si="31"/>
        <v>1.5854666359759795</v>
      </c>
      <c r="L344" s="24">
        <f t="shared" si="27"/>
        <v>0.3</v>
      </c>
      <c r="M344" s="24">
        <f t="shared" si="28"/>
        <v>0.7</v>
      </c>
      <c r="N344" s="109">
        <f t="shared" si="29"/>
        <v>1</v>
      </c>
      <c r="O344" s="144">
        <v>1942.6306575796909</v>
      </c>
      <c r="P344" s="137">
        <v>546.44219890160946</v>
      </c>
      <c r="Q344" s="137">
        <v>1396.1884586780814</v>
      </c>
      <c r="R344" s="2" t="s">
        <v>1672</v>
      </c>
      <c r="S344" s="2">
        <v>1834087088</v>
      </c>
      <c r="T344" s="2" t="s">
        <v>1675</v>
      </c>
      <c r="U344" s="2" t="s">
        <v>1677</v>
      </c>
      <c r="V344" s="2"/>
    </row>
    <row r="345" spans="1:22" x14ac:dyDescent="0.25">
      <c r="A345" s="143">
        <v>341</v>
      </c>
      <c r="B345" s="196" t="s">
        <v>169</v>
      </c>
      <c r="C345" s="173" t="s">
        <v>172</v>
      </c>
      <c r="D345" s="143" t="s">
        <v>584</v>
      </c>
      <c r="E345" s="171" t="s">
        <v>585</v>
      </c>
      <c r="F345" s="146">
        <v>1232</v>
      </c>
      <c r="G345" s="146">
        <v>2317620</v>
      </c>
      <c r="H345" s="137">
        <v>1422</v>
      </c>
      <c r="I345" s="137">
        <v>2878440</v>
      </c>
      <c r="J345" s="24">
        <f t="shared" si="30"/>
        <v>1.1542207792207793</v>
      </c>
      <c r="K345" s="24">
        <f t="shared" si="31"/>
        <v>1.2419809977476894</v>
      </c>
      <c r="L345" s="24">
        <f t="shared" si="27"/>
        <v>0.3</v>
      </c>
      <c r="M345" s="24">
        <f t="shared" si="28"/>
        <v>0.7</v>
      </c>
      <c r="N345" s="109">
        <f t="shared" si="29"/>
        <v>1</v>
      </c>
      <c r="O345" s="144">
        <v>1942.6306575796909</v>
      </c>
      <c r="P345" s="137">
        <v>570.63117189970876</v>
      </c>
      <c r="Q345" s="137">
        <v>1371.9994856799822</v>
      </c>
      <c r="R345" s="2" t="s">
        <v>1672</v>
      </c>
      <c r="S345" s="2">
        <v>1738978120</v>
      </c>
      <c r="T345" s="2" t="s">
        <v>1675</v>
      </c>
      <c r="U345" s="2" t="s">
        <v>1677</v>
      </c>
      <c r="V345" s="2"/>
    </row>
    <row r="346" spans="1:22" x14ac:dyDescent="0.25">
      <c r="A346" s="143">
        <v>342</v>
      </c>
      <c r="B346" s="196" t="s">
        <v>169</v>
      </c>
      <c r="C346" s="173" t="s">
        <v>172</v>
      </c>
      <c r="D346" s="143" t="s">
        <v>588</v>
      </c>
      <c r="E346" s="171" t="s">
        <v>589</v>
      </c>
      <c r="F346" s="146">
        <v>870</v>
      </c>
      <c r="G346" s="146">
        <v>1640806</v>
      </c>
      <c r="H346" s="137">
        <v>1236</v>
      </c>
      <c r="I346" s="137">
        <v>1919585</v>
      </c>
      <c r="J346" s="24">
        <f t="shared" si="30"/>
        <v>1.4206896551724137</v>
      </c>
      <c r="K346" s="24">
        <f t="shared" si="31"/>
        <v>1.1699036936725</v>
      </c>
      <c r="L346" s="24">
        <f t="shared" si="27"/>
        <v>0.3</v>
      </c>
      <c r="M346" s="24">
        <f t="shared" si="28"/>
        <v>0.7</v>
      </c>
      <c r="N346" s="109">
        <f t="shared" si="29"/>
        <v>1</v>
      </c>
      <c r="O346" s="144">
        <v>1942.6306575796909</v>
      </c>
      <c r="P346" s="137">
        <v>664.35580818145274</v>
      </c>
      <c r="Q346" s="137">
        <v>1278.2748493982383</v>
      </c>
      <c r="R346" s="2" t="s">
        <v>1672</v>
      </c>
      <c r="S346" s="2">
        <v>1955790769</v>
      </c>
      <c r="T346" s="2" t="e">
        <v>#N/A</v>
      </c>
      <c r="U346" s="2" t="s">
        <v>1678</v>
      </c>
      <c r="V346" s="2"/>
    </row>
    <row r="347" spans="1:22" x14ac:dyDescent="0.25">
      <c r="A347" s="143">
        <v>343</v>
      </c>
      <c r="B347" s="196" t="s">
        <v>164</v>
      </c>
      <c r="C347" s="173" t="s">
        <v>172</v>
      </c>
      <c r="D347" s="143" t="s">
        <v>568</v>
      </c>
      <c r="E347" s="171" t="s">
        <v>569</v>
      </c>
      <c r="F347" s="146">
        <v>1535</v>
      </c>
      <c r="G347" s="146">
        <v>3452468</v>
      </c>
      <c r="H347" s="137">
        <v>2533</v>
      </c>
      <c r="I347" s="137">
        <v>4766835</v>
      </c>
      <c r="J347" s="24">
        <f t="shared" si="30"/>
        <v>1.6501628664495114</v>
      </c>
      <c r="K347" s="24">
        <f t="shared" si="31"/>
        <v>1.3807036010181701</v>
      </c>
      <c r="L347" s="24">
        <f t="shared" si="27"/>
        <v>0.3</v>
      </c>
      <c r="M347" s="24">
        <f t="shared" si="28"/>
        <v>0.7</v>
      </c>
      <c r="N347" s="109">
        <f t="shared" si="29"/>
        <v>1</v>
      </c>
      <c r="O347" s="144">
        <v>1942.6306575796909</v>
      </c>
      <c r="P347" s="137">
        <v>510.02264431300438</v>
      </c>
      <c r="Q347" s="137">
        <v>1432.6080132666866</v>
      </c>
      <c r="R347" s="2" t="s">
        <v>1672</v>
      </c>
      <c r="S347" s="2">
        <v>1684354302</v>
      </c>
      <c r="T347" s="2" t="s">
        <v>1675</v>
      </c>
      <c r="U347" s="2" t="s">
        <v>1677</v>
      </c>
      <c r="V347" s="2"/>
    </row>
    <row r="348" spans="1:22" x14ac:dyDescent="0.25">
      <c r="A348" s="143">
        <v>344</v>
      </c>
      <c r="B348" s="196" t="s">
        <v>164</v>
      </c>
      <c r="C348" s="173" t="s">
        <v>172</v>
      </c>
      <c r="D348" s="143" t="s">
        <v>570</v>
      </c>
      <c r="E348" s="171" t="s">
        <v>1576</v>
      </c>
      <c r="F348" s="146">
        <v>651</v>
      </c>
      <c r="G348" s="146">
        <v>1483075</v>
      </c>
      <c r="H348" s="137">
        <v>1128</v>
      </c>
      <c r="I348" s="137">
        <v>1621950</v>
      </c>
      <c r="J348" s="24">
        <f t="shared" si="30"/>
        <v>1.7327188940092166</v>
      </c>
      <c r="K348" s="24">
        <f t="shared" si="31"/>
        <v>1.0936399035787132</v>
      </c>
      <c r="L348" s="24">
        <f t="shared" si="27"/>
        <v>0.3</v>
      </c>
      <c r="M348" s="24">
        <f t="shared" si="28"/>
        <v>0.7</v>
      </c>
      <c r="N348" s="109">
        <f t="shared" si="29"/>
        <v>1</v>
      </c>
      <c r="O348" s="144">
        <v>1942.6306575796909</v>
      </c>
      <c r="P348" s="137">
        <v>596.35235441623445</v>
      </c>
      <c r="Q348" s="137">
        <v>1346.2783031634565</v>
      </c>
      <c r="R348" s="2" t="s">
        <v>1672</v>
      </c>
      <c r="S348" s="2">
        <v>1944332943</v>
      </c>
      <c r="T348" s="2" t="s">
        <v>1675</v>
      </c>
      <c r="U348" s="2" t="s">
        <v>1677</v>
      </c>
      <c r="V348" s="2"/>
    </row>
    <row r="349" spans="1:22" x14ac:dyDescent="0.25">
      <c r="A349" s="143">
        <v>345</v>
      </c>
      <c r="B349" s="196" t="s">
        <v>164</v>
      </c>
      <c r="C349" s="173" t="s">
        <v>172</v>
      </c>
      <c r="D349" s="143" t="s">
        <v>564</v>
      </c>
      <c r="E349" s="171" t="s">
        <v>1577</v>
      </c>
      <c r="F349" s="146">
        <v>1029</v>
      </c>
      <c r="G349" s="146">
        <v>2313380</v>
      </c>
      <c r="H349" s="137">
        <v>1613</v>
      </c>
      <c r="I349" s="137">
        <v>3314635</v>
      </c>
      <c r="J349" s="24">
        <f t="shared" si="30"/>
        <v>1.5675413022351798</v>
      </c>
      <c r="K349" s="24">
        <f t="shared" si="31"/>
        <v>1.4328104332189264</v>
      </c>
      <c r="L349" s="24">
        <f t="shared" si="27"/>
        <v>0.3</v>
      </c>
      <c r="M349" s="24">
        <f t="shared" si="28"/>
        <v>0.7</v>
      </c>
      <c r="N349" s="109">
        <f t="shared" si="29"/>
        <v>1</v>
      </c>
      <c r="O349" s="144">
        <v>1942.6306575796909</v>
      </c>
      <c r="P349" s="137">
        <v>476.92513495468671</v>
      </c>
      <c r="Q349" s="137">
        <v>1465.7055226250041</v>
      </c>
      <c r="R349" s="2" t="s">
        <v>1672</v>
      </c>
      <c r="S349" s="2">
        <v>1406052752</v>
      </c>
      <c r="T349" s="2" t="s">
        <v>1675</v>
      </c>
      <c r="U349" s="2" t="s">
        <v>1677</v>
      </c>
      <c r="V349" s="2"/>
    </row>
    <row r="350" spans="1:22" x14ac:dyDescent="0.25">
      <c r="A350" s="143">
        <v>346</v>
      </c>
      <c r="B350" s="196" t="s">
        <v>164</v>
      </c>
      <c r="C350" s="173" t="s">
        <v>172</v>
      </c>
      <c r="D350" s="143" t="s">
        <v>565</v>
      </c>
      <c r="E350" s="171" t="s">
        <v>1217</v>
      </c>
      <c r="F350" s="146">
        <v>554</v>
      </c>
      <c r="G350" s="146">
        <v>1270814</v>
      </c>
      <c r="H350" s="137">
        <v>814</v>
      </c>
      <c r="I350" s="137">
        <v>1804640</v>
      </c>
      <c r="J350" s="24">
        <f t="shared" si="30"/>
        <v>1.4693140794223827</v>
      </c>
      <c r="K350" s="24">
        <f t="shared" si="31"/>
        <v>1.420066193793899</v>
      </c>
      <c r="L350" s="24">
        <f t="shared" si="27"/>
        <v>0.3</v>
      </c>
      <c r="M350" s="24">
        <f t="shared" si="28"/>
        <v>0.7</v>
      </c>
      <c r="N350" s="109">
        <f t="shared" si="29"/>
        <v>1</v>
      </c>
      <c r="O350" s="144">
        <v>1942.6306575796909</v>
      </c>
      <c r="P350" s="137">
        <v>400.49566393550577</v>
      </c>
      <c r="Q350" s="137">
        <v>1542.1349936441852</v>
      </c>
      <c r="R350" s="2" t="s">
        <v>1672</v>
      </c>
      <c r="S350" s="2" t="s">
        <v>1673</v>
      </c>
      <c r="T350" s="2" t="e">
        <v>#N/A</v>
      </c>
      <c r="U350" s="2" t="s">
        <v>1678</v>
      </c>
      <c r="V350" s="2"/>
    </row>
    <row r="351" spans="1:22" x14ac:dyDescent="0.25">
      <c r="A351" s="143">
        <v>347</v>
      </c>
      <c r="B351" s="196" t="s">
        <v>164</v>
      </c>
      <c r="C351" s="173" t="s">
        <v>172</v>
      </c>
      <c r="D351" s="143" t="s">
        <v>572</v>
      </c>
      <c r="E351" s="171" t="s">
        <v>1578</v>
      </c>
      <c r="F351" s="146">
        <v>1849</v>
      </c>
      <c r="G351" s="146">
        <v>3918306</v>
      </c>
      <c r="H351" s="137">
        <v>2553</v>
      </c>
      <c r="I351" s="137">
        <v>4801505</v>
      </c>
      <c r="J351" s="24">
        <f t="shared" si="30"/>
        <v>1.3807463493780421</v>
      </c>
      <c r="K351" s="24">
        <f t="shared" si="31"/>
        <v>1.2254032737616716</v>
      </c>
      <c r="L351" s="24">
        <f t="shared" si="27"/>
        <v>0.3</v>
      </c>
      <c r="M351" s="24">
        <f t="shared" si="28"/>
        <v>0.7</v>
      </c>
      <c r="N351" s="109">
        <f t="shared" si="29"/>
        <v>1</v>
      </c>
      <c r="O351" s="144">
        <v>1942.6306575796909</v>
      </c>
      <c r="P351" s="137">
        <v>342.8054624789998</v>
      </c>
      <c r="Q351" s="137">
        <v>1599.8251951006912</v>
      </c>
      <c r="R351" s="2" t="s">
        <v>1672</v>
      </c>
      <c r="S351" s="2">
        <v>1969802942</v>
      </c>
      <c r="T351" s="2" t="s">
        <v>1675</v>
      </c>
      <c r="U351" s="2" t="s">
        <v>1677</v>
      </c>
      <c r="V351" s="2"/>
    </row>
    <row r="352" spans="1:22" x14ac:dyDescent="0.25">
      <c r="A352" s="143">
        <v>348</v>
      </c>
      <c r="B352" s="196" t="s">
        <v>164</v>
      </c>
      <c r="C352" s="173" t="s">
        <v>172</v>
      </c>
      <c r="D352" s="143" t="s">
        <v>573</v>
      </c>
      <c r="E352" s="171" t="s">
        <v>1579</v>
      </c>
      <c r="F352" s="146">
        <v>1069</v>
      </c>
      <c r="G352" s="146">
        <v>2442552</v>
      </c>
      <c r="H352" s="137">
        <v>1301</v>
      </c>
      <c r="I352" s="137">
        <v>2745430</v>
      </c>
      <c r="J352" s="24">
        <f t="shared" si="30"/>
        <v>1.2170252572497662</v>
      </c>
      <c r="K352" s="24">
        <f t="shared" si="31"/>
        <v>1.1240006354010068</v>
      </c>
      <c r="L352" s="24">
        <f t="shared" si="27"/>
        <v>0.3</v>
      </c>
      <c r="M352" s="24">
        <f t="shared" si="28"/>
        <v>0.7</v>
      </c>
      <c r="N352" s="109">
        <f t="shared" si="29"/>
        <v>1</v>
      </c>
      <c r="O352" s="144">
        <v>1942.6306575796909</v>
      </c>
      <c r="P352" s="137">
        <v>428.05550694946055</v>
      </c>
      <c r="Q352" s="137">
        <v>1514.5751506302304</v>
      </c>
      <c r="R352" s="2" t="s">
        <v>1672</v>
      </c>
      <c r="S352" s="2">
        <v>1946576221</v>
      </c>
      <c r="T352" s="2" t="s">
        <v>1675</v>
      </c>
      <c r="U352" s="2" t="s">
        <v>1677</v>
      </c>
      <c r="V352" s="2"/>
    </row>
    <row r="353" spans="1:22" x14ac:dyDescent="0.25">
      <c r="A353" s="143">
        <v>349</v>
      </c>
      <c r="B353" s="196" t="s">
        <v>164</v>
      </c>
      <c r="C353" s="173" t="s">
        <v>172</v>
      </c>
      <c r="D353" s="143" t="s">
        <v>566</v>
      </c>
      <c r="E353" s="171" t="s">
        <v>567</v>
      </c>
      <c r="F353" s="146">
        <v>1269</v>
      </c>
      <c r="G353" s="146">
        <v>2875062</v>
      </c>
      <c r="H353" s="137">
        <v>1843</v>
      </c>
      <c r="I353" s="137">
        <v>3304195</v>
      </c>
      <c r="J353" s="24">
        <f t="shared" si="30"/>
        <v>1.4523246650906225</v>
      </c>
      <c r="K353" s="24">
        <f t="shared" si="31"/>
        <v>1.1492604333402201</v>
      </c>
      <c r="L353" s="24">
        <f t="shared" si="27"/>
        <v>0.3</v>
      </c>
      <c r="M353" s="24">
        <f t="shared" si="28"/>
        <v>0.7</v>
      </c>
      <c r="N353" s="109">
        <f t="shared" si="29"/>
        <v>1</v>
      </c>
      <c r="O353" s="144">
        <v>1942.6306575796909</v>
      </c>
      <c r="P353" s="137">
        <v>429.84435759019146</v>
      </c>
      <c r="Q353" s="137">
        <v>1512.7862999894994</v>
      </c>
      <c r="R353" s="2" t="s">
        <v>1672</v>
      </c>
      <c r="S353" s="2">
        <v>1759737884</v>
      </c>
      <c r="T353" s="2" t="s">
        <v>1675</v>
      </c>
      <c r="U353" s="2" t="s">
        <v>1677</v>
      </c>
      <c r="V353" s="2"/>
    </row>
    <row r="354" spans="1:22" x14ac:dyDescent="0.25">
      <c r="A354" s="143">
        <v>350</v>
      </c>
      <c r="B354" s="196" t="s">
        <v>164</v>
      </c>
      <c r="C354" s="173" t="s">
        <v>172</v>
      </c>
      <c r="D354" s="143" t="s">
        <v>574</v>
      </c>
      <c r="E354" s="171" t="s">
        <v>1580</v>
      </c>
      <c r="F354" s="146">
        <v>1075</v>
      </c>
      <c r="G354" s="146">
        <v>2449946</v>
      </c>
      <c r="H354" s="137">
        <v>1418</v>
      </c>
      <c r="I354" s="137">
        <v>2857450</v>
      </c>
      <c r="J354" s="24">
        <f t="shared" si="30"/>
        <v>1.3190697674418606</v>
      </c>
      <c r="K354" s="24">
        <f t="shared" si="31"/>
        <v>1.1663318293546061</v>
      </c>
      <c r="L354" s="24">
        <f t="shared" si="27"/>
        <v>0.3</v>
      </c>
      <c r="M354" s="24">
        <f t="shared" si="28"/>
        <v>0.7</v>
      </c>
      <c r="N354" s="109">
        <f t="shared" si="29"/>
        <v>1</v>
      </c>
      <c r="O354" s="144">
        <v>1942.6306575796909</v>
      </c>
      <c r="P354" s="137">
        <v>551.56737462597232</v>
      </c>
      <c r="Q354" s="137">
        <v>1391.0632829537187</v>
      </c>
      <c r="R354" s="2" t="s">
        <v>1672</v>
      </c>
      <c r="S354" s="2">
        <v>1926776258</v>
      </c>
      <c r="T354" s="2" t="s">
        <v>1675</v>
      </c>
      <c r="U354" s="2" t="s">
        <v>1677</v>
      </c>
      <c r="V354" s="2"/>
    </row>
    <row r="355" spans="1:22" x14ac:dyDescent="0.25">
      <c r="A355" s="143">
        <v>351</v>
      </c>
      <c r="B355" s="196" t="s">
        <v>170</v>
      </c>
      <c r="C355" s="173" t="s">
        <v>172</v>
      </c>
      <c r="D355" s="143" t="s">
        <v>597</v>
      </c>
      <c r="E355" s="171" t="s">
        <v>598</v>
      </c>
      <c r="F355" s="146">
        <v>738</v>
      </c>
      <c r="G355" s="146">
        <v>1522530</v>
      </c>
      <c r="H355" s="137">
        <v>1267</v>
      </c>
      <c r="I355" s="137">
        <v>1800165</v>
      </c>
      <c r="J355" s="24">
        <f t="shared" si="30"/>
        <v>1.7168021680216803</v>
      </c>
      <c r="K355" s="24">
        <f t="shared" si="31"/>
        <v>1.1823510866780951</v>
      </c>
      <c r="L355" s="24">
        <f t="shared" si="27"/>
        <v>0.3</v>
      </c>
      <c r="M355" s="24">
        <f t="shared" si="28"/>
        <v>0.7</v>
      </c>
      <c r="N355" s="109">
        <f t="shared" si="29"/>
        <v>1</v>
      </c>
      <c r="O355" s="144">
        <v>1942.6306575796909</v>
      </c>
      <c r="P355" s="137">
        <v>383.81453750667083</v>
      </c>
      <c r="Q355" s="137">
        <v>1558.8161200730199</v>
      </c>
      <c r="R355" s="2" t="s">
        <v>1672</v>
      </c>
      <c r="S355" s="2">
        <v>1735276475</v>
      </c>
      <c r="T355" s="2" t="s">
        <v>1675</v>
      </c>
      <c r="U355" s="2" t="s">
        <v>1677</v>
      </c>
      <c r="V355" s="2"/>
    </row>
    <row r="356" spans="1:22" x14ac:dyDescent="0.25">
      <c r="A356" s="143">
        <v>352</v>
      </c>
      <c r="B356" s="196" t="s">
        <v>170</v>
      </c>
      <c r="C356" s="173" t="s">
        <v>172</v>
      </c>
      <c r="D356" s="143" t="s">
        <v>595</v>
      </c>
      <c r="E356" s="171" t="s">
        <v>1581</v>
      </c>
      <c r="F356" s="146">
        <v>733</v>
      </c>
      <c r="G356" s="146">
        <v>1486070</v>
      </c>
      <c r="H356" s="137">
        <v>940</v>
      </c>
      <c r="I356" s="137">
        <v>1892595</v>
      </c>
      <c r="J356" s="24">
        <f t="shared" si="30"/>
        <v>1.2824010914051842</v>
      </c>
      <c r="K356" s="24">
        <f t="shared" si="31"/>
        <v>1.2735571002711852</v>
      </c>
      <c r="L356" s="24">
        <f t="shared" si="27"/>
        <v>0.3</v>
      </c>
      <c r="M356" s="24">
        <f t="shared" si="28"/>
        <v>0.7</v>
      </c>
      <c r="N356" s="109">
        <f t="shared" si="29"/>
        <v>1</v>
      </c>
      <c r="O356" s="144">
        <v>1942.6306575796909</v>
      </c>
      <c r="P356" s="137">
        <v>392.93733072556341</v>
      </c>
      <c r="Q356" s="137">
        <v>1549.6933268541275</v>
      </c>
      <c r="R356" s="2" t="s">
        <v>1672</v>
      </c>
      <c r="S356" s="2">
        <v>1765627262</v>
      </c>
      <c r="T356" s="2" t="s">
        <v>1675</v>
      </c>
      <c r="U356" s="2" t="s">
        <v>1677</v>
      </c>
      <c r="V356" s="2"/>
    </row>
    <row r="357" spans="1:22" x14ac:dyDescent="0.25">
      <c r="A357" s="143">
        <v>353</v>
      </c>
      <c r="B357" s="196" t="s">
        <v>170</v>
      </c>
      <c r="C357" s="173" t="s">
        <v>172</v>
      </c>
      <c r="D357" s="143" t="s">
        <v>593</v>
      </c>
      <c r="E357" s="171" t="s">
        <v>594</v>
      </c>
      <c r="F357" s="146">
        <v>819</v>
      </c>
      <c r="G357" s="146">
        <v>1616981</v>
      </c>
      <c r="H357" s="137">
        <v>992</v>
      </c>
      <c r="I357" s="137">
        <v>1677260</v>
      </c>
      <c r="J357" s="24">
        <f t="shared" si="30"/>
        <v>1.2112332112332111</v>
      </c>
      <c r="K357" s="24">
        <f t="shared" si="31"/>
        <v>1.0372787311662908</v>
      </c>
      <c r="L357" s="24">
        <f t="shared" si="27"/>
        <v>0.3</v>
      </c>
      <c r="M357" s="24">
        <f t="shared" si="28"/>
        <v>0.7</v>
      </c>
      <c r="N357" s="109">
        <f t="shared" si="29"/>
        <v>1</v>
      </c>
      <c r="O357" s="144">
        <v>1942.6306575796909</v>
      </c>
      <c r="P357" s="137">
        <v>498.11357201265821</v>
      </c>
      <c r="Q357" s="137">
        <v>1444.5170855670326</v>
      </c>
      <c r="R357" s="2" t="s">
        <v>1672</v>
      </c>
      <c r="S357" s="2">
        <v>1942248969</v>
      </c>
      <c r="T357" s="2" t="s">
        <v>1675</v>
      </c>
      <c r="U357" s="2" t="s">
        <v>1677</v>
      </c>
      <c r="V357" s="2"/>
    </row>
    <row r="358" spans="1:22" x14ac:dyDescent="0.25">
      <c r="A358" s="143">
        <v>354</v>
      </c>
      <c r="B358" s="196" t="s">
        <v>170</v>
      </c>
      <c r="C358" s="173" t="s">
        <v>172</v>
      </c>
      <c r="D358" s="143" t="s">
        <v>591</v>
      </c>
      <c r="E358" s="171" t="s">
        <v>1582</v>
      </c>
      <c r="F358" s="146">
        <v>607</v>
      </c>
      <c r="G358" s="146">
        <v>1231507</v>
      </c>
      <c r="H358" s="137">
        <v>930</v>
      </c>
      <c r="I358" s="137">
        <v>1427805</v>
      </c>
      <c r="J358" s="24">
        <f t="shared" si="30"/>
        <v>1.5321252059308073</v>
      </c>
      <c r="K358" s="24">
        <f t="shared" si="31"/>
        <v>1.1593965767145458</v>
      </c>
      <c r="L358" s="24">
        <f t="shared" si="27"/>
        <v>0.3</v>
      </c>
      <c r="M358" s="24">
        <f t="shared" si="28"/>
        <v>0.7</v>
      </c>
      <c r="N358" s="109">
        <f t="shared" si="29"/>
        <v>1</v>
      </c>
      <c r="O358" s="144">
        <v>1942.6306575796909</v>
      </c>
      <c r="P358" s="137">
        <v>596.07151324305516</v>
      </c>
      <c r="Q358" s="137">
        <v>1346.5591443366357</v>
      </c>
      <c r="R358" s="2" t="s">
        <v>1672</v>
      </c>
      <c r="S358" s="2">
        <v>1720226799</v>
      </c>
      <c r="T358" s="2" t="s">
        <v>1675</v>
      </c>
      <c r="U358" s="2" t="s">
        <v>1677</v>
      </c>
      <c r="V358" s="2"/>
    </row>
    <row r="359" spans="1:22" x14ac:dyDescent="0.25">
      <c r="A359" s="143">
        <v>355</v>
      </c>
      <c r="B359" s="196" t="s">
        <v>170</v>
      </c>
      <c r="C359" s="173" t="s">
        <v>172</v>
      </c>
      <c r="D359" s="143" t="s">
        <v>601</v>
      </c>
      <c r="E359" s="171" t="s">
        <v>1583</v>
      </c>
      <c r="F359" s="146">
        <v>882</v>
      </c>
      <c r="G359" s="146">
        <v>1743585</v>
      </c>
      <c r="H359" s="137">
        <v>703</v>
      </c>
      <c r="I359" s="137">
        <v>2236355</v>
      </c>
      <c r="J359" s="24">
        <f t="shared" si="30"/>
        <v>0.7970521541950113</v>
      </c>
      <c r="K359" s="24">
        <f t="shared" si="31"/>
        <v>1.2826188571248318</v>
      </c>
      <c r="L359" s="24">
        <f t="shared" si="27"/>
        <v>0.23911564625850337</v>
      </c>
      <c r="M359" s="24">
        <f t="shared" si="28"/>
        <v>0.7</v>
      </c>
      <c r="N359" s="109">
        <f t="shared" si="29"/>
        <v>0.9391156462585033</v>
      </c>
      <c r="O359" s="144">
        <v>1824.3548454345328</v>
      </c>
      <c r="P359" s="137">
        <v>125.81063155007254</v>
      </c>
      <c r="Q359" s="137">
        <v>1698.5442138844603</v>
      </c>
      <c r="R359" s="2" t="s">
        <v>1672</v>
      </c>
      <c r="S359" s="2">
        <v>1711038636</v>
      </c>
      <c r="T359" s="2" t="s">
        <v>1675</v>
      </c>
      <c r="U359" s="2" t="s">
        <v>1677</v>
      </c>
      <c r="V359" s="2"/>
    </row>
    <row r="360" spans="1:22" x14ac:dyDescent="0.25">
      <c r="A360" s="143">
        <v>356</v>
      </c>
      <c r="B360" s="196" t="s">
        <v>170</v>
      </c>
      <c r="C360" s="173" t="s">
        <v>172</v>
      </c>
      <c r="D360" s="143" t="s">
        <v>599</v>
      </c>
      <c r="E360" s="171" t="s">
        <v>1584</v>
      </c>
      <c r="F360" s="146">
        <v>472</v>
      </c>
      <c r="G360" s="146">
        <v>874589</v>
      </c>
      <c r="H360" s="137">
        <v>684</v>
      </c>
      <c r="I360" s="137">
        <v>932445</v>
      </c>
      <c r="J360" s="24">
        <f t="shared" si="30"/>
        <v>1.4491525423728813</v>
      </c>
      <c r="K360" s="24">
        <f t="shared" si="31"/>
        <v>1.0661522154977938</v>
      </c>
      <c r="L360" s="24">
        <f t="shared" si="27"/>
        <v>0.3</v>
      </c>
      <c r="M360" s="24">
        <f t="shared" si="28"/>
        <v>0.7</v>
      </c>
      <c r="N360" s="109">
        <f t="shared" si="29"/>
        <v>1</v>
      </c>
      <c r="O360" s="144">
        <v>1942.6306575796909</v>
      </c>
      <c r="P360" s="137">
        <v>517.87349104667635</v>
      </c>
      <c r="Q360" s="137">
        <v>1424.7571665330147</v>
      </c>
      <c r="R360" s="2" t="s">
        <v>1672</v>
      </c>
      <c r="S360" s="2">
        <v>1790790661</v>
      </c>
      <c r="T360" s="2" t="s">
        <v>1675</v>
      </c>
      <c r="U360" s="2" t="s">
        <v>1677</v>
      </c>
      <c r="V360" s="2"/>
    </row>
    <row r="361" spans="1:22" x14ac:dyDescent="0.25">
      <c r="A361" s="143">
        <v>357</v>
      </c>
      <c r="B361" s="196" t="s">
        <v>166</v>
      </c>
      <c r="C361" s="173" t="s">
        <v>172</v>
      </c>
      <c r="D361" s="143" t="s">
        <v>512</v>
      </c>
      <c r="E361" s="171" t="s">
        <v>1585</v>
      </c>
      <c r="F361" s="146">
        <v>838</v>
      </c>
      <c r="G361" s="146">
        <v>1971154</v>
      </c>
      <c r="H361" s="137">
        <v>864</v>
      </c>
      <c r="I361" s="137">
        <v>2234345</v>
      </c>
      <c r="J361" s="24">
        <f t="shared" si="30"/>
        <v>1.0310262529832936</v>
      </c>
      <c r="K361" s="24">
        <f t="shared" si="31"/>
        <v>1.1335212773837051</v>
      </c>
      <c r="L361" s="24">
        <f t="shared" si="27"/>
        <v>0.3</v>
      </c>
      <c r="M361" s="24">
        <f t="shared" si="28"/>
        <v>0.7</v>
      </c>
      <c r="N361" s="109">
        <f t="shared" si="29"/>
        <v>1</v>
      </c>
      <c r="O361" s="144">
        <v>1942.6306575796909</v>
      </c>
      <c r="P361" s="137">
        <v>312.1130705408433</v>
      </c>
      <c r="Q361" s="137">
        <v>1630.5175870388475</v>
      </c>
      <c r="R361" s="2" t="s">
        <v>1672</v>
      </c>
      <c r="S361" s="2">
        <v>1792413703</v>
      </c>
      <c r="T361" s="2" t="s">
        <v>1675</v>
      </c>
      <c r="U361" s="2" t="s">
        <v>1677</v>
      </c>
      <c r="V361" s="2"/>
    </row>
    <row r="362" spans="1:22" x14ac:dyDescent="0.25">
      <c r="A362" s="143">
        <v>358</v>
      </c>
      <c r="B362" s="196" t="s">
        <v>166</v>
      </c>
      <c r="C362" s="173" t="s">
        <v>172</v>
      </c>
      <c r="D362" s="143" t="s">
        <v>515</v>
      </c>
      <c r="E362" s="171" t="s">
        <v>1586</v>
      </c>
      <c r="F362" s="146">
        <v>632</v>
      </c>
      <c r="G362" s="146">
        <v>1492991</v>
      </c>
      <c r="H362" s="137">
        <v>817</v>
      </c>
      <c r="I362" s="137">
        <v>1949285</v>
      </c>
      <c r="J362" s="24">
        <f t="shared" si="30"/>
        <v>1.2927215189873418</v>
      </c>
      <c r="K362" s="24">
        <f t="shared" si="31"/>
        <v>1.3056240794485701</v>
      </c>
      <c r="L362" s="24">
        <f t="shared" si="27"/>
        <v>0.3</v>
      </c>
      <c r="M362" s="24">
        <f t="shared" si="28"/>
        <v>0.7</v>
      </c>
      <c r="N362" s="109">
        <f t="shared" si="29"/>
        <v>1</v>
      </c>
      <c r="O362" s="144">
        <v>1942.6306575796909</v>
      </c>
      <c r="P362" s="137">
        <v>374.51213545744201</v>
      </c>
      <c r="Q362" s="137">
        <v>1568.1185221222488</v>
      </c>
      <c r="R362" s="2" t="s">
        <v>1672</v>
      </c>
      <c r="S362" s="2">
        <v>1676258068</v>
      </c>
      <c r="T362" s="2" t="s">
        <v>1675</v>
      </c>
      <c r="U362" s="2" t="s">
        <v>1677</v>
      </c>
      <c r="V362" s="2"/>
    </row>
    <row r="363" spans="1:22" x14ac:dyDescent="0.25">
      <c r="A363" s="143">
        <v>359</v>
      </c>
      <c r="B363" s="196" t="s">
        <v>166</v>
      </c>
      <c r="C363" s="173" t="s">
        <v>172</v>
      </c>
      <c r="D363" s="143" t="s">
        <v>514</v>
      </c>
      <c r="E363" s="171" t="s">
        <v>1587</v>
      </c>
      <c r="F363" s="146">
        <v>607</v>
      </c>
      <c r="G363" s="146">
        <v>1427701</v>
      </c>
      <c r="H363" s="137">
        <v>737</v>
      </c>
      <c r="I363" s="137">
        <v>1335195</v>
      </c>
      <c r="J363" s="24">
        <f t="shared" si="30"/>
        <v>1.2141680395387149</v>
      </c>
      <c r="K363" s="24">
        <f t="shared" si="31"/>
        <v>0.93520632121151415</v>
      </c>
      <c r="L363" s="24">
        <f t="shared" si="27"/>
        <v>0.3</v>
      </c>
      <c r="M363" s="24">
        <f t="shared" si="28"/>
        <v>0.65464442484805985</v>
      </c>
      <c r="N363" s="109">
        <f t="shared" si="29"/>
        <v>0.95464442484805989</v>
      </c>
      <c r="O363" s="144">
        <v>1854.5215267973724</v>
      </c>
      <c r="P363" s="137">
        <v>460.38648585715862</v>
      </c>
      <c r="Q363" s="137">
        <v>1394.1350409402139</v>
      </c>
      <c r="R363" s="2" t="s">
        <v>1672</v>
      </c>
      <c r="S363" s="2">
        <v>1728122889</v>
      </c>
      <c r="T363" s="2" t="s">
        <v>1675</v>
      </c>
      <c r="U363" s="2" t="s">
        <v>1677</v>
      </c>
      <c r="V363" s="2"/>
    </row>
    <row r="364" spans="1:22" x14ac:dyDescent="0.25">
      <c r="A364" s="143">
        <v>360</v>
      </c>
      <c r="B364" s="196" t="s">
        <v>167</v>
      </c>
      <c r="C364" s="173" t="s">
        <v>172</v>
      </c>
      <c r="D364" s="143" t="s">
        <v>579</v>
      </c>
      <c r="E364" s="171" t="s">
        <v>580</v>
      </c>
      <c r="F364" s="146">
        <v>1225</v>
      </c>
      <c r="G364" s="146">
        <v>2652485</v>
      </c>
      <c r="H364" s="137">
        <v>1637</v>
      </c>
      <c r="I364" s="137">
        <v>2974295</v>
      </c>
      <c r="J364" s="24">
        <f t="shared" si="30"/>
        <v>1.3363265306122449</v>
      </c>
      <c r="K364" s="24">
        <f t="shared" si="31"/>
        <v>1.1213239660167729</v>
      </c>
      <c r="L364" s="24">
        <f t="shared" si="27"/>
        <v>0.3</v>
      </c>
      <c r="M364" s="24">
        <f t="shared" si="28"/>
        <v>0.7</v>
      </c>
      <c r="N364" s="109">
        <f t="shared" si="29"/>
        <v>1</v>
      </c>
      <c r="O364" s="144">
        <v>1942.6306575796909</v>
      </c>
      <c r="P364" s="137">
        <v>544.23397686435158</v>
      </c>
      <c r="Q364" s="137">
        <v>1398.3966807153392</v>
      </c>
      <c r="R364" s="2" t="s">
        <v>1672</v>
      </c>
      <c r="S364" s="2">
        <v>1710451647</v>
      </c>
      <c r="T364" s="2" t="s">
        <v>1675</v>
      </c>
      <c r="U364" s="2" t="s">
        <v>1677</v>
      </c>
      <c r="V364" s="2"/>
    </row>
    <row r="365" spans="1:22" x14ac:dyDescent="0.25">
      <c r="A365" s="143">
        <v>361</v>
      </c>
      <c r="B365" s="196" t="s">
        <v>167</v>
      </c>
      <c r="C365" s="173" t="s">
        <v>172</v>
      </c>
      <c r="D365" s="143" t="s">
        <v>581</v>
      </c>
      <c r="E365" s="171" t="s">
        <v>582</v>
      </c>
      <c r="F365" s="146">
        <v>1007</v>
      </c>
      <c r="G365" s="146">
        <v>2577191</v>
      </c>
      <c r="H365" s="137">
        <v>1122</v>
      </c>
      <c r="I365" s="137">
        <v>2480700</v>
      </c>
      <c r="J365" s="24">
        <f t="shared" si="30"/>
        <v>1.1142005958291956</v>
      </c>
      <c r="K365" s="24">
        <f t="shared" si="31"/>
        <v>0.96255962402476181</v>
      </c>
      <c r="L365" s="24">
        <f t="shared" si="27"/>
        <v>0.3</v>
      </c>
      <c r="M365" s="24">
        <f t="shared" si="28"/>
        <v>0.67379173681733318</v>
      </c>
      <c r="N365" s="109">
        <f t="shared" si="29"/>
        <v>0.97379173681733322</v>
      </c>
      <c r="O365" s="144">
        <v>1891.7176820391253</v>
      </c>
      <c r="P365" s="137">
        <v>313.15869847469952</v>
      </c>
      <c r="Q365" s="137">
        <v>1578.5589835644257</v>
      </c>
      <c r="R365" s="2" t="s">
        <v>1672</v>
      </c>
      <c r="S365" s="2">
        <v>1736738080</v>
      </c>
      <c r="T365" s="2" t="s">
        <v>1675</v>
      </c>
      <c r="U365" s="2" t="s">
        <v>1677</v>
      </c>
      <c r="V365" s="2"/>
    </row>
    <row r="366" spans="1:22" x14ac:dyDescent="0.25">
      <c r="A366" s="143">
        <v>362</v>
      </c>
      <c r="B366" s="196" t="s">
        <v>167</v>
      </c>
      <c r="C366" s="173" t="s">
        <v>172</v>
      </c>
      <c r="D366" s="143" t="s">
        <v>576</v>
      </c>
      <c r="E366" s="171" t="s">
        <v>1588</v>
      </c>
      <c r="F366" s="146">
        <v>811</v>
      </c>
      <c r="G366" s="146">
        <v>1842676</v>
      </c>
      <c r="H366" s="137">
        <v>1363</v>
      </c>
      <c r="I366" s="137">
        <v>2802570</v>
      </c>
      <c r="J366" s="24">
        <f t="shared" si="30"/>
        <v>1.6806411837237978</v>
      </c>
      <c r="K366" s="24">
        <f t="shared" si="31"/>
        <v>1.5209239171726336</v>
      </c>
      <c r="L366" s="24">
        <f t="shared" si="27"/>
        <v>0.3</v>
      </c>
      <c r="M366" s="24">
        <f t="shared" si="28"/>
        <v>0.7</v>
      </c>
      <c r="N366" s="109">
        <f t="shared" si="29"/>
        <v>1</v>
      </c>
      <c r="O366" s="144">
        <v>1942.6306575796909</v>
      </c>
      <c r="P366" s="137">
        <v>425.79279635193961</v>
      </c>
      <c r="Q366" s="137">
        <v>1516.8378612277513</v>
      </c>
      <c r="R366" s="2" t="s">
        <v>1672</v>
      </c>
      <c r="S366" s="2">
        <v>1728453297</v>
      </c>
      <c r="T366" s="2" t="s">
        <v>1675</v>
      </c>
      <c r="U366" s="2" t="s">
        <v>1677</v>
      </c>
      <c r="V366" s="2"/>
    </row>
    <row r="367" spans="1:22" x14ac:dyDescent="0.25">
      <c r="A367" s="143">
        <v>363</v>
      </c>
      <c r="B367" s="196" t="s">
        <v>167</v>
      </c>
      <c r="C367" s="173" t="s">
        <v>172</v>
      </c>
      <c r="D367" s="143" t="s">
        <v>575</v>
      </c>
      <c r="E367" s="171" t="s">
        <v>1589</v>
      </c>
      <c r="F367" s="146">
        <v>778</v>
      </c>
      <c r="G367" s="146">
        <v>1760587</v>
      </c>
      <c r="H367" s="137">
        <v>1041</v>
      </c>
      <c r="I367" s="137">
        <v>1971525</v>
      </c>
      <c r="J367" s="24">
        <f t="shared" si="30"/>
        <v>1.3380462724935733</v>
      </c>
      <c r="K367" s="24">
        <f t="shared" si="31"/>
        <v>1.1198111766132546</v>
      </c>
      <c r="L367" s="24">
        <f t="shared" si="27"/>
        <v>0.3</v>
      </c>
      <c r="M367" s="24">
        <f t="shared" si="28"/>
        <v>0.7</v>
      </c>
      <c r="N367" s="109">
        <f t="shared" si="29"/>
        <v>1</v>
      </c>
      <c r="O367" s="144">
        <v>1942.6306575796909</v>
      </c>
      <c r="P367" s="137">
        <v>464.57332047909307</v>
      </c>
      <c r="Q367" s="137">
        <v>1478.0573371005978</v>
      </c>
      <c r="R367" s="2" t="s">
        <v>1672</v>
      </c>
      <c r="S367" s="2">
        <v>1989487795</v>
      </c>
      <c r="T367" s="2" t="s">
        <v>1675</v>
      </c>
      <c r="U367" s="2" t="s">
        <v>1677</v>
      </c>
      <c r="V367" s="2"/>
    </row>
    <row r="368" spans="1:22" x14ac:dyDescent="0.25">
      <c r="A368" s="143">
        <v>364</v>
      </c>
      <c r="B368" s="196" t="s">
        <v>167</v>
      </c>
      <c r="C368" s="173" t="s">
        <v>172</v>
      </c>
      <c r="D368" s="143" t="s">
        <v>578</v>
      </c>
      <c r="E368" s="171" t="s">
        <v>1590</v>
      </c>
      <c r="F368" s="146">
        <v>687</v>
      </c>
      <c r="G368" s="146">
        <v>1522150</v>
      </c>
      <c r="H368" s="137">
        <v>974</v>
      </c>
      <c r="I368" s="137">
        <v>1881670</v>
      </c>
      <c r="J368" s="24">
        <f t="shared" si="30"/>
        <v>1.4177583697234353</v>
      </c>
      <c r="K368" s="24">
        <f t="shared" si="31"/>
        <v>1.2361922280984134</v>
      </c>
      <c r="L368" s="24">
        <f t="shared" si="27"/>
        <v>0.3</v>
      </c>
      <c r="M368" s="24">
        <f t="shared" si="28"/>
        <v>0.7</v>
      </c>
      <c r="N368" s="109">
        <f t="shared" si="29"/>
        <v>1</v>
      </c>
      <c r="O368" s="144">
        <v>1942.6306575796909</v>
      </c>
      <c r="P368" s="137">
        <v>502.47799420228381</v>
      </c>
      <c r="Q368" s="137">
        <v>1440.1526633774072</v>
      </c>
      <c r="R368" s="2" t="s">
        <v>1672</v>
      </c>
      <c r="S368" s="2">
        <v>1723422367</v>
      </c>
      <c r="T368" s="2" t="s">
        <v>1675</v>
      </c>
      <c r="U368" s="2" t="s">
        <v>1677</v>
      </c>
      <c r="V368" s="2"/>
    </row>
    <row r="369" spans="1:22" x14ac:dyDescent="0.25">
      <c r="A369" s="143">
        <v>365</v>
      </c>
      <c r="B369" s="196" t="s">
        <v>168</v>
      </c>
      <c r="C369" s="173" t="s">
        <v>172</v>
      </c>
      <c r="D369" s="143" t="s">
        <v>518</v>
      </c>
      <c r="E369" s="171" t="s">
        <v>1591</v>
      </c>
      <c r="F369" s="146">
        <v>780</v>
      </c>
      <c r="G369" s="146">
        <v>1994545</v>
      </c>
      <c r="H369" s="137">
        <v>792</v>
      </c>
      <c r="I369" s="137">
        <v>1869180</v>
      </c>
      <c r="J369" s="24">
        <f t="shared" si="30"/>
        <v>1.0153846153846153</v>
      </c>
      <c r="K369" s="24">
        <f t="shared" si="31"/>
        <v>0.93714606589472782</v>
      </c>
      <c r="L369" s="24">
        <f t="shared" si="27"/>
        <v>0.3</v>
      </c>
      <c r="M369" s="24">
        <f t="shared" si="28"/>
        <v>0.65600224612630942</v>
      </c>
      <c r="N369" s="109">
        <f t="shared" si="29"/>
        <v>0.95600224612630935</v>
      </c>
      <c r="O369" s="144">
        <v>1857.1592720400138</v>
      </c>
      <c r="P369" s="137">
        <v>231.14204259993977</v>
      </c>
      <c r="Q369" s="137">
        <v>1626.0172294400741</v>
      </c>
      <c r="R369" s="2" t="s">
        <v>1672</v>
      </c>
      <c r="S369" s="2">
        <v>1944780255</v>
      </c>
      <c r="T369" s="2" t="s">
        <v>1676</v>
      </c>
      <c r="U369" s="2" t="s">
        <v>1678</v>
      </c>
      <c r="V369" s="2"/>
    </row>
    <row r="370" spans="1:22" x14ac:dyDescent="0.25">
      <c r="A370" s="143">
        <v>366</v>
      </c>
      <c r="B370" s="196" t="s">
        <v>168</v>
      </c>
      <c r="C370" s="173" t="s">
        <v>172</v>
      </c>
      <c r="D370" s="143" t="s">
        <v>521</v>
      </c>
      <c r="E370" s="171" t="s">
        <v>522</v>
      </c>
      <c r="F370" s="146">
        <v>741</v>
      </c>
      <c r="G370" s="146">
        <v>1909620</v>
      </c>
      <c r="H370" s="137">
        <v>975</v>
      </c>
      <c r="I370" s="137">
        <v>1577955</v>
      </c>
      <c r="J370" s="24">
        <f t="shared" si="30"/>
        <v>1.3157894736842106</v>
      </c>
      <c r="K370" s="24">
        <f t="shared" si="31"/>
        <v>0.82631884877619632</v>
      </c>
      <c r="L370" s="24">
        <f t="shared" si="27"/>
        <v>0.3</v>
      </c>
      <c r="M370" s="24">
        <f t="shared" si="28"/>
        <v>0.57842319414333743</v>
      </c>
      <c r="N370" s="109">
        <f t="shared" si="29"/>
        <v>0.87842319414333736</v>
      </c>
      <c r="O370" s="144">
        <v>1706.451827271924</v>
      </c>
      <c r="P370" s="137">
        <v>373.23394459184669</v>
      </c>
      <c r="Q370" s="137">
        <v>1333.2178826800773</v>
      </c>
      <c r="R370" s="2" t="s">
        <v>1672</v>
      </c>
      <c r="S370" s="2">
        <v>1918867166</v>
      </c>
      <c r="T370" s="2" t="s">
        <v>1675</v>
      </c>
      <c r="U370" s="2" t="s">
        <v>1677</v>
      </c>
      <c r="V370" s="2"/>
    </row>
    <row r="371" spans="1:22" x14ac:dyDescent="0.25">
      <c r="A371" s="143">
        <v>367</v>
      </c>
      <c r="B371" s="196" t="s">
        <v>168</v>
      </c>
      <c r="C371" s="173" t="s">
        <v>172</v>
      </c>
      <c r="D371" s="143" t="s">
        <v>523</v>
      </c>
      <c r="E371" s="171" t="s">
        <v>1592</v>
      </c>
      <c r="F371" s="146">
        <v>984</v>
      </c>
      <c r="G371" s="146">
        <v>2516919</v>
      </c>
      <c r="H371" s="137">
        <v>1012</v>
      </c>
      <c r="I371" s="137">
        <v>2901205</v>
      </c>
      <c r="J371" s="24">
        <f t="shared" si="30"/>
        <v>1.0284552845528456</v>
      </c>
      <c r="K371" s="24">
        <f t="shared" si="31"/>
        <v>1.1526811152842027</v>
      </c>
      <c r="L371" s="24">
        <f t="shared" si="27"/>
        <v>0.3</v>
      </c>
      <c r="M371" s="24">
        <f t="shared" si="28"/>
        <v>0.7</v>
      </c>
      <c r="N371" s="109">
        <f t="shared" si="29"/>
        <v>1</v>
      </c>
      <c r="O371" s="144">
        <v>1942.6306575796909</v>
      </c>
      <c r="P371" s="137">
        <v>209.7508359995841</v>
      </c>
      <c r="Q371" s="137">
        <v>1732.8798215801069</v>
      </c>
      <c r="R371" s="2" t="s">
        <v>1672</v>
      </c>
      <c r="S371" s="2">
        <v>1999121222</v>
      </c>
      <c r="T371" s="2" t="s">
        <v>1675</v>
      </c>
      <c r="U371" s="2" t="s">
        <v>1677</v>
      </c>
      <c r="V371" s="2"/>
    </row>
    <row r="372" spans="1:22" x14ac:dyDescent="0.25">
      <c r="A372" s="143">
        <v>368</v>
      </c>
      <c r="B372" s="196" t="s">
        <v>168</v>
      </c>
      <c r="C372" s="173" t="s">
        <v>172</v>
      </c>
      <c r="D372" s="143" t="s">
        <v>520</v>
      </c>
      <c r="E372" s="171" t="s">
        <v>1132</v>
      </c>
      <c r="F372" s="146">
        <v>1185</v>
      </c>
      <c r="G372" s="146">
        <v>2928963</v>
      </c>
      <c r="H372" s="137">
        <v>1320</v>
      </c>
      <c r="I372" s="137">
        <v>2458570</v>
      </c>
      <c r="J372" s="24">
        <f t="shared" si="30"/>
        <v>1.1139240506329113</v>
      </c>
      <c r="K372" s="24">
        <f t="shared" si="31"/>
        <v>0.83939947346552346</v>
      </c>
      <c r="L372" s="24">
        <f t="shared" si="27"/>
        <v>0.3</v>
      </c>
      <c r="M372" s="24">
        <f t="shared" si="28"/>
        <v>0.58757963142586633</v>
      </c>
      <c r="N372" s="109">
        <f t="shared" si="29"/>
        <v>0.88757963142586638</v>
      </c>
      <c r="O372" s="144">
        <v>1724.2394030511705</v>
      </c>
      <c r="P372" s="137">
        <v>326.83527834591399</v>
      </c>
      <c r="Q372" s="137">
        <v>1397.4041247052567</v>
      </c>
      <c r="R372" s="2" t="s">
        <v>1672</v>
      </c>
      <c r="S372" s="2">
        <v>1876026807</v>
      </c>
      <c r="T372" s="2" t="s">
        <v>1675</v>
      </c>
      <c r="U372" s="2" t="s">
        <v>1677</v>
      </c>
      <c r="V372" s="2"/>
    </row>
    <row r="373" spans="1:22" x14ac:dyDescent="0.25">
      <c r="A373" s="143">
        <v>369</v>
      </c>
      <c r="B373" s="196" t="s">
        <v>168</v>
      </c>
      <c r="C373" s="173" t="s">
        <v>172</v>
      </c>
      <c r="D373" s="143" t="s">
        <v>517</v>
      </c>
      <c r="E373" s="171" t="s">
        <v>1593</v>
      </c>
      <c r="F373" s="146">
        <v>602</v>
      </c>
      <c r="G373" s="146">
        <v>1506214</v>
      </c>
      <c r="H373" s="137">
        <v>442</v>
      </c>
      <c r="I373" s="137">
        <v>836760</v>
      </c>
      <c r="J373" s="24">
        <f t="shared" si="30"/>
        <v>0.73421926910299007</v>
      </c>
      <c r="K373" s="24">
        <f t="shared" si="31"/>
        <v>0.55553858880610596</v>
      </c>
      <c r="L373" s="24">
        <f t="shared" si="27"/>
        <v>0.220265780730897</v>
      </c>
      <c r="M373" s="24">
        <f t="shared" si="28"/>
        <v>0.38887701216427417</v>
      </c>
      <c r="N373" s="109">
        <f t="shared" si="29"/>
        <v>0.60914279289517115</v>
      </c>
      <c r="O373" s="144">
        <v>0</v>
      </c>
      <c r="P373" s="137">
        <v>0</v>
      </c>
      <c r="Q373" s="137">
        <v>0</v>
      </c>
      <c r="R373" s="2" t="s">
        <v>1672</v>
      </c>
      <c r="S373" s="2">
        <v>1866340016</v>
      </c>
      <c r="T373" s="2" t="s">
        <v>1675</v>
      </c>
      <c r="U373" s="2" t="s">
        <v>1677</v>
      </c>
      <c r="V373" s="2"/>
    </row>
    <row r="374" spans="1:22" x14ac:dyDescent="0.25">
      <c r="A374" s="143">
        <v>370</v>
      </c>
      <c r="B374" s="196" t="s">
        <v>1305</v>
      </c>
      <c r="C374" s="173" t="s">
        <v>172</v>
      </c>
      <c r="D374" s="143" t="s">
        <v>255</v>
      </c>
      <c r="E374" s="171" t="s">
        <v>1087</v>
      </c>
      <c r="F374" s="146">
        <v>1521</v>
      </c>
      <c r="G374" s="146">
        <v>2506994</v>
      </c>
      <c r="H374" s="137">
        <v>2134</v>
      </c>
      <c r="I374" s="137">
        <v>3275995</v>
      </c>
      <c r="J374" s="24">
        <f t="shared" si="30"/>
        <v>1.4030243261012492</v>
      </c>
      <c r="K374" s="24">
        <f t="shared" si="31"/>
        <v>1.3067422578594126</v>
      </c>
      <c r="L374" s="24">
        <f t="shared" si="27"/>
        <v>0.3</v>
      </c>
      <c r="M374" s="24">
        <f t="shared" si="28"/>
        <v>0.7</v>
      </c>
      <c r="N374" s="109">
        <f t="shared" si="29"/>
        <v>1</v>
      </c>
      <c r="O374" s="144">
        <v>1942.6306575796909</v>
      </c>
      <c r="P374" s="137">
        <v>534.73524830604902</v>
      </c>
      <c r="Q374" s="137">
        <v>1407.8954092736421</v>
      </c>
      <c r="R374" s="2" t="s">
        <v>1672</v>
      </c>
      <c r="S374" s="2">
        <v>1745044905</v>
      </c>
      <c r="T374" s="2" t="s">
        <v>1675</v>
      </c>
      <c r="U374" s="2" t="s">
        <v>1677</v>
      </c>
      <c r="V374" s="2"/>
    </row>
    <row r="375" spans="1:22" x14ac:dyDescent="0.25">
      <c r="A375" s="143">
        <v>371</v>
      </c>
      <c r="B375" s="196" t="s">
        <v>1305</v>
      </c>
      <c r="C375" s="173" t="s">
        <v>172</v>
      </c>
      <c r="D375" s="143" t="s">
        <v>257</v>
      </c>
      <c r="E375" s="171" t="s">
        <v>1594</v>
      </c>
      <c r="F375" s="146">
        <v>1069</v>
      </c>
      <c r="G375" s="146">
        <v>1766450</v>
      </c>
      <c r="H375" s="137">
        <v>1528</v>
      </c>
      <c r="I375" s="137">
        <v>2542330</v>
      </c>
      <c r="J375" s="24">
        <f t="shared" si="30"/>
        <v>1.4293732460243218</v>
      </c>
      <c r="K375" s="24">
        <f t="shared" si="31"/>
        <v>1.4392312264711711</v>
      </c>
      <c r="L375" s="24">
        <f t="shared" si="27"/>
        <v>0.3</v>
      </c>
      <c r="M375" s="24">
        <f t="shared" si="28"/>
        <v>0.7</v>
      </c>
      <c r="N375" s="109">
        <f t="shared" si="29"/>
        <v>1</v>
      </c>
      <c r="O375" s="144">
        <v>1942.6306575796909</v>
      </c>
      <c r="P375" s="137">
        <v>515.45532401264984</v>
      </c>
      <c r="Q375" s="137">
        <v>1427.175333567041</v>
      </c>
      <c r="R375" s="2" t="s">
        <v>1672</v>
      </c>
      <c r="S375" s="2">
        <v>1712621942</v>
      </c>
      <c r="T375" s="2" t="s">
        <v>1675</v>
      </c>
      <c r="U375" s="2" t="s">
        <v>1677</v>
      </c>
      <c r="V375" s="2"/>
    </row>
    <row r="376" spans="1:22" x14ac:dyDescent="0.25">
      <c r="A376" s="143">
        <v>372</v>
      </c>
      <c r="B376" s="196" t="s">
        <v>1305</v>
      </c>
      <c r="C376" s="173" t="s">
        <v>172</v>
      </c>
      <c r="D376" s="143" t="s">
        <v>256</v>
      </c>
      <c r="E376" s="171" t="s">
        <v>1595</v>
      </c>
      <c r="F376" s="146">
        <v>952</v>
      </c>
      <c r="G376" s="146">
        <v>1555664</v>
      </c>
      <c r="H376" s="137">
        <v>1160</v>
      </c>
      <c r="I376" s="137">
        <v>1713750</v>
      </c>
      <c r="J376" s="24">
        <f t="shared" si="30"/>
        <v>1.2184873949579831</v>
      </c>
      <c r="K376" s="24">
        <f t="shared" si="31"/>
        <v>1.1016196299457981</v>
      </c>
      <c r="L376" s="24">
        <f t="shared" si="27"/>
        <v>0.3</v>
      </c>
      <c r="M376" s="24">
        <f t="shared" si="28"/>
        <v>0.7</v>
      </c>
      <c r="N376" s="109">
        <f t="shared" si="29"/>
        <v>1</v>
      </c>
      <c r="O376" s="144">
        <v>1942.6306575796909</v>
      </c>
      <c r="P376" s="137">
        <v>556.53934769978264</v>
      </c>
      <c r="Q376" s="137">
        <v>1386.0913098799083</v>
      </c>
      <c r="R376" s="2" t="s">
        <v>1672</v>
      </c>
      <c r="S376" s="2">
        <v>1614809306</v>
      </c>
      <c r="T376" s="2" t="s">
        <v>1675</v>
      </c>
      <c r="U376" s="2" t="s">
        <v>1677</v>
      </c>
      <c r="V376" s="2"/>
    </row>
    <row r="377" spans="1:22" x14ac:dyDescent="0.25">
      <c r="A377" s="143">
        <v>373</v>
      </c>
      <c r="B377" s="196" t="s">
        <v>2</v>
      </c>
      <c r="C377" s="173" t="s">
        <v>172</v>
      </c>
      <c r="D377" s="143" t="s">
        <v>196</v>
      </c>
      <c r="E377" s="171" t="s">
        <v>1596</v>
      </c>
      <c r="F377" s="146">
        <v>3139</v>
      </c>
      <c r="G377" s="146">
        <v>5098889</v>
      </c>
      <c r="H377" s="137">
        <v>3950</v>
      </c>
      <c r="I377" s="137">
        <v>5862390</v>
      </c>
      <c r="J377" s="24">
        <f t="shared" si="30"/>
        <v>1.2583625358394392</v>
      </c>
      <c r="K377" s="24">
        <f t="shared" si="31"/>
        <v>1.1497386979791089</v>
      </c>
      <c r="L377" s="24">
        <f t="shared" si="27"/>
        <v>0.3</v>
      </c>
      <c r="M377" s="24">
        <f t="shared" si="28"/>
        <v>0.7</v>
      </c>
      <c r="N377" s="109">
        <f t="shared" si="29"/>
        <v>1</v>
      </c>
      <c r="O377" s="144">
        <v>1942.6306575796909</v>
      </c>
      <c r="P377" s="137">
        <v>604.73126802437059</v>
      </c>
      <c r="Q377" s="137">
        <v>1337.8993895553203</v>
      </c>
      <c r="R377" s="2" t="s">
        <v>1672</v>
      </c>
      <c r="S377" s="2">
        <v>1921212220</v>
      </c>
      <c r="T377" s="2" t="s">
        <v>1675</v>
      </c>
      <c r="U377" s="2" t="s">
        <v>1677</v>
      </c>
      <c r="V377" s="2"/>
    </row>
    <row r="378" spans="1:22" x14ac:dyDescent="0.25">
      <c r="A378" s="143">
        <v>374</v>
      </c>
      <c r="B378" s="196" t="s">
        <v>2</v>
      </c>
      <c r="C378" s="173" t="s">
        <v>172</v>
      </c>
      <c r="D378" s="143" t="s">
        <v>199</v>
      </c>
      <c r="E378" s="171" t="s">
        <v>1597</v>
      </c>
      <c r="F378" s="146">
        <v>905</v>
      </c>
      <c r="G378" s="146">
        <v>1515246</v>
      </c>
      <c r="H378" s="137">
        <v>1301</v>
      </c>
      <c r="I378" s="137">
        <v>1979035</v>
      </c>
      <c r="J378" s="24">
        <f t="shared" si="30"/>
        <v>1.4375690607734806</v>
      </c>
      <c r="K378" s="24">
        <f t="shared" si="31"/>
        <v>1.3060816527481347</v>
      </c>
      <c r="L378" s="24">
        <f t="shared" si="27"/>
        <v>0.3</v>
      </c>
      <c r="M378" s="24">
        <f t="shared" si="28"/>
        <v>0.7</v>
      </c>
      <c r="N378" s="109">
        <f t="shared" si="29"/>
        <v>1</v>
      </c>
      <c r="O378" s="144">
        <v>1942.6306575796909</v>
      </c>
      <c r="P378" s="137">
        <v>577.78808853817975</v>
      </c>
      <c r="Q378" s="137">
        <v>1364.8425690415111</v>
      </c>
      <c r="R378" s="2" t="s">
        <v>1672</v>
      </c>
      <c r="S378" s="2">
        <v>1753692918</v>
      </c>
      <c r="T378" s="2" t="s">
        <v>1675</v>
      </c>
      <c r="U378" s="2" t="s">
        <v>1677</v>
      </c>
      <c r="V378" s="2"/>
    </row>
    <row r="379" spans="1:22" x14ac:dyDescent="0.25">
      <c r="A379" s="143">
        <v>375</v>
      </c>
      <c r="B379" s="196" t="s">
        <v>2</v>
      </c>
      <c r="C379" s="173" t="s">
        <v>172</v>
      </c>
      <c r="D379" s="143" t="s">
        <v>197</v>
      </c>
      <c r="E379" s="171" t="s">
        <v>1598</v>
      </c>
      <c r="F379" s="146">
        <v>2762</v>
      </c>
      <c r="G379" s="146">
        <v>4570063</v>
      </c>
      <c r="H379" s="137">
        <v>2738</v>
      </c>
      <c r="I379" s="137">
        <v>4252155</v>
      </c>
      <c r="J379" s="24">
        <f t="shared" si="30"/>
        <v>0.99131064446053585</v>
      </c>
      <c r="K379" s="24">
        <f t="shared" si="31"/>
        <v>0.93043684518134651</v>
      </c>
      <c r="L379" s="24">
        <f t="shared" si="27"/>
        <v>0.29739319333816072</v>
      </c>
      <c r="M379" s="24">
        <f t="shared" si="28"/>
        <v>0.65130579162694247</v>
      </c>
      <c r="N379" s="109">
        <f t="shared" si="29"/>
        <v>0.94869898496510319</v>
      </c>
      <c r="O379" s="144">
        <v>1842.9717330079436</v>
      </c>
      <c r="P379" s="137">
        <v>610.21951117005494</v>
      </c>
      <c r="Q379" s="137">
        <v>1232.7522218378886</v>
      </c>
      <c r="R379" s="2" t="s">
        <v>1672</v>
      </c>
      <c r="S379" s="2">
        <v>1716392959</v>
      </c>
      <c r="T379" s="2" t="s">
        <v>1675</v>
      </c>
      <c r="U379" s="2" t="s">
        <v>1677</v>
      </c>
      <c r="V379" s="2"/>
    </row>
    <row r="380" spans="1:22" x14ac:dyDescent="0.25">
      <c r="A380" s="143">
        <v>376</v>
      </c>
      <c r="B380" s="196" t="s">
        <v>2</v>
      </c>
      <c r="C380" s="173" t="s">
        <v>172</v>
      </c>
      <c r="D380" s="143" t="s">
        <v>200</v>
      </c>
      <c r="E380" s="171" t="s">
        <v>1599</v>
      </c>
      <c r="F380" s="146">
        <v>612</v>
      </c>
      <c r="G380" s="146">
        <v>1049942</v>
      </c>
      <c r="H380" s="137">
        <v>1160</v>
      </c>
      <c r="I380" s="137">
        <v>1544200</v>
      </c>
      <c r="J380" s="24">
        <f t="shared" si="30"/>
        <v>1.8954248366013071</v>
      </c>
      <c r="K380" s="24">
        <f t="shared" si="31"/>
        <v>1.4707479079796788</v>
      </c>
      <c r="L380" s="24">
        <f t="shared" si="27"/>
        <v>0.3</v>
      </c>
      <c r="M380" s="24">
        <f t="shared" si="28"/>
        <v>0.7</v>
      </c>
      <c r="N380" s="109">
        <f t="shared" si="29"/>
        <v>1</v>
      </c>
      <c r="O380" s="144">
        <v>1942.6306575796909</v>
      </c>
      <c r="P380" s="137">
        <v>632.14486816606916</v>
      </c>
      <c r="Q380" s="137">
        <v>1310.4857894136219</v>
      </c>
      <c r="R380" s="2" t="s">
        <v>1672</v>
      </c>
      <c r="S380" s="2">
        <v>1609547073</v>
      </c>
      <c r="T380" s="2" t="s">
        <v>1675</v>
      </c>
      <c r="U380" s="2" t="s">
        <v>1677</v>
      </c>
      <c r="V380" s="2"/>
    </row>
    <row r="381" spans="1:22" x14ac:dyDescent="0.25">
      <c r="A381" s="143">
        <v>377</v>
      </c>
      <c r="B381" s="196" t="s">
        <v>12</v>
      </c>
      <c r="C381" s="173" t="s">
        <v>172</v>
      </c>
      <c r="D381" s="143" t="s">
        <v>252</v>
      </c>
      <c r="E381" s="171" t="s">
        <v>1086</v>
      </c>
      <c r="F381" s="146">
        <v>1339</v>
      </c>
      <c r="G381" s="146">
        <v>2269254</v>
      </c>
      <c r="H381" s="137">
        <v>1250</v>
      </c>
      <c r="I381" s="137">
        <v>1797730</v>
      </c>
      <c r="J381" s="24">
        <f t="shared" si="30"/>
        <v>0.93353248693054514</v>
      </c>
      <c r="K381" s="24">
        <f t="shared" si="31"/>
        <v>0.79221188989861868</v>
      </c>
      <c r="L381" s="24">
        <f t="shared" si="27"/>
        <v>0.28005974607916351</v>
      </c>
      <c r="M381" s="24">
        <f t="shared" si="28"/>
        <v>0.554548322929033</v>
      </c>
      <c r="N381" s="109">
        <f t="shared" si="29"/>
        <v>0.83460806900819651</v>
      </c>
      <c r="O381" s="144">
        <v>1621.3352219187088</v>
      </c>
      <c r="P381" s="137">
        <v>526.69239915528772</v>
      </c>
      <c r="Q381" s="137">
        <v>1094.6428227634212</v>
      </c>
      <c r="R381" s="2" t="s">
        <v>1672</v>
      </c>
      <c r="S381" s="2">
        <v>1790944995</v>
      </c>
      <c r="T381" s="2" t="s">
        <v>1675</v>
      </c>
      <c r="U381" s="2" t="s">
        <v>1677</v>
      </c>
      <c r="V381" s="2"/>
    </row>
    <row r="382" spans="1:22" x14ac:dyDescent="0.25">
      <c r="A382" s="143">
        <v>378</v>
      </c>
      <c r="B382" s="196" t="s">
        <v>12</v>
      </c>
      <c r="C382" s="173" t="s">
        <v>172</v>
      </c>
      <c r="D382" s="143" t="s">
        <v>253</v>
      </c>
      <c r="E382" s="171" t="s">
        <v>1600</v>
      </c>
      <c r="F382" s="146">
        <v>1421</v>
      </c>
      <c r="G382" s="146">
        <v>2516562</v>
      </c>
      <c r="H382" s="137">
        <v>1939</v>
      </c>
      <c r="I382" s="137">
        <v>3105340</v>
      </c>
      <c r="J382" s="24">
        <f t="shared" si="30"/>
        <v>1.3645320197044335</v>
      </c>
      <c r="K382" s="24">
        <f t="shared" si="31"/>
        <v>1.2339612534878934</v>
      </c>
      <c r="L382" s="24">
        <f t="shared" si="27"/>
        <v>0.3</v>
      </c>
      <c r="M382" s="24">
        <f t="shared" si="28"/>
        <v>0.7</v>
      </c>
      <c r="N382" s="109">
        <f t="shared" si="29"/>
        <v>1</v>
      </c>
      <c r="O382" s="144">
        <v>1942.6306575796909</v>
      </c>
      <c r="P382" s="137">
        <v>741.6727639678254</v>
      </c>
      <c r="Q382" s="137">
        <v>1200.9578936118655</v>
      </c>
      <c r="R382" s="2" t="s">
        <v>1672</v>
      </c>
      <c r="S382" s="2">
        <v>1721134272</v>
      </c>
      <c r="T382" s="2" t="s">
        <v>1675</v>
      </c>
      <c r="U382" s="2" t="s">
        <v>1677</v>
      </c>
      <c r="V382" s="2"/>
    </row>
    <row r="383" spans="1:22" x14ac:dyDescent="0.25">
      <c r="A383" s="143">
        <v>379</v>
      </c>
      <c r="B383" s="196" t="s">
        <v>12</v>
      </c>
      <c r="C383" s="173" t="s">
        <v>172</v>
      </c>
      <c r="D383" s="143" t="s">
        <v>251</v>
      </c>
      <c r="E383" s="171" t="s">
        <v>1601</v>
      </c>
      <c r="F383" s="146">
        <v>1491</v>
      </c>
      <c r="G383" s="146">
        <v>2620960</v>
      </c>
      <c r="H383" s="137">
        <v>1965</v>
      </c>
      <c r="I383" s="137">
        <v>3576850</v>
      </c>
      <c r="J383" s="24">
        <f t="shared" si="30"/>
        <v>1.3179074446680081</v>
      </c>
      <c r="K383" s="24">
        <f t="shared" si="31"/>
        <v>1.3647098772968682</v>
      </c>
      <c r="L383" s="24">
        <f t="shared" si="27"/>
        <v>0.3</v>
      </c>
      <c r="M383" s="24">
        <f t="shared" si="28"/>
        <v>0.7</v>
      </c>
      <c r="N383" s="109">
        <f t="shared" si="29"/>
        <v>1</v>
      </c>
      <c r="O383" s="144">
        <v>1942.6306575796909</v>
      </c>
      <c r="P383" s="137">
        <v>507.57243824185622</v>
      </c>
      <c r="Q383" s="137">
        <v>1435.0582193378345</v>
      </c>
      <c r="R383" s="2" t="s">
        <v>1672</v>
      </c>
      <c r="S383" s="2">
        <v>1723228483</v>
      </c>
      <c r="T383" s="2" t="s">
        <v>1675</v>
      </c>
      <c r="U383" s="2" t="s">
        <v>1677</v>
      </c>
      <c r="V383" s="2"/>
    </row>
    <row r="384" spans="1:22" x14ac:dyDescent="0.25">
      <c r="A384" s="143">
        <v>380</v>
      </c>
      <c r="B384" s="196" t="s">
        <v>12</v>
      </c>
      <c r="C384" s="173" t="s">
        <v>172</v>
      </c>
      <c r="D384" s="143" t="s">
        <v>254</v>
      </c>
      <c r="E384" s="171" t="s">
        <v>1602</v>
      </c>
      <c r="F384" s="146">
        <v>1355</v>
      </c>
      <c r="G384" s="146">
        <v>2294035</v>
      </c>
      <c r="H384" s="137">
        <v>1459</v>
      </c>
      <c r="I384" s="137">
        <v>2684975</v>
      </c>
      <c r="J384" s="24">
        <f t="shared" si="30"/>
        <v>1.0767527675276753</v>
      </c>
      <c r="K384" s="24">
        <f t="shared" si="31"/>
        <v>1.1704158829311671</v>
      </c>
      <c r="L384" s="24">
        <f t="shared" si="27"/>
        <v>0.3</v>
      </c>
      <c r="M384" s="24">
        <f t="shared" si="28"/>
        <v>0.7</v>
      </c>
      <c r="N384" s="109">
        <f t="shared" si="29"/>
        <v>1</v>
      </c>
      <c r="O384" s="144">
        <v>1942.6306575796909</v>
      </c>
      <c r="P384" s="137">
        <v>454.4352114057877</v>
      </c>
      <c r="Q384" s="137">
        <v>1488.1954461739033</v>
      </c>
      <c r="R384" s="2" t="s">
        <v>1672</v>
      </c>
      <c r="S384" s="2">
        <v>1303081257</v>
      </c>
      <c r="T384" s="2" t="s">
        <v>1675</v>
      </c>
      <c r="U384" s="2" t="s">
        <v>1677</v>
      </c>
      <c r="V384" s="2"/>
    </row>
    <row r="385" spans="1:22" x14ac:dyDescent="0.25">
      <c r="A385" s="143">
        <v>381</v>
      </c>
      <c r="B385" s="196" t="s">
        <v>12</v>
      </c>
      <c r="C385" s="173" t="s">
        <v>172</v>
      </c>
      <c r="D385" s="143" t="s">
        <v>1114</v>
      </c>
      <c r="E385" s="171" t="s">
        <v>1603</v>
      </c>
      <c r="F385" s="146">
        <v>504</v>
      </c>
      <c r="G385" s="146">
        <v>922750</v>
      </c>
      <c r="H385" s="137">
        <v>890</v>
      </c>
      <c r="I385" s="137">
        <v>1288400</v>
      </c>
      <c r="J385" s="24">
        <f t="shared" si="30"/>
        <v>1.7658730158730158</v>
      </c>
      <c r="K385" s="24">
        <f t="shared" si="31"/>
        <v>1.3962611758331076</v>
      </c>
      <c r="L385" s="24">
        <f t="shared" si="27"/>
        <v>0.3</v>
      </c>
      <c r="M385" s="24">
        <f t="shared" si="28"/>
        <v>0.7</v>
      </c>
      <c r="N385" s="109">
        <f t="shared" si="29"/>
        <v>1</v>
      </c>
      <c r="O385" s="144">
        <v>1942.6306575796909</v>
      </c>
      <c r="P385" s="137">
        <v>600.81681585254546</v>
      </c>
      <c r="Q385" s="137">
        <v>1341.8138417271455</v>
      </c>
      <c r="R385" s="2" t="s">
        <v>1672</v>
      </c>
      <c r="S385" s="2">
        <v>1749978774</v>
      </c>
      <c r="T385" s="2" t="s">
        <v>1675</v>
      </c>
      <c r="U385" s="2" t="s">
        <v>1677</v>
      </c>
      <c r="V385" s="2"/>
    </row>
    <row r="386" spans="1:22" x14ac:dyDescent="0.25">
      <c r="A386" s="143">
        <v>382</v>
      </c>
      <c r="B386" s="196" t="s">
        <v>12</v>
      </c>
      <c r="C386" s="173" t="s">
        <v>172</v>
      </c>
      <c r="D386" s="143" t="s">
        <v>1604</v>
      </c>
      <c r="E386" s="171" t="s">
        <v>1605</v>
      </c>
      <c r="F386" s="146">
        <v>926</v>
      </c>
      <c r="G386" s="146">
        <v>1645682</v>
      </c>
      <c r="H386" s="137">
        <v>1011</v>
      </c>
      <c r="I386" s="137">
        <v>1303020</v>
      </c>
      <c r="J386" s="24">
        <f t="shared" si="30"/>
        <v>1.0917926565874729</v>
      </c>
      <c r="K386" s="24">
        <f t="shared" si="31"/>
        <v>0.79178115820674955</v>
      </c>
      <c r="L386" s="24">
        <f t="shared" si="27"/>
        <v>0.3</v>
      </c>
      <c r="M386" s="24">
        <f t="shared" si="28"/>
        <v>0.55424681074472459</v>
      </c>
      <c r="N386" s="109">
        <f t="shared" si="29"/>
        <v>0.85424681074472453</v>
      </c>
      <c r="O386" s="144">
        <v>1659.486043692378</v>
      </c>
      <c r="P386" s="137">
        <v>647.8619276701686</v>
      </c>
      <c r="Q386" s="137">
        <v>1011.6241160222094</v>
      </c>
      <c r="R386" s="2" t="s">
        <v>1672</v>
      </c>
      <c r="S386" s="2">
        <v>1716048346</v>
      </c>
      <c r="T386" s="2" t="s">
        <v>1675</v>
      </c>
      <c r="U386" s="2" t="s">
        <v>1677</v>
      </c>
      <c r="V386" s="2"/>
    </row>
    <row r="387" spans="1:22" x14ac:dyDescent="0.25">
      <c r="A387" s="143">
        <v>383</v>
      </c>
      <c r="B387" s="196" t="s">
        <v>165</v>
      </c>
      <c r="C387" s="173" t="s">
        <v>172</v>
      </c>
      <c r="D387" s="143" t="s">
        <v>606</v>
      </c>
      <c r="E387" s="171" t="s">
        <v>1606</v>
      </c>
      <c r="F387" s="146">
        <v>1388</v>
      </c>
      <c r="G387" s="146">
        <v>3283754</v>
      </c>
      <c r="H387" s="137">
        <v>1458</v>
      </c>
      <c r="I387" s="137">
        <v>3530890</v>
      </c>
      <c r="J387" s="24">
        <f t="shared" si="30"/>
        <v>1.0504322766570606</v>
      </c>
      <c r="K387" s="24">
        <f t="shared" si="31"/>
        <v>1.0752602052407092</v>
      </c>
      <c r="L387" s="24">
        <f t="shared" si="27"/>
        <v>0.3</v>
      </c>
      <c r="M387" s="24">
        <f t="shared" si="28"/>
        <v>0.7</v>
      </c>
      <c r="N387" s="109">
        <f t="shared" si="29"/>
        <v>1</v>
      </c>
      <c r="O387" s="144">
        <v>1942.6306575796909</v>
      </c>
      <c r="P387" s="137">
        <v>287.73946727527692</v>
      </c>
      <c r="Q387" s="137">
        <v>1654.8911903044138</v>
      </c>
      <c r="R387" s="2" t="s">
        <v>1672</v>
      </c>
      <c r="S387" s="2">
        <v>1914845930</v>
      </c>
      <c r="T387" s="2" t="s">
        <v>1675</v>
      </c>
      <c r="U387" s="2" t="s">
        <v>1677</v>
      </c>
      <c r="V387" s="2"/>
    </row>
    <row r="388" spans="1:22" x14ac:dyDescent="0.25">
      <c r="A388" s="143">
        <v>384</v>
      </c>
      <c r="B388" s="196" t="s">
        <v>165</v>
      </c>
      <c r="C388" s="173" t="s">
        <v>172</v>
      </c>
      <c r="D388" s="143" t="s">
        <v>610</v>
      </c>
      <c r="E388" s="171" t="s">
        <v>611</v>
      </c>
      <c r="F388" s="146">
        <v>652</v>
      </c>
      <c r="G388" s="146">
        <v>1529013</v>
      </c>
      <c r="H388" s="137">
        <v>620</v>
      </c>
      <c r="I388" s="137">
        <v>1179270</v>
      </c>
      <c r="J388" s="24">
        <f t="shared" si="30"/>
        <v>0.95092024539877296</v>
      </c>
      <c r="K388" s="24">
        <f t="shared" si="31"/>
        <v>0.77126224564473944</v>
      </c>
      <c r="L388" s="24">
        <f t="shared" si="27"/>
        <v>0.28527607361963186</v>
      </c>
      <c r="M388" s="24">
        <f t="shared" si="28"/>
        <v>0.53988357195131753</v>
      </c>
      <c r="N388" s="109">
        <f t="shared" si="29"/>
        <v>0.82515964557094934</v>
      </c>
      <c r="O388" s="144">
        <v>1602.9804248837181</v>
      </c>
      <c r="P388" s="137">
        <v>387.01958548330089</v>
      </c>
      <c r="Q388" s="137">
        <v>1215.9608394004172</v>
      </c>
      <c r="R388" s="2" t="s">
        <v>1672</v>
      </c>
      <c r="S388" s="2">
        <v>1759569588</v>
      </c>
      <c r="T388" s="2" t="s">
        <v>1675</v>
      </c>
      <c r="U388" s="2" t="s">
        <v>1677</v>
      </c>
      <c r="V388" s="2"/>
    </row>
    <row r="389" spans="1:22" x14ac:dyDescent="0.25">
      <c r="A389" s="143">
        <v>385</v>
      </c>
      <c r="B389" s="196" t="s">
        <v>165</v>
      </c>
      <c r="C389" s="173" t="s">
        <v>172</v>
      </c>
      <c r="D389" s="143" t="s">
        <v>608</v>
      </c>
      <c r="E389" s="171" t="s">
        <v>609</v>
      </c>
      <c r="F389" s="146">
        <v>975</v>
      </c>
      <c r="G389" s="146">
        <v>2300785</v>
      </c>
      <c r="H389" s="137">
        <v>1186</v>
      </c>
      <c r="I389" s="137">
        <v>2395615</v>
      </c>
      <c r="J389" s="24">
        <f t="shared" si="30"/>
        <v>1.2164102564102564</v>
      </c>
      <c r="K389" s="24">
        <f t="shared" si="31"/>
        <v>1.0412163674571939</v>
      </c>
      <c r="L389" s="24">
        <f t="shared" ref="L389:L452" si="32">IF((J389*0.3)&gt;30%,30%,(J389*0.3))</f>
        <v>0.3</v>
      </c>
      <c r="M389" s="24">
        <f t="shared" ref="M389:M452" si="33">IF((K389*0.7)&gt;70%,70%,(K389*0.7))</f>
        <v>0.7</v>
      </c>
      <c r="N389" s="109">
        <f t="shared" ref="N389:N452" si="34">L389+M389</f>
        <v>1</v>
      </c>
      <c r="O389" s="144">
        <v>1942.6306575796909</v>
      </c>
      <c r="P389" s="137">
        <v>465.20750153660123</v>
      </c>
      <c r="Q389" s="137">
        <v>1477.4231560430896</v>
      </c>
      <c r="R389" s="2" t="s">
        <v>1672</v>
      </c>
      <c r="S389" s="2">
        <v>1928711240</v>
      </c>
      <c r="T389" s="2" t="s">
        <v>1675</v>
      </c>
      <c r="U389" s="2" t="s">
        <v>1677</v>
      </c>
      <c r="V389" s="2"/>
    </row>
    <row r="390" spans="1:22" x14ac:dyDescent="0.25">
      <c r="A390" s="143">
        <v>386</v>
      </c>
      <c r="B390" s="196" t="s">
        <v>165</v>
      </c>
      <c r="C390" s="173" t="s">
        <v>172</v>
      </c>
      <c r="D390" s="143" t="s">
        <v>604</v>
      </c>
      <c r="E390" s="171" t="s">
        <v>1136</v>
      </c>
      <c r="F390" s="146">
        <v>1059</v>
      </c>
      <c r="G390" s="146">
        <v>2486042</v>
      </c>
      <c r="H390" s="137">
        <v>1325</v>
      </c>
      <c r="I390" s="137">
        <v>3018645</v>
      </c>
      <c r="J390" s="24">
        <f t="shared" ref="J390:J453" si="35">IFERROR(H390/F390,0)</f>
        <v>1.251180358829084</v>
      </c>
      <c r="K390" s="24">
        <f t="shared" ref="K390:K453" si="36">IFERROR(I390/G390,0)</f>
        <v>1.2142373298600748</v>
      </c>
      <c r="L390" s="24">
        <f t="shared" si="32"/>
        <v>0.3</v>
      </c>
      <c r="M390" s="24">
        <f t="shared" si="33"/>
        <v>0.7</v>
      </c>
      <c r="N390" s="109">
        <f t="shared" si="34"/>
        <v>1</v>
      </c>
      <c r="O390" s="144">
        <v>1942.6306575796909</v>
      </c>
      <c r="P390" s="137">
        <v>318.56389703387134</v>
      </c>
      <c r="Q390" s="137">
        <v>1624.0667605458195</v>
      </c>
      <c r="R390" s="2" t="s">
        <v>1672</v>
      </c>
      <c r="S390" s="2">
        <v>1750577357</v>
      </c>
      <c r="T390" s="2" t="s">
        <v>1675</v>
      </c>
      <c r="U390" s="2" t="s">
        <v>1677</v>
      </c>
      <c r="V390" s="2"/>
    </row>
    <row r="391" spans="1:22" x14ac:dyDescent="0.25">
      <c r="A391" s="143">
        <v>387</v>
      </c>
      <c r="B391" s="196" t="s">
        <v>165</v>
      </c>
      <c r="C391" s="173" t="s">
        <v>172</v>
      </c>
      <c r="D391" s="143" t="s">
        <v>602</v>
      </c>
      <c r="E391" s="171" t="s">
        <v>1607</v>
      </c>
      <c r="F391" s="146">
        <v>1302</v>
      </c>
      <c r="G391" s="146">
        <v>3054126</v>
      </c>
      <c r="H391" s="137">
        <v>1877</v>
      </c>
      <c r="I391" s="137">
        <v>3732020</v>
      </c>
      <c r="J391" s="24">
        <f t="shared" si="35"/>
        <v>1.4416282642089093</v>
      </c>
      <c r="K391" s="24">
        <f t="shared" si="36"/>
        <v>1.2219600632062986</v>
      </c>
      <c r="L391" s="24">
        <f t="shared" si="32"/>
        <v>0.3</v>
      </c>
      <c r="M391" s="24">
        <f t="shared" si="33"/>
        <v>0.7</v>
      </c>
      <c r="N391" s="109">
        <f t="shared" si="34"/>
        <v>1</v>
      </c>
      <c r="O391" s="144">
        <v>1942.6306575796909</v>
      </c>
      <c r="P391" s="137">
        <v>324.68096973363816</v>
      </c>
      <c r="Q391" s="137">
        <v>1617.9496878460529</v>
      </c>
      <c r="R391" s="2" t="s">
        <v>1672</v>
      </c>
      <c r="S391" s="2">
        <v>1735800536</v>
      </c>
      <c r="T391" s="2" t="s">
        <v>1675</v>
      </c>
      <c r="U391" s="2" t="s">
        <v>1677</v>
      </c>
      <c r="V391" s="2"/>
    </row>
    <row r="392" spans="1:22" x14ac:dyDescent="0.25">
      <c r="A392" s="143">
        <v>388</v>
      </c>
      <c r="B392" s="196" t="s">
        <v>165</v>
      </c>
      <c r="C392" s="173" t="s">
        <v>172</v>
      </c>
      <c r="D392" s="143" t="s">
        <v>603</v>
      </c>
      <c r="E392" s="171" t="s">
        <v>1219</v>
      </c>
      <c r="F392" s="146">
        <v>746</v>
      </c>
      <c r="G392" s="146">
        <v>1751969</v>
      </c>
      <c r="H392" s="137">
        <v>962</v>
      </c>
      <c r="I392" s="137">
        <v>1648765</v>
      </c>
      <c r="J392" s="24">
        <f t="shared" si="35"/>
        <v>1.2895442359249329</v>
      </c>
      <c r="K392" s="24">
        <f t="shared" si="36"/>
        <v>0.94109256499401528</v>
      </c>
      <c r="L392" s="24">
        <f t="shared" si="32"/>
        <v>0.3</v>
      </c>
      <c r="M392" s="24">
        <f t="shared" si="33"/>
        <v>0.65876479549581068</v>
      </c>
      <c r="N392" s="109">
        <f t="shared" si="34"/>
        <v>0.95876479549581073</v>
      </c>
      <c r="O392" s="144">
        <v>1862.5258851382846</v>
      </c>
      <c r="P392" s="137">
        <v>595.29683024612211</v>
      </c>
      <c r="Q392" s="137">
        <v>1267.2290548921624</v>
      </c>
      <c r="R392" s="2" t="s">
        <v>1672</v>
      </c>
      <c r="S392" s="2">
        <v>1907722909</v>
      </c>
      <c r="T392" s="2" t="s">
        <v>1675</v>
      </c>
      <c r="U392" s="2" t="s">
        <v>1677</v>
      </c>
      <c r="V392" s="2"/>
    </row>
    <row r="393" spans="1:22" x14ac:dyDescent="0.25">
      <c r="A393" s="143">
        <v>389</v>
      </c>
      <c r="B393" s="196" t="s">
        <v>165</v>
      </c>
      <c r="C393" s="173" t="s">
        <v>172</v>
      </c>
      <c r="D393" s="143" t="s">
        <v>612</v>
      </c>
      <c r="E393" s="171" t="s">
        <v>1608</v>
      </c>
      <c r="F393" s="146">
        <v>1388</v>
      </c>
      <c r="G393" s="146">
        <v>3283754</v>
      </c>
      <c r="H393" s="137">
        <v>1209</v>
      </c>
      <c r="I393" s="137">
        <v>2540225</v>
      </c>
      <c r="J393" s="24">
        <f t="shared" si="35"/>
        <v>0.87103746397694526</v>
      </c>
      <c r="K393" s="24">
        <f t="shared" si="36"/>
        <v>0.77357347718495362</v>
      </c>
      <c r="L393" s="24">
        <f t="shared" si="32"/>
        <v>0.26131123919308358</v>
      </c>
      <c r="M393" s="24">
        <f t="shared" si="33"/>
        <v>0.54150143402946749</v>
      </c>
      <c r="N393" s="109">
        <f t="shared" si="34"/>
        <v>0.80281267322255112</v>
      </c>
      <c r="O393" s="144">
        <v>1559.5685112956339</v>
      </c>
      <c r="P393" s="137">
        <v>263.63889508922034</v>
      </c>
      <c r="Q393" s="137">
        <v>1295.9296162064136</v>
      </c>
      <c r="R393" s="2" t="s">
        <v>1672</v>
      </c>
      <c r="S393" s="2">
        <v>1791674616</v>
      </c>
      <c r="T393" s="2" t="s">
        <v>1675</v>
      </c>
      <c r="U393" s="2" t="s">
        <v>1677</v>
      </c>
      <c r="V393" s="2"/>
    </row>
    <row r="394" spans="1:22" x14ac:dyDescent="0.25">
      <c r="A394" s="143">
        <v>390</v>
      </c>
      <c r="B394" s="196" t="s">
        <v>165</v>
      </c>
      <c r="C394" s="173" t="s">
        <v>172</v>
      </c>
      <c r="D394" s="143" t="s">
        <v>1040</v>
      </c>
      <c r="E394" s="171" t="s">
        <v>1609</v>
      </c>
      <c r="F394" s="146">
        <v>652</v>
      </c>
      <c r="G394" s="146">
        <v>1529013</v>
      </c>
      <c r="H394" s="137">
        <v>776</v>
      </c>
      <c r="I394" s="137">
        <v>1278900</v>
      </c>
      <c r="J394" s="24">
        <f t="shared" si="35"/>
        <v>1.1901840490797546</v>
      </c>
      <c r="K394" s="24">
        <f t="shared" si="36"/>
        <v>0.83642192708629681</v>
      </c>
      <c r="L394" s="24">
        <f t="shared" si="32"/>
        <v>0.3</v>
      </c>
      <c r="M394" s="24">
        <f t="shared" si="33"/>
        <v>0.58549534896040778</v>
      </c>
      <c r="N394" s="109">
        <f t="shared" si="34"/>
        <v>0.88549534896040782</v>
      </c>
      <c r="O394" s="144">
        <v>1720.1904120347149</v>
      </c>
      <c r="P394" s="137">
        <v>501.22117064713132</v>
      </c>
      <c r="Q394" s="137">
        <v>1218.9692413875837</v>
      </c>
      <c r="R394" s="2" t="s">
        <v>1672</v>
      </c>
      <c r="S394" s="2">
        <v>1732363666</v>
      </c>
      <c r="T394" s="2" t="s">
        <v>1675</v>
      </c>
      <c r="U394" s="2" t="s">
        <v>1677</v>
      </c>
      <c r="V394" s="2"/>
    </row>
    <row r="395" spans="1:22" x14ac:dyDescent="0.25">
      <c r="A395" s="143">
        <v>391</v>
      </c>
      <c r="B395" s="196" t="s">
        <v>17</v>
      </c>
      <c r="C395" s="173" t="s">
        <v>172</v>
      </c>
      <c r="D395" s="143" t="s">
        <v>194</v>
      </c>
      <c r="E395" s="171" t="s">
        <v>879</v>
      </c>
      <c r="F395" s="146">
        <v>488.07</v>
      </c>
      <c r="G395" s="146">
        <v>857508.50000000012</v>
      </c>
      <c r="H395" s="137">
        <v>316</v>
      </c>
      <c r="I395" s="137">
        <v>503125</v>
      </c>
      <c r="J395" s="24">
        <f t="shared" si="35"/>
        <v>0.64744811195115459</v>
      </c>
      <c r="K395" s="24">
        <f t="shared" si="36"/>
        <v>0.58672887790616646</v>
      </c>
      <c r="L395" s="24">
        <f t="shared" si="32"/>
        <v>0.19423443358534637</v>
      </c>
      <c r="M395" s="24">
        <f t="shared" si="33"/>
        <v>0.4107102145343165</v>
      </c>
      <c r="N395" s="109">
        <f t="shared" si="34"/>
        <v>0.60494464811966286</v>
      </c>
      <c r="O395" s="144">
        <v>0</v>
      </c>
      <c r="P395" s="137">
        <v>0</v>
      </c>
      <c r="Q395" s="137">
        <v>0</v>
      </c>
      <c r="R395" s="2" t="s">
        <v>1672</v>
      </c>
      <c r="S395" s="2">
        <v>1855849459</v>
      </c>
      <c r="T395" s="2" t="s">
        <v>1675</v>
      </c>
      <c r="U395" s="2" t="s">
        <v>1677</v>
      </c>
      <c r="V395" s="2"/>
    </row>
    <row r="396" spans="1:22" x14ac:dyDescent="0.25">
      <c r="A396" s="143">
        <v>392</v>
      </c>
      <c r="B396" s="196" t="s">
        <v>17</v>
      </c>
      <c r="C396" s="173" t="s">
        <v>172</v>
      </c>
      <c r="D396" s="143" t="s">
        <v>191</v>
      </c>
      <c r="E396" s="171" t="s">
        <v>1095</v>
      </c>
      <c r="F396" s="146">
        <v>1113.1599999999999</v>
      </c>
      <c r="G396" s="146">
        <v>1961904.9999999998</v>
      </c>
      <c r="H396" s="137">
        <v>1562</v>
      </c>
      <c r="I396" s="137">
        <v>2231815</v>
      </c>
      <c r="J396" s="24">
        <f t="shared" si="35"/>
        <v>1.4032124761938987</v>
      </c>
      <c r="K396" s="24">
        <f t="shared" si="36"/>
        <v>1.1375754687408413</v>
      </c>
      <c r="L396" s="24">
        <f t="shared" si="32"/>
        <v>0.3</v>
      </c>
      <c r="M396" s="24">
        <f t="shared" si="33"/>
        <v>0.7</v>
      </c>
      <c r="N396" s="109">
        <f t="shared" si="34"/>
        <v>1</v>
      </c>
      <c r="O396" s="144">
        <v>1942.6306575796909</v>
      </c>
      <c r="P396" s="137">
        <v>353.91225591474404</v>
      </c>
      <c r="Q396" s="137">
        <v>1588.7184016649469</v>
      </c>
      <c r="R396" s="2" t="s">
        <v>1672</v>
      </c>
      <c r="S396" s="2">
        <v>1728732491</v>
      </c>
      <c r="T396" s="2" t="s">
        <v>1675</v>
      </c>
      <c r="U396" s="2" t="s">
        <v>1677</v>
      </c>
      <c r="V396" s="2"/>
    </row>
    <row r="397" spans="1:22" x14ac:dyDescent="0.25">
      <c r="A397" s="143">
        <v>393</v>
      </c>
      <c r="B397" s="196" t="s">
        <v>17</v>
      </c>
      <c r="C397" s="173" t="s">
        <v>172</v>
      </c>
      <c r="D397" s="143" t="s">
        <v>195</v>
      </c>
      <c r="E397" s="171" t="s">
        <v>1610</v>
      </c>
      <c r="F397" s="146">
        <v>978.14</v>
      </c>
      <c r="G397" s="146">
        <v>1722007.0000000002</v>
      </c>
      <c r="H397" s="137">
        <v>870</v>
      </c>
      <c r="I397" s="137">
        <v>1534805</v>
      </c>
      <c r="J397" s="24">
        <f t="shared" si="35"/>
        <v>0.88944322898562578</v>
      </c>
      <c r="K397" s="24">
        <f t="shared" si="36"/>
        <v>0.89128847908283748</v>
      </c>
      <c r="L397" s="24">
        <f t="shared" si="32"/>
        <v>0.26683296869568773</v>
      </c>
      <c r="M397" s="24">
        <f t="shared" si="33"/>
        <v>0.62390193535798621</v>
      </c>
      <c r="N397" s="109">
        <f t="shared" si="34"/>
        <v>0.89073490405367395</v>
      </c>
      <c r="O397" s="144">
        <v>1730.3689323909716</v>
      </c>
      <c r="P397" s="137">
        <v>361.33539664337803</v>
      </c>
      <c r="Q397" s="137">
        <v>1369.0335357475935</v>
      </c>
      <c r="R397" s="2" t="s">
        <v>1672</v>
      </c>
      <c r="S397" s="2">
        <v>1714718822</v>
      </c>
      <c r="T397" s="2" t="s">
        <v>1676</v>
      </c>
      <c r="U397" s="2" t="s">
        <v>1678</v>
      </c>
      <c r="V397" s="2"/>
    </row>
    <row r="398" spans="1:22" x14ac:dyDescent="0.25">
      <c r="A398" s="143">
        <v>394</v>
      </c>
      <c r="B398" s="196" t="s">
        <v>17</v>
      </c>
      <c r="C398" s="173" t="s">
        <v>172</v>
      </c>
      <c r="D398" s="143" t="s">
        <v>192</v>
      </c>
      <c r="E398" s="171" t="s">
        <v>1611</v>
      </c>
      <c r="F398" s="146">
        <v>1530.22</v>
      </c>
      <c r="G398" s="146">
        <v>2694786.9999999995</v>
      </c>
      <c r="H398" s="137">
        <v>1996</v>
      </c>
      <c r="I398" s="137">
        <v>3097170</v>
      </c>
      <c r="J398" s="24">
        <f t="shared" si="35"/>
        <v>1.3043876043967533</v>
      </c>
      <c r="K398" s="24">
        <f t="shared" si="36"/>
        <v>1.1493190370890169</v>
      </c>
      <c r="L398" s="24">
        <f t="shared" si="32"/>
        <v>0.3</v>
      </c>
      <c r="M398" s="24">
        <f t="shared" si="33"/>
        <v>0.7</v>
      </c>
      <c r="N398" s="109">
        <f t="shared" si="34"/>
        <v>1</v>
      </c>
      <c r="O398" s="144">
        <v>1942.6306575796909</v>
      </c>
      <c r="P398" s="137">
        <v>536.35825613135751</v>
      </c>
      <c r="Q398" s="137">
        <v>1406.2724014483335</v>
      </c>
      <c r="R398" s="2" t="s">
        <v>1672</v>
      </c>
      <c r="S398" s="2">
        <v>1754985227</v>
      </c>
      <c r="T398" s="2" t="s">
        <v>1675</v>
      </c>
      <c r="U398" s="2" t="s">
        <v>1677</v>
      </c>
      <c r="V398" s="2"/>
    </row>
    <row r="399" spans="1:22" x14ac:dyDescent="0.25">
      <c r="A399" s="143">
        <v>395</v>
      </c>
      <c r="B399" s="196" t="s">
        <v>17</v>
      </c>
      <c r="C399" s="173" t="s">
        <v>172</v>
      </c>
      <c r="D399" s="143" t="s">
        <v>189</v>
      </c>
      <c r="E399" s="171" t="s">
        <v>1612</v>
      </c>
      <c r="F399" s="146">
        <v>1393.2000000000003</v>
      </c>
      <c r="G399" s="146">
        <v>2446249</v>
      </c>
      <c r="H399" s="137">
        <v>1352</v>
      </c>
      <c r="I399" s="137">
        <v>2810945</v>
      </c>
      <c r="J399" s="24">
        <f t="shared" si="35"/>
        <v>0.97042779213321828</v>
      </c>
      <c r="K399" s="24">
        <f t="shared" si="36"/>
        <v>1.1490837604839081</v>
      </c>
      <c r="L399" s="24">
        <f t="shared" si="32"/>
        <v>0.29112833763996548</v>
      </c>
      <c r="M399" s="24">
        <f t="shared" si="33"/>
        <v>0.7</v>
      </c>
      <c r="N399" s="109">
        <f t="shared" si="34"/>
        <v>0.99112833763996544</v>
      </c>
      <c r="O399" s="144">
        <v>1925.396294295392</v>
      </c>
      <c r="P399" s="137">
        <v>275.02421367264452</v>
      </c>
      <c r="Q399" s="137">
        <v>1650.3720806227475</v>
      </c>
      <c r="R399" s="2" t="s">
        <v>1672</v>
      </c>
      <c r="S399" s="2">
        <v>1306018410</v>
      </c>
      <c r="T399" s="2" t="s">
        <v>1675</v>
      </c>
      <c r="U399" s="2" t="s">
        <v>1677</v>
      </c>
      <c r="V399" s="2"/>
    </row>
    <row r="400" spans="1:22" x14ac:dyDescent="0.25">
      <c r="A400" s="143">
        <v>396</v>
      </c>
      <c r="B400" s="196" t="s">
        <v>17</v>
      </c>
      <c r="C400" s="173" t="s">
        <v>172</v>
      </c>
      <c r="D400" s="143" t="s">
        <v>190</v>
      </c>
      <c r="E400" s="171" t="s">
        <v>1613</v>
      </c>
      <c r="F400" s="146">
        <v>1464.2099999999996</v>
      </c>
      <c r="G400" s="146">
        <v>2574409.5000000005</v>
      </c>
      <c r="H400" s="137">
        <v>1655</v>
      </c>
      <c r="I400" s="137">
        <v>3073940</v>
      </c>
      <c r="J400" s="24">
        <f t="shared" si="35"/>
        <v>1.1303023473408873</v>
      </c>
      <c r="K400" s="24">
        <f t="shared" si="36"/>
        <v>1.1940369238071875</v>
      </c>
      <c r="L400" s="24">
        <f t="shared" si="32"/>
        <v>0.3</v>
      </c>
      <c r="M400" s="24">
        <f t="shared" si="33"/>
        <v>0.7</v>
      </c>
      <c r="N400" s="109">
        <f t="shared" si="34"/>
        <v>1</v>
      </c>
      <c r="O400" s="144">
        <v>1942.6306575796909</v>
      </c>
      <c r="P400" s="137">
        <v>385.43272661583256</v>
      </c>
      <c r="Q400" s="137">
        <v>1557.1979309638582</v>
      </c>
      <c r="R400" s="2" t="s">
        <v>1672</v>
      </c>
      <c r="S400" s="2">
        <v>1318351294</v>
      </c>
      <c r="T400" s="2" t="s">
        <v>1675</v>
      </c>
      <c r="U400" s="2" t="s">
        <v>1677</v>
      </c>
      <c r="V400" s="2"/>
    </row>
    <row r="401" spans="1:22" x14ac:dyDescent="0.25">
      <c r="A401" s="143">
        <v>397</v>
      </c>
      <c r="B401" s="196" t="s">
        <v>1237</v>
      </c>
      <c r="C401" s="173" t="s">
        <v>172</v>
      </c>
      <c r="D401" s="143" t="s">
        <v>226</v>
      </c>
      <c r="E401" s="171" t="s">
        <v>1614</v>
      </c>
      <c r="F401" s="146">
        <v>680.76000000000022</v>
      </c>
      <c r="G401" s="146">
        <v>1334929.2999999998</v>
      </c>
      <c r="H401" s="137">
        <v>774</v>
      </c>
      <c r="I401" s="137">
        <v>1564840</v>
      </c>
      <c r="J401" s="24">
        <f t="shared" si="35"/>
        <v>1.1369645690111048</v>
      </c>
      <c r="K401" s="24">
        <f t="shared" si="36"/>
        <v>1.1722268737378079</v>
      </c>
      <c r="L401" s="24">
        <f t="shared" si="32"/>
        <v>0.3</v>
      </c>
      <c r="M401" s="24">
        <f t="shared" si="33"/>
        <v>0.7</v>
      </c>
      <c r="N401" s="109">
        <f t="shared" si="34"/>
        <v>1</v>
      </c>
      <c r="O401" s="144">
        <v>1942.6306575796909</v>
      </c>
      <c r="P401" s="137">
        <v>393.7096836767426</v>
      </c>
      <c r="Q401" s="137">
        <v>1548.9209739029484</v>
      </c>
      <c r="R401" s="2" t="s">
        <v>1672</v>
      </c>
      <c r="S401" s="2">
        <v>1714121220</v>
      </c>
      <c r="T401" s="2" t="s">
        <v>1675</v>
      </c>
      <c r="U401" s="2" t="s">
        <v>1677</v>
      </c>
      <c r="V401" s="2"/>
    </row>
    <row r="402" spans="1:22" x14ac:dyDescent="0.25">
      <c r="A402" s="143">
        <v>398</v>
      </c>
      <c r="B402" s="196" t="s">
        <v>1237</v>
      </c>
      <c r="C402" s="173" t="s">
        <v>172</v>
      </c>
      <c r="D402" s="143" t="s">
        <v>228</v>
      </c>
      <c r="E402" s="171" t="s">
        <v>1615</v>
      </c>
      <c r="F402" s="146">
        <v>835.83999999999992</v>
      </c>
      <c r="G402" s="146">
        <v>1638004.2000000002</v>
      </c>
      <c r="H402" s="137">
        <v>1232</v>
      </c>
      <c r="I402" s="137">
        <v>2256470</v>
      </c>
      <c r="J402" s="24">
        <f t="shared" si="35"/>
        <v>1.473966309341501</v>
      </c>
      <c r="K402" s="24">
        <f t="shared" si="36"/>
        <v>1.3775727803384141</v>
      </c>
      <c r="L402" s="24">
        <f t="shared" si="32"/>
        <v>0.3</v>
      </c>
      <c r="M402" s="24">
        <f t="shared" si="33"/>
        <v>0.7</v>
      </c>
      <c r="N402" s="109">
        <f t="shared" si="34"/>
        <v>1</v>
      </c>
      <c r="O402" s="144">
        <v>1942.6306575796909</v>
      </c>
      <c r="P402" s="137">
        <v>476.6356721045392</v>
      </c>
      <c r="Q402" s="137">
        <v>1465.9949854751517</v>
      </c>
      <c r="R402" s="2" t="s">
        <v>1672</v>
      </c>
      <c r="S402" s="2">
        <v>1705325839</v>
      </c>
      <c r="T402" s="2" t="s">
        <v>1675</v>
      </c>
      <c r="U402" s="2" t="s">
        <v>1677</v>
      </c>
      <c r="V402" s="2"/>
    </row>
    <row r="403" spans="1:22" x14ac:dyDescent="0.25">
      <c r="A403" s="143">
        <v>399</v>
      </c>
      <c r="B403" s="196" t="s">
        <v>1237</v>
      </c>
      <c r="C403" s="173" t="s">
        <v>172</v>
      </c>
      <c r="D403" s="143" t="s">
        <v>227</v>
      </c>
      <c r="E403" s="171" t="s">
        <v>1616</v>
      </c>
      <c r="F403" s="146">
        <v>813.39999999999986</v>
      </c>
      <c r="G403" s="146">
        <v>1589174.5</v>
      </c>
      <c r="H403" s="137">
        <v>1195</v>
      </c>
      <c r="I403" s="137">
        <v>1927020</v>
      </c>
      <c r="J403" s="24">
        <f t="shared" si="35"/>
        <v>1.4691418736169168</v>
      </c>
      <c r="K403" s="24">
        <f t="shared" si="36"/>
        <v>1.2125918204703134</v>
      </c>
      <c r="L403" s="24">
        <f t="shared" si="32"/>
        <v>0.3</v>
      </c>
      <c r="M403" s="24">
        <f t="shared" si="33"/>
        <v>0.7</v>
      </c>
      <c r="N403" s="109">
        <f t="shared" si="34"/>
        <v>1</v>
      </c>
      <c r="O403" s="144">
        <v>1942.6306575796909</v>
      </c>
      <c r="P403" s="137">
        <v>621.4216224613433</v>
      </c>
      <c r="Q403" s="137">
        <v>1321.2090351183476</v>
      </c>
      <c r="R403" s="2" t="s">
        <v>1672</v>
      </c>
      <c r="S403" s="2">
        <v>1811133922</v>
      </c>
      <c r="T403" s="2" t="s">
        <v>1675</v>
      </c>
      <c r="U403" s="2" t="s">
        <v>1677</v>
      </c>
      <c r="V403" s="2"/>
    </row>
    <row r="404" spans="1:22" x14ac:dyDescent="0.25">
      <c r="A404" s="143">
        <v>400</v>
      </c>
      <c r="B404" s="196" t="s">
        <v>1331</v>
      </c>
      <c r="C404" s="173" t="s">
        <v>172</v>
      </c>
      <c r="D404" s="143" t="s">
        <v>201</v>
      </c>
      <c r="E404" s="171" t="s">
        <v>1617</v>
      </c>
      <c r="F404" s="146">
        <v>1160.5000000000002</v>
      </c>
      <c r="G404" s="146">
        <v>1897845.4</v>
      </c>
      <c r="H404" s="137">
        <v>1525</v>
      </c>
      <c r="I404" s="137">
        <v>2591870</v>
      </c>
      <c r="J404" s="24">
        <f t="shared" si="35"/>
        <v>1.3140887548470483</v>
      </c>
      <c r="K404" s="24">
        <f t="shared" si="36"/>
        <v>1.3656907986288029</v>
      </c>
      <c r="L404" s="24">
        <f t="shared" si="32"/>
        <v>0.3</v>
      </c>
      <c r="M404" s="24">
        <f t="shared" si="33"/>
        <v>0.7</v>
      </c>
      <c r="N404" s="109">
        <f t="shared" si="34"/>
        <v>1</v>
      </c>
      <c r="O404" s="144">
        <v>1942.6306575796909</v>
      </c>
      <c r="P404" s="137">
        <v>472.8394457931816</v>
      </c>
      <c r="Q404" s="137">
        <v>1469.7912117865094</v>
      </c>
      <c r="R404" s="2" t="s">
        <v>1672</v>
      </c>
      <c r="S404" s="2">
        <v>1951999096</v>
      </c>
      <c r="T404" s="2" t="s">
        <v>1675</v>
      </c>
      <c r="U404" s="2" t="s">
        <v>1677</v>
      </c>
      <c r="V404" s="2"/>
    </row>
    <row r="405" spans="1:22" x14ac:dyDescent="0.25">
      <c r="A405" s="143">
        <v>401</v>
      </c>
      <c r="B405" s="196" t="s">
        <v>1331</v>
      </c>
      <c r="C405" s="173" t="s">
        <v>172</v>
      </c>
      <c r="D405" s="143" t="s">
        <v>202</v>
      </c>
      <c r="E405" s="171" t="s">
        <v>1618</v>
      </c>
      <c r="F405" s="146">
        <v>949.49999999999977</v>
      </c>
      <c r="G405" s="146">
        <v>1552782.6</v>
      </c>
      <c r="H405" s="137">
        <v>1156</v>
      </c>
      <c r="I405" s="137">
        <v>1801880</v>
      </c>
      <c r="J405" s="24">
        <f t="shared" si="35"/>
        <v>1.2174828857293316</v>
      </c>
      <c r="K405" s="24">
        <f t="shared" si="36"/>
        <v>1.1604200098584307</v>
      </c>
      <c r="L405" s="24">
        <f t="shared" si="32"/>
        <v>0.3</v>
      </c>
      <c r="M405" s="24">
        <f t="shared" si="33"/>
        <v>0.7</v>
      </c>
      <c r="N405" s="109">
        <f t="shared" si="34"/>
        <v>1</v>
      </c>
      <c r="O405" s="144">
        <v>1942.6306575796909</v>
      </c>
      <c r="P405" s="137">
        <v>512.32553581715956</v>
      </c>
      <c r="Q405" s="137">
        <v>1430.3051217625314</v>
      </c>
      <c r="R405" s="2" t="s">
        <v>1672</v>
      </c>
      <c r="S405" s="2">
        <v>1920521313</v>
      </c>
      <c r="T405" s="2" t="s">
        <v>1675</v>
      </c>
      <c r="U405" s="2" t="s">
        <v>1677</v>
      </c>
      <c r="V405" s="2"/>
    </row>
    <row r="406" spans="1:22" x14ac:dyDescent="0.25">
      <c r="A406" s="143">
        <v>402</v>
      </c>
      <c r="B406" s="196" t="s">
        <v>9</v>
      </c>
      <c r="C406" s="173" t="s">
        <v>172</v>
      </c>
      <c r="D406" s="143" t="s">
        <v>243</v>
      </c>
      <c r="E406" s="171" t="s">
        <v>1619</v>
      </c>
      <c r="F406" s="146">
        <v>781</v>
      </c>
      <c r="G406" s="146">
        <v>1625843</v>
      </c>
      <c r="H406" s="137">
        <v>680</v>
      </c>
      <c r="I406" s="137">
        <v>1924190</v>
      </c>
      <c r="J406" s="24">
        <f t="shared" si="35"/>
        <v>0.8706786171574904</v>
      </c>
      <c r="K406" s="24">
        <f t="shared" si="36"/>
        <v>1.1835029581577066</v>
      </c>
      <c r="L406" s="24">
        <f t="shared" si="32"/>
        <v>0.26120358514724712</v>
      </c>
      <c r="M406" s="24">
        <f t="shared" si="33"/>
        <v>0.7</v>
      </c>
      <c r="N406" s="109">
        <f t="shared" si="34"/>
        <v>0.96120358514724713</v>
      </c>
      <c r="O406" s="144">
        <v>1867.2635526825532</v>
      </c>
      <c r="P406" s="137">
        <v>203.26539525888722</v>
      </c>
      <c r="Q406" s="137">
        <v>1663.9981574236658</v>
      </c>
      <c r="R406" s="2" t="s">
        <v>1672</v>
      </c>
      <c r="S406" s="2">
        <v>0</v>
      </c>
      <c r="T406" s="2" t="e">
        <v>#N/A</v>
      </c>
      <c r="U406" s="2" t="s">
        <v>1678</v>
      </c>
      <c r="V406" s="2"/>
    </row>
    <row r="407" spans="1:22" x14ac:dyDescent="0.25">
      <c r="A407" s="143">
        <v>403</v>
      </c>
      <c r="B407" s="196" t="s">
        <v>9</v>
      </c>
      <c r="C407" s="173" t="s">
        <v>172</v>
      </c>
      <c r="D407" s="143" t="s">
        <v>244</v>
      </c>
      <c r="E407" s="171" t="s">
        <v>1506</v>
      </c>
      <c r="F407" s="146">
        <v>722</v>
      </c>
      <c r="G407" s="146">
        <v>1515008</v>
      </c>
      <c r="H407" s="137">
        <v>928</v>
      </c>
      <c r="I407" s="137">
        <v>1517940</v>
      </c>
      <c r="J407" s="24">
        <f t="shared" si="35"/>
        <v>1.2853185595567866</v>
      </c>
      <c r="K407" s="24">
        <f t="shared" si="36"/>
        <v>1.0019353033119298</v>
      </c>
      <c r="L407" s="24">
        <f t="shared" si="32"/>
        <v>0.3</v>
      </c>
      <c r="M407" s="24">
        <f t="shared" si="33"/>
        <v>0.7</v>
      </c>
      <c r="N407" s="109">
        <f t="shared" si="34"/>
        <v>1</v>
      </c>
      <c r="O407" s="144">
        <v>1942.6306575796909</v>
      </c>
      <c r="P407" s="137">
        <v>593.97192299819892</v>
      </c>
      <c r="Q407" s="137">
        <v>1348.6587345814919</v>
      </c>
      <c r="R407" s="2" t="s">
        <v>1672</v>
      </c>
      <c r="S407" s="2">
        <v>1622223366</v>
      </c>
      <c r="T407" s="2" t="s">
        <v>1675</v>
      </c>
      <c r="U407" s="2" t="s">
        <v>1677</v>
      </c>
      <c r="V407" s="2"/>
    </row>
    <row r="408" spans="1:22" x14ac:dyDescent="0.25">
      <c r="A408" s="143">
        <v>404</v>
      </c>
      <c r="B408" s="196" t="s">
        <v>10</v>
      </c>
      <c r="C408" s="173" t="s">
        <v>172</v>
      </c>
      <c r="D408" s="143" t="s">
        <v>245</v>
      </c>
      <c r="E408" s="171" t="s">
        <v>246</v>
      </c>
      <c r="F408" s="146">
        <v>551</v>
      </c>
      <c r="G408" s="146">
        <v>1358653</v>
      </c>
      <c r="H408" s="137">
        <v>934</v>
      </c>
      <c r="I408" s="137">
        <v>1507000</v>
      </c>
      <c r="J408" s="24">
        <f t="shared" si="35"/>
        <v>1.6950998185117967</v>
      </c>
      <c r="K408" s="24">
        <f t="shared" si="36"/>
        <v>1.1091868195926406</v>
      </c>
      <c r="L408" s="24">
        <f t="shared" si="32"/>
        <v>0.3</v>
      </c>
      <c r="M408" s="24">
        <f t="shared" si="33"/>
        <v>0.7</v>
      </c>
      <c r="N408" s="109">
        <f t="shared" si="34"/>
        <v>1</v>
      </c>
      <c r="O408" s="144">
        <v>1942.6306575796909</v>
      </c>
      <c r="P408" s="137">
        <v>532.0094390515834</v>
      </c>
      <c r="Q408" s="137">
        <v>1410.6212185281076</v>
      </c>
      <c r="R408" s="2" t="s">
        <v>1672</v>
      </c>
      <c r="S408" s="2">
        <v>1752799443</v>
      </c>
      <c r="T408" s="2" t="s">
        <v>1675</v>
      </c>
      <c r="U408" s="2" t="s">
        <v>1677</v>
      </c>
      <c r="V408" s="2"/>
    </row>
    <row r="409" spans="1:22" x14ac:dyDescent="0.25">
      <c r="A409" s="143">
        <v>405</v>
      </c>
      <c r="B409" s="196" t="s">
        <v>10</v>
      </c>
      <c r="C409" s="173" t="s">
        <v>172</v>
      </c>
      <c r="D409" s="143" t="s">
        <v>248</v>
      </c>
      <c r="E409" s="171" t="s">
        <v>1620</v>
      </c>
      <c r="F409" s="146">
        <v>1417</v>
      </c>
      <c r="G409" s="146">
        <v>3525515</v>
      </c>
      <c r="H409" s="137">
        <v>1849</v>
      </c>
      <c r="I409" s="137">
        <v>4103015</v>
      </c>
      <c r="J409" s="24">
        <f t="shared" si="35"/>
        <v>1.3048694424841214</v>
      </c>
      <c r="K409" s="24">
        <f t="shared" si="36"/>
        <v>1.1638058553147554</v>
      </c>
      <c r="L409" s="24">
        <f t="shared" si="32"/>
        <v>0.3</v>
      </c>
      <c r="M409" s="24">
        <f t="shared" si="33"/>
        <v>0.7</v>
      </c>
      <c r="N409" s="109">
        <f t="shared" si="34"/>
        <v>1</v>
      </c>
      <c r="O409" s="144">
        <v>1942.6306575796909</v>
      </c>
      <c r="P409" s="137">
        <v>360.13816584504423</v>
      </c>
      <c r="Q409" s="137">
        <v>1582.4924917346466</v>
      </c>
      <c r="R409" s="2" t="s">
        <v>1672</v>
      </c>
      <c r="S409" s="2">
        <v>1910408070</v>
      </c>
      <c r="T409" s="2" t="s">
        <v>1675</v>
      </c>
      <c r="U409" s="2" t="s">
        <v>1677</v>
      </c>
      <c r="V409" s="2"/>
    </row>
    <row r="410" spans="1:22" x14ac:dyDescent="0.25">
      <c r="A410" s="143">
        <v>406</v>
      </c>
      <c r="B410" s="196" t="s">
        <v>11</v>
      </c>
      <c r="C410" s="173" t="s">
        <v>172</v>
      </c>
      <c r="D410" s="143" t="s">
        <v>249</v>
      </c>
      <c r="E410" s="171" t="s">
        <v>1117</v>
      </c>
      <c r="F410" s="146">
        <v>1329</v>
      </c>
      <c r="G410" s="146">
        <v>2501451</v>
      </c>
      <c r="H410" s="137">
        <v>1431</v>
      </c>
      <c r="I410" s="137">
        <v>2662765</v>
      </c>
      <c r="J410" s="24">
        <f t="shared" si="35"/>
        <v>1.0767494356659142</v>
      </c>
      <c r="K410" s="24">
        <f t="shared" si="36"/>
        <v>1.0644881710655136</v>
      </c>
      <c r="L410" s="24">
        <f t="shared" si="32"/>
        <v>0.3</v>
      </c>
      <c r="M410" s="24">
        <f t="shared" si="33"/>
        <v>0.7</v>
      </c>
      <c r="N410" s="109">
        <f t="shared" si="34"/>
        <v>1</v>
      </c>
      <c r="O410" s="144">
        <v>1942.6306575796909</v>
      </c>
      <c r="P410" s="137">
        <v>1007.5334939624612</v>
      </c>
      <c r="Q410" s="137">
        <v>935.09716361722963</v>
      </c>
      <c r="R410" s="2" t="s">
        <v>1672</v>
      </c>
      <c r="S410" s="2">
        <v>1724060700</v>
      </c>
      <c r="T410" s="2" t="s">
        <v>1675</v>
      </c>
      <c r="U410" s="2" t="s">
        <v>1677</v>
      </c>
      <c r="V410" s="2"/>
    </row>
    <row r="411" spans="1:22" x14ac:dyDescent="0.25">
      <c r="A411" s="143">
        <v>407</v>
      </c>
      <c r="B411" s="196" t="s">
        <v>11</v>
      </c>
      <c r="C411" s="173" t="s">
        <v>172</v>
      </c>
      <c r="D411" s="143" t="s">
        <v>250</v>
      </c>
      <c r="E411" s="171" t="s">
        <v>1621</v>
      </c>
      <c r="F411" s="146">
        <v>2171</v>
      </c>
      <c r="G411" s="146">
        <v>4094060</v>
      </c>
      <c r="H411" s="137">
        <v>1731</v>
      </c>
      <c r="I411" s="137">
        <v>4739360</v>
      </c>
      <c r="J411" s="24">
        <f t="shared" si="35"/>
        <v>0.79732842008291105</v>
      </c>
      <c r="K411" s="24">
        <f t="shared" si="36"/>
        <v>1.1576185986526821</v>
      </c>
      <c r="L411" s="24">
        <f t="shared" si="32"/>
        <v>0.23919852602487329</v>
      </c>
      <c r="M411" s="24">
        <f t="shared" si="33"/>
        <v>0.7</v>
      </c>
      <c r="N411" s="109">
        <f t="shared" si="34"/>
        <v>0.93919852602487319</v>
      </c>
      <c r="O411" s="144">
        <v>1824.5158502095758</v>
      </c>
      <c r="P411" s="137">
        <v>792.4619666234446</v>
      </c>
      <c r="Q411" s="137">
        <v>1032.0538835861312</v>
      </c>
      <c r="R411" s="2" t="s">
        <v>1672</v>
      </c>
      <c r="S411" s="2">
        <v>1316180612</v>
      </c>
      <c r="T411" s="2" t="s">
        <v>1676</v>
      </c>
      <c r="U411" s="2" t="s">
        <v>1678</v>
      </c>
      <c r="V411" s="2"/>
    </row>
    <row r="412" spans="1:22" x14ac:dyDescent="0.25">
      <c r="A412" s="143">
        <v>408</v>
      </c>
      <c r="B412" s="196" t="s">
        <v>1351</v>
      </c>
      <c r="C412" s="173" t="s">
        <v>172</v>
      </c>
      <c r="D412" s="143" t="s">
        <v>234</v>
      </c>
      <c r="E412" s="171" t="s">
        <v>1240</v>
      </c>
      <c r="F412" s="146">
        <v>1226</v>
      </c>
      <c r="G412" s="146">
        <v>1914090</v>
      </c>
      <c r="H412" s="137">
        <v>990</v>
      </c>
      <c r="I412" s="137">
        <v>1839190</v>
      </c>
      <c r="J412" s="24">
        <f t="shared" si="35"/>
        <v>0.80750407830342574</v>
      </c>
      <c r="K412" s="24">
        <f t="shared" si="36"/>
        <v>0.96086913363530446</v>
      </c>
      <c r="L412" s="24">
        <f t="shared" si="32"/>
        <v>0.24225122349102771</v>
      </c>
      <c r="M412" s="24">
        <f t="shared" si="33"/>
        <v>0.67260839354471313</v>
      </c>
      <c r="N412" s="109">
        <f t="shared" si="34"/>
        <v>0.91485961703574081</v>
      </c>
      <c r="O412" s="144">
        <v>1777.2343394352454</v>
      </c>
      <c r="P412" s="137">
        <v>204.21105647206127</v>
      </c>
      <c r="Q412" s="137">
        <v>1573.0232829631841</v>
      </c>
      <c r="R412" s="2" t="s">
        <v>1672</v>
      </c>
      <c r="S412" s="2">
        <v>1684470357</v>
      </c>
      <c r="T412" s="2" t="s">
        <v>1675</v>
      </c>
      <c r="U412" s="2" t="s">
        <v>1677</v>
      </c>
      <c r="V412" s="2"/>
    </row>
    <row r="413" spans="1:22" x14ac:dyDescent="0.25">
      <c r="A413" s="143">
        <v>409</v>
      </c>
      <c r="B413" s="196" t="s">
        <v>1351</v>
      </c>
      <c r="C413" s="173" t="s">
        <v>172</v>
      </c>
      <c r="D413" s="143" t="s">
        <v>231</v>
      </c>
      <c r="E413" s="171" t="s">
        <v>232</v>
      </c>
      <c r="F413" s="146">
        <v>1133</v>
      </c>
      <c r="G413" s="146">
        <v>1786638</v>
      </c>
      <c r="H413" s="137">
        <v>1428</v>
      </c>
      <c r="I413" s="137">
        <v>2202590</v>
      </c>
      <c r="J413" s="24">
        <f t="shared" si="35"/>
        <v>1.2603706972639011</v>
      </c>
      <c r="K413" s="24">
        <f t="shared" si="36"/>
        <v>1.2328126906513799</v>
      </c>
      <c r="L413" s="24">
        <f t="shared" si="32"/>
        <v>0.3</v>
      </c>
      <c r="M413" s="24">
        <f t="shared" si="33"/>
        <v>0.7</v>
      </c>
      <c r="N413" s="109">
        <f t="shared" si="34"/>
        <v>1</v>
      </c>
      <c r="O413" s="144">
        <v>1942.6306575796909</v>
      </c>
      <c r="P413" s="137">
        <v>405.26084033195013</v>
      </c>
      <c r="Q413" s="137">
        <v>1537.3698172477409</v>
      </c>
      <c r="R413" s="2" t="s">
        <v>1672</v>
      </c>
      <c r="S413" s="2">
        <v>1966315161</v>
      </c>
      <c r="T413" s="2" t="s">
        <v>1675</v>
      </c>
      <c r="U413" s="2" t="s">
        <v>1677</v>
      </c>
      <c r="V413" s="2"/>
    </row>
    <row r="414" spans="1:22" x14ac:dyDescent="0.25">
      <c r="A414" s="143">
        <v>410</v>
      </c>
      <c r="B414" s="196" t="s">
        <v>1351</v>
      </c>
      <c r="C414" s="173" t="s">
        <v>172</v>
      </c>
      <c r="D414" s="143" t="s">
        <v>233</v>
      </c>
      <c r="E414" s="171" t="s">
        <v>1622</v>
      </c>
      <c r="F414" s="146">
        <v>789</v>
      </c>
      <c r="G414" s="146">
        <v>1258608</v>
      </c>
      <c r="H414" s="137">
        <v>926</v>
      </c>
      <c r="I414" s="137">
        <v>1220120</v>
      </c>
      <c r="J414" s="24">
        <f t="shared" si="35"/>
        <v>1.1736375158428389</v>
      </c>
      <c r="K414" s="24">
        <f t="shared" si="36"/>
        <v>0.96942018483912384</v>
      </c>
      <c r="L414" s="24">
        <f t="shared" si="32"/>
        <v>0.3</v>
      </c>
      <c r="M414" s="24">
        <f t="shared" si="33"/>
        <v>0.67859412938738661</v>
      </c>
      <c r="N414" s="109">
        <f t="shared" si="34"/>
        <v>0.97859412938738655</v>
      </c>
      <c r="O414" s="144">
        <v>1901.046957075444</v>
      </c>
      <c r="P414" s="137">
        <v>457.70215561623644</v>
      </c>
      <c r="Q414" s="137">
        <v>1443.3448014592075</v>
      </c>
      <c r="R414" s="2" t="s">
        <v>1672</v>
      </c>
      <c r="S414" s="2">
        <v>1316600938</v>
      </c>
      <c r="T414" s="2" t="s">
        <v>1675</v>
      </c>
      <c r="U414" s="2" t="s">
        <v>1677</v>
      </c>
      <c r="V414" s="2"/>
    </row>
    <row r="415" spans="1:22" x14ac:dyDescent="0.25">
      <c r="A415" s="143">
        <v>411</v>
      </c>
      <c r="B415" s="171" t="s">
        <v>116</v>
      </c>
      <c r="C415" s="173" t="s">
        <v>90</v>
      </c>
      <c r="D415" s="143" t="s">
        <v>896</v>
      </c>
      <c r="E415" s="171" t="s">
        <v>1623</v>
      </c>
      <c r="F415" s="146">
        <v>1334</v>
      </c>
      <c r="G415" s="146">
        <v>3424370</v>
      </c>
      <c r="H415" s="137">
        <v>1681</v>
      </c>
      <c r="I415" s="137">
        <v>3968460</v>
      </c>
      <c r="J415" s="24">
        <f t="shared" si="35"/>
        <v>1.260119940029985</v>
      </c>
      <c r="K415" s="24">
        <f t="shared" si="36"/>
        <v>1.1588876202045924</v>
      </c>
      <c r="L415" s="24">
        <f t="shared" si="32"/>
        <v>0.3</v>
      </c>
      <c r="M415" s="24">
        <f t="shared" si="33"/>
        <v>0.7</v>
      </c>
      <c r="N415" s="109">
        <f t="shared" si="34"/>
        <v>1</v>
      </c>
      <c r="O415" s="144">
        <v>1942.6306575796909</v>
      </c>
      <c r="P415" s="137">
        <v>281.29214033360415</v>
      </c>
      <c r="Q415" s="137">
        <v>1661.3385172460867</v>
      </c>
      <c r="R415" s="2" t="s">
        <v>1672</v>
      </c>
      <c r="S415" s="2">
        <v>1785558287</v>
      </c>
      <c r="T415" s="2" t="s">
        <v>1675</v>
      </c>
      <c r="U415" s="2" t="s">
        <v>1677</v>
      </c>
      <c r="V415" s="2"/>
    </row>
    <row r="416" spans="1:22" x14ac:dyDescent="0.25">
      <c r="A416" s="143">
        <v>412</v>
      </c>
      <c r="B416" s="171" t="s">
        <v>116</v>
      </c>
      <c r="C416" s="173" t="s">
        <v>90</v>
      </c>
      <c r="D416" s="143" t="s">
        <v>900</v>
      </c>
      <c r="E416" s="171" t="s">
        <v>895</v>
      </c>
      <c r="F416" s="146">
        <v>1623</v>
      </c>
      <c r="G416" s="146">
        <v>2883165</v>
      </c>
      <c r="H416" s="137">
        <v>2045</v>
      </c>
      <c r="I416" s="137">
        <v>3422275</v>
      </c>
      <c r="J416" s="24">
        <f t="shared" si="35"/>
        <v>1.2600123228589033</v>
      </c>
      <c r="K416" s="24">
        <f t="shared" si="36"/>
        <v>1.1869854829675028</v>
      </c>
      <c r="L416" s="24">
        <f t="shared" si="32"/>
        <v>0.3</v>
      </c>
      <c r="M416" s="24">
        <f t="shared" si="33"/>
        <v>0.7</v>
      </c>
      <c r="N416" s="109">
        <f t="shared" si="34"/>
        <v>1</v>
      </c>
      <c r="O416" s="144">
        <v>1942.6306575796909</v>
      </c>
      <c r="P416" s="137">
        <v>469.74450072545585</v>
      </c>
      <c r="Q416" s="137">
        <v>1472.886156854235</v>
      </c>
      <c r="R416" s="2" t="s">
        <v>1672</v>
      </c>
      <c r="S416" s="2">
        <v>1701017010</v>
      </c>
      <c r="T416" s="2" t="s">
        <v>1675</v>
      </c>
      <c r="U416" s="2" t="s">
        <v>1677</v>
      </c>
      <c r="V416" s="2"/>
    </row>
    <row r="417" spans="1:22" x14ac:dyDescent="0.25">
      <c r="A417" s="143">
        <v>413</v>
      </c>
      <c r="B417" s="171" t="s">
        <v>116</v>
      </c>
      <c r="C417" s="173" t="s">
        <v>90</v>
      </c>
      <c r="D417" s="143" t="s">
        <v>902</v>
      </c>
      <c r="E417" s="171" t="s">
        <v>901</v>
      </c>
      <c r="F417" s="146">
        <v>1481</v>
      </c>
      <c r="G417" s="146">
        <v>2989926</v>
      </c>
      <c r="H417" s="137">
        <v>1440</v>
      </c>
      <c r="I417" s="137">
        <v>2870380</v>
      </c>
      <c r="J417" s="24">
        <f t="shared" si="35"/>
        <v>0.97231600270087781</v>
      </c>
      <c r="K417" s="24">
        <f t="shared" si="36"/>
        <v>0.96001707065659814</v>
      </c>
      <c r="L417" s="24">
        <f t="shared" si="32"/>
        <v>0.29169480081026333</v>
      </c>
      <c r="M417" s="24">
        <f t="shared" si="33"/>
        <v>0.67201194945961862</v>
      </c>
      <c r="N417" s="109">
        <f t="shared" si="34"/>
        <v>0.96370675026988195</v>
      </c>
      <c r="O417" s="144">
        <v>1872.1262779907677</v>
      </c>
      <c r="P417" s="137">
        <v>350.62400986224128</v>
      </c>
      <c r="Q417" s="137">
        <v>1521.5022681285263</v>
      </c>
      <c r="R417" s="2" t="s">
        <v>1672</v>
      </c>
      <c r="S417" s="2">
        <v>1737128030</v>
      </c>
      <c r="T417" s="2" t="s">
        <v>1675</v>
      </c>
      <c r="U417" s="2" t="s">
        <v>1677</v>
      </c>
      <c r="V417" s="2"/>
    </row>
    <row r="418" spans="1:22" x14ac:dyDescent="0.25">
      <c r="A418" s="143">
        <v>414</v>
      </c>
      <c r="B418" s="171" t="s">
        <v>116</v>
      </c>
      <c r="C418" s="173" t="s">
        <v>90</v>
      </c>
      <c r="D418" s="143" t="s">
        <v>894</v>
      </c>
      <c r="E418" s="171" t="s">
        <v>1065</v>
      </c>
      <c r="F418" s="146">
        <v>1313</v>
      </c>
      <c r="G418" s="146">
        <v>2573660</v>
      </c>
      <c r="H418" s="137">
        <v>1544</v>
      </c>
      <c r="I418" s="137">
        <v>3066395</v>
      </c>
      <c r="J418" s="24">
        <f t="shared" si="35"/>
        <v>1.175932977913176</v>
      </c>
      <c r="K418" s="24">
        <f t="shared" si="36"/>
        <v>1.1914530279834943</v>
      </c>
      <c r="L418" s="24">
        <f t="shared" si="32"/>
        <v>0.3</v>
      </c>
      <c r="M418" s="24">
        <f t="shared" si="33"/>
        <v>0.7</v>
      </c>
      <c r="N418" s="109">
        <f t="shared" si="34"/>
        <v>1</v>
      </c>
      <c r="O418" s="144">
        <v>1942.6306575796909</v>
      </c>
      <c r="P418" s="137">
        <v>319.81229253910715</v>
      </c>
      <c r="Q418" s="137">
        <v>1622.8183650405838</v>
      </c>
      <c r="R418" s="2" t="s">
        <v>1672</v>
      </c>
      <c r="S418" s="2">
        <v>1645665657</v>
      </c>
      <c r="T418" s="2" t="s">
        <v>1675</v>
      </c>
      <c r="U418" s="2" t="s">
        <v>1677</v>
      </c>
      <c r="V418" s="2"/>
    </row>
    <row r="419" spans="1:22" x14ac:dyDescent="0.25">
      <c r="A419" s="143">
        <v>415</v>
      </c>
      <c r="B419" s="171" t="s">
        <v>116</v>
      </c>
      <c r="C419" s="173" t="s">
        <v>90</v>
      </c>
      <c r="D419" s="143" t="s">
        <v>898</v>
      </c>
      <c r="E419" s="171" t="s">
        <v>899</v>
      </c>
      <c r="F419" s="146">
        <v>1346</v>
      </c>
      <c r="G419" s="146">
        <v>2580291</v>
      </c>
      <c r="H419" s="137">
        <v>1745</v>
      </c>
      <c r="I419" s="137">
        <v>2840040</v>
      </c>
      <c r="J419" s="24">
        <f t="shared" si="35"/>
        <v>1.2964338781575038</v>
      </c>
      <c r="K419" s="24">
        <f t="shared" si="36"/>
        <v>1.1006665527260298</v>
      </c>
      <c r="L419" s="24">
        <f t="shared" si="32"/>
        <v>0.3</v>
      </c>
      <c r="M419" s="24">
        <f t="shared" si="33"/>
        <v>0.7</v>
      </c>
      <c r="N419" s="109">
        <f t="shared" si="34"/>
        <v>1</v>
      </c>
      <c r="O419" s="144">
        <v>1942.6306575796909</v>
      </c>
      <c r="P419" s="137">
        <v>445.88217787421917</v>
      </c>
      <c r="Q419" s="137">
        <v>1496.7484797054719</v>
      </c>
      <c r="R419" s="2" t="s">
        <v>1672</v>
      </c>
      <c r="S419" s="2">
        <v>1740137507</v>
      </c>
      <c r="T419" s="2" t="s">
        <v>1675</v>
      </c>
      <c r="U419" s="2" t="s">
        <v>1677</v>
      </c>
      <c r="V419" s="2"/>
    </row>
    <row r="420" spans="1:22" x14ac:dyDescent="0.25">
      <c r="A420" s="143">
        <v>416</v>
      </c>
      <c r="B420" s="171" t="s">
        <v>119</v>
      </c>
      <c r="C420" s="173" t="s">
        <v>90</v>
      </c>
      <c r="D420" s="143" t="s">
        <v>903</v>
      </c>
      <c r="E420" s="171" t="s">
        <v>1624</v>
      </c>
      <c r="F420" s="146">
        <v>1568</v>
      </c>
      <c r="G420" s="146">
        <v>2968849</v>
      </c>
      <c r="H420" s="137">
        <v>1418</v>
      </c>
      <c r="I420" s="137">
        <v>2535660</v>
      </c>
      <c r="J420" s="24">
        <f t="shared" si="35"/>
        <v>0.90433673469387754</v>
      </c>
      <c r="K420" s="24">
        <f t="shared" si="36"/>
        <v>0.85408857102533675</v>
      </c>
      <c r="L420" s="24">
        <f t="shared" si="32"/>
        <v>0.27130102040816323</v>
      </c>
      <c r="M420" s="24">
        <f t="shared" si="33"/>
        <v>0.59786199971773568</v>
      </c>
      <c r="N420" s="109">
        <f t="shared" si="34"/>
        <v>0.86916302012589886</v>
      </c>
      <c r="O420" s="144">
        <v>1688.462729331125</v>
      </c>
      <c r="P420" s="137">
        <v>349.47402072838179</v>
      </c>
      <c r="Q420" s="137">
        <v>1338.9887086027431</v>
      </c>
      <c r="R420" s="2" t="s">
        <v>1672</v>
      </c>
      <c r="S420" s="2">
        <v>1716361474</v>
      </c>
      <c r="T420" s="2" t="s">
        <v>1675</v>
      </c>
      <c r="U420" s="2" t="s">
        <v>1677</v>
      </c>
      <c r="V420" s="2"/>
    </row>
    <row r="421" spans="1:22" x14ac:dyDescent="0.25">
      <c r="A421" s="143">
        <v>417</v>
      </c>
      <c r="B421" s="171" t="s">
        <v>119</v>
      </c>
      <c r="C421" s="173" t="s">
        <v>90</v>
      </c>
      <c r="D421" s="143" t="s">
        <v>906</v>
      </c>
      <c r="E421" s="171" t="s">
        <v>1625</v>
      </c>
      <c r="F421" s="146">
        <v>1080</v>
      </c>
      <c r="G421" s="146">
        <v>1843275</v>
      </c>
      <c r="H421" s="137">
        <v>1063</v>
      </c>
      <c r="I421" s="137">
        <v>1919605</v>
      </c>
      <c r="J421" s="24">
        <f t="shared" si="35"/>
        <v>0.98425925925925928</v>
      </c>
      <c r="K421" s="24">
        <f t="shared" si="36"/>
        <v>1.0414099903704006</v>
      </c>
      <c r="L421" s="24">
        <f t="shared" si="32"/>
        <v>0.29527777777777775</v>
      </c>
      <c r="M421" s="24">
        <f t="shared" si="33"/>
        <v>0.7</v>
      </c>
      <c r="N421" s="109">
        <f t="shared" si="34"/>
        <v>0.99527777777777771</v>
      </c>
      <c r="O421" s="144">
        <v>1933.4571239188979</v>
      </c>
      <c r="P421" s="137">
        <v>396.41251166073641</v>
      </c>
      <c r="Q421" s="137">
        <v>1537.0446122581614</v>
      </c>
      <c r="R421" s="2" t="s">
        <v>1672</v>
      </c>
      <c r="S421" s="2">
        <v>1774415085</v>
      </c>
      <c r="T421" s="2" t="s">
        <v>1675</v>
      </c>
      <c r="U421" s="2" t="s">
        <v>1677</v>
      </c>
      <c r="V421" s="2"/>
    </row>
    <row r="422" spans="1:22" x14ac:dyDescent="0.25">
      <c r="A422" s="143">
        <v>418</v>
      </c>
      <c r="B422" s="171" t="s">
        <v>119</v>
      </c>
      <c r="C422" s="173" t="s">
        <v>90</v>
      </c>
      <c r="D422" s="143" t="s">
        <v>905</v>
      </c>
      <c r="E422" s="171" t="s">
        <v>1626</v>
      </c>
      <c r="F422" s="146">
        <v>1355</v>
      </c>
      <c r="G422" s="146">
        <v>2715006</v>
      </c>
      <c r="H422" s="137">
        <v>1248</v>
      </c>
      <c r="I422" s="137">
        <v>2161545</v>
      </c>
      <c r="J422" s="24">
        <f t="shared" si="35"/>
        <v>0.92103321033210328</v>
      </c>
      <c r="K422" s="24">
        <f t="shared" si="36"/>
        <v>0.79614741182892412</v>
      </c>
      <c r="L422" s="24">
        <f t="shared" si="32"/>
        <v>0.27630996309963096</v>
      </c>
      <c r="M422" s="24">
        <f t="shared" si="33"/>
        <v>0.55730318828024683</v>
      </c>
      <c r="N422" s="109">
        <f t="shared" si="34"/>
        <v>0.83361315137987779</v>
      </c>
      <c r="O422" s="144">
        <v>1619.4024644321705</v>
      </c>
      <c r="P422" s="137">
        <v>380.46652037951566</v>
      </c>
      <c r="Q422" s="137">
        <v>1238.9359440526548</v>
      </c>
      <c r="R422" s="2" t="s">
        <v>1672</v>
      </c>
      <c r="S422" s="2">
        <v>1715748584</v>
      </c>
      <c r="T422" s="2" t="s">
        <v>1675</v>
      </c>
      <c r="U422" s="2" t="s">
        <v>1677</v>
      </c>
      <c r="V422" s="2"/>
    </row>
    <row r="423" spans="1:22" x14ac:dyDescent="0.25">
      <c r="A423" s="143">
        <v>419</v>
      </c>
      <c r="B423" s="171" t="s">
        <v>119</v>
      </c>
      <c r="C423" s="173" t="s">
        <v>90</v>
      </c>
      <c r="D423" s="143" t="s">
        <v>904</v>
      </c>
      <c r="E423" s="171" t="s">
        <v>1099</v>
      </c>
      <c r="F423" s="146">
        <v>1786</v>
      </c>
      <c r="G423" s="146">
        <v>3450766</v>
      </c>
      <c r="H423" s="137">
        <v>2265</v>
      </c>
      <c r="I423" s="137">
        <v>3786445</v>
      </c>
      <c r="J423" s="24">
        <f t="shared" si="35"/>
        <v>1.2681970884658456</v>
      </c>
      <c r="K423" s="24">
        <f t="shared" si="36"/>
        <v>1.0972766626308477</v>
      </c>
      <c r="L423" s="24">
        <f t="shared" si="32"/>
        <v>0.3</v>
      </c>
      <c r="M423" s="24">
        <f t="shared" si="33"/>
        <v>0.7</v>
      </c>
      <c r="N423" s="109">
        <f t="shared" si="34"/>
        <v>1</v>
      </c>
      <c r="O423" s="144">
        <v>1942.6306575796909</v>
      </c>
      <c r="P423" s="137">
        <v>428.5821774015082</v>
      </c>
      <c r="Q423" s="137">
        <v>1514.0484801781827</v>
      </c>
      <c r="R423" s="2" t="s">
        <v>1672</v>
      </c>
      <c r="S423" s="2">
        <v>1744711116</v>
      </c>
      <c r="T423" s="2" t="s">
        <v>1675</v>
      </c>
      <c r="U423" s="2" t="s">
        <v>1677</v>
      </c>
      <c r="V423" s="2"/>
    </row>
    <row r="424" spans="1:22" x14ac:dyDescent="0.25">
      <c r="A424" s="143">
        <v>420</v>
      </c>
      <c r="B424" s="196" t="s">
        <v>120</v>
      </c>
      <c r="C424" s="173" t="s">
        <v>90</v>
      </c>
      <c r="D424" s="203" t="s">
        <v>834</v>
      </c>
      <c r="E424" s="196" t="s">
        <v>1627</v>
      </c>
      <c r="F424" s="146">
        <v>692</v>
      </c>
      <c r="G424" s="146">
        <v>1310197</v>
      </c>
      <c r="H424" s="137">
        <v>903</v>
      </c>
      <c r="I424" s="137">
        <v>1288350</v>
      </c>
      <c r="J424" s="24">
        <f t="shared" si="35"/>
        <v>1.3049132947976878</v>
      </c>
      <c r="K424" s="24">
        <f t="shared" si="36"/>
        <v>0.98332540831645932</v>
      </c>
      <c r="L424" s="24">
        <f t="shared" si="32"/>
        <v>0.3</v>
      </c>
      <c r="M424" s="24">
        <f t="shared" si="33"/>
        <v>0.68832778582152143</v>
      </c>
      <c r="N424" s="109">
        <f t="shared" si="34"/>
        <v>0.98832778582152137</v>
      </c>
      <c r="O424" s="144">
        <v>1919.9558564747419</v>
      </c>
      <c r="P424" s="137">
        <v>707.58275329900437</v>
      </c>
      <c r="Q424" s="137">
        <v>1212.3731031757375</v>
      </c>
      <c r="R424" s="2" t="s">
        <v>1672</v>
      </c>
      <c r="S424" s="2">
        <v>1738339042</v>
      </c>
      <c r="T424" s="2" t="s">
        <v>1675</v>
      </c>
      <c r="U424" s="2" t="s">
        <v>1677</v>
      </c>
      <c r="V424" s="2"/>
    </row>
    <row r="425" spans="1:22" x14ac:dyDescent="0.25">
      <c r="A425" s="143">
        <v>421</v>
      </c>
      <c r="B425" s="196" t="s">
        <v>120</v>
      </c>
      <c r="C425" s="173" t="s">
        <v>90</v>
      </c>
      <c r="D425" s="203" t="s">
        <v>836</v>
      </c>
      <c r="E425" s="196" t="s">
        <v>1628</v>
      </c>
      <c r="F425" s="146">
        <v>1076</v>
      </c>
      <c r="G425" s="146">
        <v>2166902</v>
      </c>
      <c r="H425" s="137">
        <v>1009</v>
      </c>
      <c r="I425" s="137">
        <v>2211020</v>
      </c>
      <c r="J425" s="24">
        <f t="shared" si="35"/>
        <v>0.93773234200743494</v>
      </c>
      <c r="K425" s="24">
        <f t="shared" si="36"/>
        <v>1.0203599424431746</v>
      </c>
      <c r="L425" s="24">
        <f t="shared" si="32"/>
        <v>0.28131970260223049</v>
      </c>
      <c r="M425" s="24">
        <f t="shared" si="33"/>
        <v>0.7</v>
      </c>
      <c r="N425" s="109">
        <f t="shared" si="34"/>
        <v>0.98131970260223045</v>
      </c>
      <c r="O425" s="144">
        <v>1906.3417391620776</v>
      </c>
      <c r="P425" s="137">
        <v>396.65517141478313</v>
      </c>
      <c r="Q425" s="137">
        <v>1509.6865677472945</v>
      </c>
      <c r="R425" s="2" t="s">
        <v>1672</v>
      </c>
      <c r="S425" s="2">
        <v>1737225797</v>
      </c>
      <c r="T425" s="2" t="s">
        <v>1675</v>
      </c>
      <c r="U425" s="2" t="s">
        <v>1677</v>
      </c>
      <c r="V425" s="2"/>
    </row>
    <row r="426" spans="1:22" x14ac:dyDescent="0.25">
      <c r="A426" s="143">
        <v>422</v>
      </c>
      <c r="B426" s="196" t="s">
        <v>120</v>
      </c>
      <c r="C426" s="173" t="s">
        <v>90</v>
      </c>
      <c r="D426" s="203" t="s">
        <v>833</v>
      </c>
      <c r="E426" s="196" t="s">
        <v>1629</v>
      </c>
      <c r="F426" s="146">
        <v>1442</v>
      </c>
      <c r="G426" s="146">
        <v>2836971</v>
      </c>
      <c r="H426" s="137">
        <v>1222</v>
      </c>
      <c r="I426" s="137">
        <v>2458070</v>
      </c>
      <c r="J426" s="24">
        <f t="shared" si="35"/>
        <v>0.84743411927877943</v>
      </c>
      <c r="K426" s="24">
        <f t="shared" si="36"/>
        <v>0.86644170842775625</v>
      </c>
      <c r="L426" s="24">
        <f t="shared" si="32"/>
        <v>0.2542302357836338</v>
      </c>
      <c r="M426" s="24">
        <f t="shared" si="33"/>
        <v>0.60650919589942931</v>
      </c>
      <c r="N426" s="109">
        <f t="shared" si="34"/>
        <v>0.86073943168306311</v>
      </c>
      <c r="O426" s="144">
        <v>1672.0988081752384</v>
      </c>
      <c r="P426" s="137">
        <v>513.70919010103262</v>
      </c>
      <c r="Q426" s="137">
        <v>1158.3896180742058</v>
      </c>
      <c r="R426" s="2" t="s">
        <v>1672</v>
      </c>
      <c r="S426" s="2">
        <v>1970992761</v>
      </c>
      <c r="T426" s="2" t="s">
        <v>1675</v>
      </c>
      <c r="U426" s="2" t="s">
        <v>1677</v>
      </c>
      <c r="V426" s="2"/>
    </row>
    <row r="427" spans="1:22" x14ac:dyDescent="0.25">
      <c r="A427" s="143">
        <v>423</v>
      </c>
      <c r="B427" s="196" t="s">
        <v>120</v>
      </c>
      <c r="C427" s="173" t="s">
        <v>90</v>
      </c>
      <c r="D427" s="203" t="s">
        <v>832</v>
      </c>
      <c r="E427" s="196" t="s">
        <v>1630</v>
      </c>
      <c r="F427" s="146">
        <v>903</v>
      </c>
      <c r="G427" s="146">
        <v>1749385</v>
      </c>
      <c r="H427" s="137">
        <v>914</v>
      </c>
      <c r="I427" s="137">
        <v>1552970</v>
      </c>
      <c r="J427" s="24">
        <f t="shared" si="35"/>
        <v>1.0121816168327795</v>
      </c>
      <c r="K427" s="24">
        <f t="shared" si="36"/>
        <v>0.88772339993769234</v>
      </c>
      <c r="L427" s="24">
        <f t="shared" si="32"/>
        <v>0.3</v>
      </c>
      <c r="M427" s="24">
        <f t="shared" si="33"/>
        <v>0.62140637995638459</v>
      </c>
      <c r="N427" s="109">
        <f t="shared" si="34"/>
        <v>0.92140637995638452</v>
      </c>
      <c r="O427" s="144">
        <v>1789.9522817927939</v>
      </c>
      <c r="P427" s="137">
        <v>507.82376725570168</v>
      </c>
      <c r="Q427" s="137">
        <v>1282.1285145370923</v>
      </c>
      <c r="R427" s="2" t="s">
        <v>1672</v>
      </c>
      <c r="S427" s="2">
        <v>1782656555</v>
      </c>
      <c r="T427" s="2" t="s">
        <v>1675</v>
      </c>
      <c r="U427" s="2" t="s">
        <v>1677</v>
      </c>
      <c r="V427" s="2"/>
    </row>
    <row r="428" spans="1:22" x14ac:dyDescent="0.25">
      <c r="A428" s="143">
        <v>424</v>
      </c>
      <c r="B428" s="171" t="s">
        <v>1307</v>
      </c>
      <c r="C428" s="173" t="s">
        <v>90</v>
      </c>
      <c r="D428" s="143" t="s">
        <v>845</v>
      </c>
      <c r="E428" s="171" t="s">
        <v>1631</v>
      </c>
      <c r="F428" s="146">
        <v>1614</v>
      </c>
      <c r="G428" s="146">
        <v>3958211</v>
      </c>
      <c r="H428" s="137">
        <v>1527</v>
      </c>
      <c r="I428" s="137">
        <v>4347740</v>
      </c>
      <c r="J428" s="24">
        <f t="shared" si="35"/>
        <v>0.94609665427509293</v>
      </c>
      <c r="K428" s="24">
        <f t="shared" si="36"/>
        <v>1.0984103677141011</v>
      </c>
      <c r="L428" s="24">
        <f t="shared" si="32"/>
        <v>0.28382899628252789</v>
      </c>
      <c r="M428" s="24">
        <f t="shared" si="33"/>
        <v>0.7</v>
      </c>
      <c r="N428" s="109">
        <f t="shared" si="34"/>
        <v>0.98382899628252785</v>
      </c>
      <c r="O428" s="144">
        <v>1911.2163699942944</v>
      </c>
      <c r="P428" s="137">
        <v>274.84371608550771</v>
      </c>
      <c r="Q428" s="137">
        <v>1636.3726539087866</v>
      </c>
      <c r="R428" s="2" t="s">
        <v>1672</v>
      </c>
      <c r="S428" s="2">
        <v>1764882281</v>
      </c>
      <c r="T428" s="2" t="s">
        <v>1675</v>
      </c>
      <c r="U428" s="2" t="s">
        <v>1677</v>
      </c>
      <c r="V428" s="2"/>
    </row>
    <row r="429" spans="1:22" x14ac:dyDescent="0.25">
      <c r="A429" s="143">
        <v>425</v>
      </c>
      <c r="B429" s="171" t="s">
        <v>1307</v>
      </c>
      <c r="C429" s="173" t="s">
        <v>90</v>
      </c>
      <c r="D429" s="143" t="s">
        <v>841</v>
      </c>
      <c r="E429" s="171" t="s">
        <v>1141</v>
      </c>
      <c r="F429" s="146">
        <v>689</v>
      </c>
      <c r="G429" s="146">
        <v>1297906</v>
      </c>
      <c r="H429" s="137">
        <v>726</v>
      </c>
      <c r="I429" s="137">
        <v>1326165</v>
      </c>
      <c r="J429" s="24">
        <f t="shared" si="35"/>
        <v>1.053701015965167</v>
      </c>
      <c r="K429" s="24">
        <f t="shared" si="36"/>
        <v>1.0217727632047313</v>
      </c>
      <c r="L429" s="24">
        <f t="shared" si="32"/>
        <v>0.3</v>
      </c>
      <c r="M429" s="24">
        <f t="shared" si="33"/>
        <v>0.7</v>
      </c>
      <c r="N429" s="109">
        <f t="shared" si="34"/>
        <v>1</v>
      </c>
      <c r="O429" s="144">
        <v>1942.6306575796909</v>
      </c>
      <c r="P429" s="137">
        <v>544.81373533483884</v>
      </c>
      <c r="Q429" s="137">
        <v>1397.8169222448521</v>
      </c>
      <c r="R429" s="2" t="s">
        <v>1672</v>
      </c>
      <c r="S429" s="2">
        <v>1830895813</v>
      </c>
      <c r="T429" s="2" t="s">
        <v>1675</v>
      </c>
      <c r="U429" s="2" t="s">
        <v>1677</v>
      </c>
      <c r="V429" s="2"/>
    </row>
    <row r="430" spans="1:22" x14ac:dyDescent="0.25">
      <c r="A430" s="143">
        <v>426</v>
      </c>
      <c r="B430" s="171" t="s">
        <v>1307</v>
      </c>
      <c r="C430" s="173" t="s">
        <v>90</v>
      </c>
      <c r="D430" s="143" t="s">
        <v>842</v>
      </c>
      <c r="E430" s="171" t="s">
        <v>843</v>
      </c>
      <c r="F430" s="146">
        <v>943</v>
      </c>
      <c r="G430" s="146">
        <v>2040392</v>
      </c>
      <c r="H430" s="137">
        <v>1133</v>
      </c>
      <c r="I430" s="137">
        <v>2247580</v>
      </c>
      <c r="J430" s="24">
        <f t="shared" si="35"/>
        <v>1.2014846235418877</v>
      </c>
      <c r="K430" s="24">
        <f t="shared" si="36"/>
        <v>1.101543232868978</v>
      </c>
      <c r="L430" s="24">
        <f t="shared" si="32"/>
        <v>0.3</v>
      </c>
      <c r="M430" s="24">
        <f t="shared" si="33"/>
        <v>0.7</v>
      </c>
      <c r="N430" s="109">
        <f t="shared" si="34"/>
        <v>1</v>
      </c>
      <c r="O430" s="144">
        <v>1942.6306575796909</v>
      </c>
      <c r="P430" s="137">
        <v>688.85368525226625</v>
      </c>
      <c r="Q430" s="137">
        <v>1253.7769723274248</v>
      </c>
      <c r="R430" s="2" t="s">
        <v>1672</v>
      </c>
      <c r="S430" s="2">
        <v>1750621473</v>
      </c>
      <c r="T430" s="2" t="s">
        <v>1675</v>
      </c>
      <c r="U430" s="2" t="s">
        <v>1677</v>
      </c>
      <c r="V430" s="2"/>
    </row>
    <row r="431" spans="1:22" x14ac:dyDescent="0.25">
      <c r="A431" s="143">
        <v>427</v>
      </c>
      <c r="B431" s="171" t="s">
        <v>1307</v>
      </c>
      <c r="C431" s="173" t="s">
        <v>90</v>
      </c>
      <c r="D431" s="143" t="s">
        <v>844</v>
      </c>
      <c r="E431" s="171" t="s">
        <v>346</v>
      </c>
      <c r="F431" s="146">
        <v>737</v>
      </c>
      <c r="G431" s="146">
        <v>1651256</v>
      </c>
      <c r="H431" s="137">
        <v>1110</v>
      </c>
      <c r="I431" s="137">
        <v>1859540</v>
      </c>
      <c r="J431" s="24">
        <f t="shared" si="35"/>
        <v>1.5061058344640434</v>
      </c>
      <c r="K431" s="24">
        <f t="shared" si="36"/>
        <v>1.1261367104797801</v>
      </c>
      <c r="L431" s="24">
        <f t="shared" si="32"/>
        <v>0.3</v>
      </c>
      <c r="M431" s="24">
        <f t="shared" si="33"/>
        <v>0.7</v>
      </c>
      <c r="N431" s="109">
        <f t="shared" si="34"/>
        <v>1</v>
      </c>
      <c r="O431" s="144">
        <v>1942.6306575796909</v>
      </c>
      <c r="P431" s="137">
        <v>647.36770094549229</v>
      </c>
      <c r="Q431" s="137">
        <v>1295.2629566341986</v>
      </c>
      <c r="R431" s="2" t="s">
        <v>1672</v>
      </c>
      <c r="S431" s="2">
        <v>1723799336</v>
      </c>
      <c r="T431" s="2" t="s">
        <v>1675</v>
      </c>
      <c r="U431" s="2" t="s">
        <v>1677</v>
      </c>
      <c r="V431" s="2"/>
    </row>
    <row r="432" spans="1:22" x14ac:dyDescent="0.25">
      <c r="A432" s="143">
        <v>428</v>
      </c>
      <c r="B432" s="171" t="s">
        <v>1307</v>
      </c>
      <c r="C432" s="173" t="s">
        <v>90</v>
      </c>
      <c r="D432" s="143" t="s">
        <v>839</v>
      </c>
      <c r="E432" s="171" t="s">
        <v>1632</v>
      </c>
      <c r="F432" s="146">
        <v>1333</v>
      </c>
      <c r="G432" s="146">
        <v>3010535</v>
      </c>
      <c r="H432" s="137">
        <v>1423</v>
      </c>
      <c r="I432" s="137">
        <v>2884920</v>
      </c>
      <c r="J432" s="24">
        <f t="shared" si="35"/>
        <v>1.0675168792198049</v>
      </c>
      <c r="K432" s="24">
        <f t="shared" si="36"/>
        <v>0.95827485812322399</v>
      </c>
      <c r="L432" s="24">
        <f t="shared" si="32"/>
        <v>0.3</v>
      </c>
      <c r="M432" s="24">
        <f t="shared" si="33"/>
        <v>0.67079240068625678</v>
      </c>
      <c r="N432" s="109">
        <f t="shared" si="34"/>
        <v>0.97079240068625672</v>
      </c>
      <c r="O432" s="144">
        <v>1885.8910797185097</v>
      </c>
      <c r="P432" s="137">
        <v>425.27982869697558</v>
      </c>
      <c r="Q432" s="137">
        <v>1460.6112510215341</v>
      </c>
      <c r="R432" s="2" t="s">
        <v>1672</v>
      </c>
      <c r="S432" s="2">
        <v>1948033206</v>
      </c>
      <c r="T432" s="2" t="s">
        <v>1675</v>
      </c>
      <c r="U432" s="2" t="s">
        <v>1677</v>
      </c>
      <c r="V432" s="2"/>
    </row>
    <row r="433" spans="1:22" x14ac:dyDescent="0.25">
      <c r="A433" s="143">
        <v>429</v>
      </c>
      <c r="B433" s="171" t="s">
        <v>1307</v>
      </c>
      <c r="C433" s="173" t="s">
        <v>90</v>
      </c>
      <c r="D433" s="143" t="s">
        <v>837</v>
      </c>
      <c r="E433" s="171" t="s">
        <v>1633</v>
      </c>
      <c r="F433" s="146">
        <v>737</v>
      </c>
      <c r="G433" s="146">
        <v>1651256</v>
      </c>
      <c r="H433" s="137">
        <v>991</v>
      </c>
      <c r="I433" s="137">
        <v>1834790</v>
      </c>
      <c r="J433" s="24">
        <f t="shared" si="35"/>
        <v>1.344640434192673</v>
      </c>
      <c r="K433" s="24">
        <f t="shared" si="36"/>
        <v>1.1111481199765512</v>
      </c>
      <c r="L433" s="24">
        <f t="shared" si="32"/>
        <v>0.3</v>
      </c>
      <c r="M433" s="24">
        <f t="shared" si="33"/>
        <v>0.7</v>
      </c>
      <c r="N433" s="109">
        <f t="shared" si="34"/>
        <v>1</v>
      </c>
      <c r="O433" s="144">
        <v>1942.6306575796909</v>
      </c>
      <c r="P433" s="137">
        <v>488.76173539745236</v>
      </c>
      <c r="Q433" s="137">
        <v>1453.8689221822385</v>
      </c>
      <c r="R433" s="2" t="s">
        <v>1672</v>
      </c>
      <c r="S433" s="2">
        <v>1742006874</v>
      </c>
      <c r="T433" s="2" t="s">
        <v>1675</v>
      </c>
      <c r="U433" s="2" t="s">
        <v>1677</v>
      </c>
      <c r="V433" s="2"/>
    </row>
    <row r="434" spans="1:22" x14ac:dyDescent="0.25">
      <c r="A434" s="143">
        <v>430</v>
      </c>
      <c r="B434" s="171" t="s">
        <v>1307</v>
      </c>
      <c r="C434" s="173" t="s">
        <v>90</v>
      </c>
      <c r="D434" s="143" t="s">
        <v>1634</v>
      </c>
      <c r="E434" s="171" t="s">
        <v>1056</v>
      </c>
      <c r="F434" s="146">
        <v>1323</v>
      </c>
      <c r="G434" s="146">
        <v>2997156</v>
      </c>
      <c r="H434" s="137">
        <v>1178</v>
      </c>
      <c r="I434" s="137">
        <v>2336095</v>
      </c>
      <c r="J434" s="24">
        <f t="shared" si="35"/>
        <v>0.89040060468631899</v>
      </c>
      <c r="K434" s="24">
        <f t="shared" si="36"/>
        <v>0.77943723983669855</v>
      </c>
      <c r="L434" s="24">
        <f t="shared" si="32"/>
        <v>0.26712018140589566</v>
      </c>
      <c r="M434" s="24">
        <f t="shared" si="33"/>
        <v>0.54560606788568899</v>
      </c>
      <c r="N434" s="109">
        <f t="shared" si="34"/>
        <v>0.81272624929158466</v>
      </c>
      <c r="O434" s="144">
        <v>1578.826928093587</v>
      </c>
      <c r="P434" s="137">
        <v>372.81261099380754</v>
      </c>
      <c r="Q434" s="137">
        <v>1206.0143170997794</v>
      </c>
      <c r="R434" s="2" t="s">
        <v>1672</v>
      </c>
      <c r="S434" s="2">
        <v>1963587374</v>
      </c>
      <c r="T434" s="2" t="s">
        <v>1675</v>
      </c>
      <c r="U434" s="2" t="s">
        <v>1677</v>
      </c>
      <c r="V434" s="2"/>
    </row>
    <row r="435" spans="1:22" x14ac:dyDescent="0.25">
      <c r="A435" s="143">
        <v>431</v>
      </c>
      <c r="B435" s="171" t="s">
        <v>115</v>
      </c>
      <c r="C435" s="173" t="s">
        <v>90</v>
      </c>
      <c r="D435" s="143" t="s">
        <v>878</v>
      </c>
      <c r="E435" s="171" t="s">
        <v>879</v>
      </c>
      <c r="F435" s="146">
        <v>2171</v>
      </c>
      <c r="G435" s="146">
        <v>4774773</v>
      </c>
      <c r="H435" s="137">
        <v>2277</v>
      </c>
      <c r="I435" s="137">
        <v>4533350</v>
      </c>
      <c r="J435" s="24">
        <f t="shared" si="35"/>
        <v>1.0488254260709351</v>
      </c>
      <c r="K435" s="24">
        <f t="shared" si="36"/>
        <v>0.94943780573442971</v>
      </c>
      <c r="L435" s="24">
        <f t="shared" si="32"/>
        <v>0.3</v>
      </c>
      <c r="M435" s="24">
        <f t="shared" si="33"/>
        <v>0.66460646401410073</v>
      </c>
      <c r="N435" s="109">
        <f t="shared" si="34"/>
        <v>0.96460646401410077</v>
      </c>
      <c r="O435" s="144">
        <v>1873.874089493333</v>
      </c>
      <c r="P435" s="137">
        <v>323.16895784836123</v>
      </c>
      <c r="Q435" s="137">
        <v>1550.7051316449717</v>
      </c>
      <c r="R435" s="2" t="s">
        <v>1672</v>
      </c>
      <c r="S435" s="2">
        <v>1748776836</v>
      </c>
      <c r="T435" s="2" t="s">
        <v>1675</v>
      </c>
      <c r="U435" s="2" t="s">
        <v>1677</v>
      </c>
      <c r="V435" s="2"/>
    </row>
    <row r="436" spans="1:22" x14ac:dyDescent="0.25">
      <c r="A436" s="143">
        <v>432</v>
      </c>
      <c r="B436" s="171" t="s">
        <v>115</v>
      </c>
      <c r="C436" s="173" t="s">
        <v>90</v>
      </c>
      <c r="D436" s="143" t="s">
        <v>876</v>
      </c>
      <c r="E436" s="171" t="s">
        <v>877</v>
      </c>
      <c r="F436" s="146">
        <v>2017</v>
      </c>
      <c r="G436" s="146">
        <v>4166381</v>
      </c>
      <c r="H436" s="137">
        <v>2170</v>
      </c>
      <c r="I436" s="137">
        <v>3683685</v>
      </c>
      <c r="J436" s="24">
        <f t="shared" si="35"/>
        <v>1.0758552305404065</v>
      </c>
      <c r="K436" s="24">
        <f t="shared" si="36"/>
        <v>0.88414501698236436</v>
      </c>
      <c r="L436" s="24">
        <f t="shared" si="32"/>
        <v>0.3</v>
      </c>
      <c r="M436" s="24">
        <f t="shared" si="33"/>
        <v>0.61890151188765496</v>
      </c>
      <c r="N436" s="109">
        <f t="shared" si="34"/>
        <v>0.9189015118876549</v>
      </c>
      <c r="O436" s="144">
        <v>1785.0862482892871</v>
      </c>
      <c r="P436" s="137">
        <v>400.16376437550787</v>
      </c>
      <c r="Q436" s="137">
        <v>1384.9224839137792</v>
      </c>
      <c r="R436" s="2" t="s">
        <v>1672</v>
      </c>
      <c r="S436" s="2">
        <v>1735961626</v>
      </c>
      <c r="T436" s="2" t="s">
        <v>1675</v>
      </c>
      <c r="U436" s="2" t="s">
        <v>1677</v>
      </c>
      <c r="V436" s="2"/>
    </row>
    <row r="437" spans="1:22" x14ac:dyDescent="0.25">
      <c r="A437" s="143">
        <v>433</v>
      </c>
      <c r="B437" s="171" t="s">
        <v>115</v>
      </c>
      <c r="C437" s="173" t="s">
        <v>90</v>
      </c>
      <c r="D437" s="143" t="s">
        <v>880</v>
      </c>
      <c r="E437" s="171" t="s">
        <v>1097</v>
      </c>
      <c r="F437" s="146">
        <v>1880</v>
      </c>
      <c r="G437" s="146">
        <v>3708520</v>
      </c>
      <c r="H437" s="137">
        <v>2260</v>
      </c>
      <c r="I437" s="137">
        <v>3898770</v>
      </c>
      <c r="J437" s="24">
        <f t="shared" si="35"/>
        <v>1.2021276595744681</v>
      </c>
      <c r="K437" s="24">
        <f t="shared" si="36"/>
        <v>1.0513007884546934</v>
      </c>
      <c r="L437" s="24">
        <f t="shared" si="32"/>
        <v>0.3</v>
      </c>
      <c r="M437" s="24">
        <f t="shared" si="33"/>
        <v>0.7</v>
      </c>
      <c r="N437" s="109">
        <f t="shared" si="34"/>
        <v>1</v>
      </c>
      <c r="O437" s="144">
        <v>1942.6306575796909</v>
      </c>
      <c r="P437" s="137">
        <v>430.91631203570404</v>
      </c>
      <c r="Q437" s="137">
        <v>1511.7143455439868</v>
      </c>
      <c r="R437" s="2" t="s">
        <v>1672</v>
      </c>
      <c r="S437" s="2">
        <v>1773274670</v>
      </c>
      <c r="T437" s="2" t="s">
        <v>1675</v>
      </c>
      <c r="U437" s="2" t="s">
        <v>1677</v>
      </c>
      <c r="V437" s="2"/>
    </row>
    <row r="438" spans="1:22" x14ac:dyDescent="0.25">
      <c r="A438" s="143">
        <v>434</v>
      </c>
      <c r="B438" s="171" t="s">
        <v>115</v>
      </c>
      <c r="C438" s="173" t="s">
        <v>90</v>
      </c>
      <c r="D438" s="143" t="s">
        <v>875</v>
      </c>
      <c r="E438" s="171" t="s">
        <v>1635</v>
      </c>
      <c r="F438" s="146">
        <v>1984</v>
      </c>
      <c r="G438" s="146">
        <v>4485830</v>
      </c>
      <c r="H438" s="137">
        <v>1871</v>
      </c>
      <c r="I438" s="137">
        <v>3972580</v>
      </c>
      <c r="J438" s="24">
        <f t="shared" si="35"/>
        <v>0.94304435483870963</v>
      </c>
      <c r="K438" s="24">
        <f t="shared" si="36"/>
        <v>0.88558416168245346</v>
      </c>
      <c r="L438" s="24">
        <f t="shared" si="32"/>
        <v>0.28291330645161289</v>
      </c>
      <c r="M438" s="24">
        <f t="shared" si="33"/>
        <v>0.61990891317771735</v>
      </c>
      <c r="N438" s="109">
        <f t="shared" si="34"/>
        <v>0.90282221962933029</v>
      </c>
      <c r="O438" s="144">
        <v>1753.8501221960821</v>
      </c>
      <c r="P438" s="137">
        <v>326.88873277133234</v>
      </c>
      <c r="Q438" s="137">
        <v>1426.9613894247495</v>
      </c>
      <c r="R438" s="2" t="s">
        <v>1672</v>
      </c>
      <c r="S438" s="2">
        <v>1925343348</v>
      </c>
      <c r="T438" s="2" t="s">
        <v>1675</v>
      </c>
      <c r="U438" s="2" t="s">
        <v>1677</v>
      </c>
      <c r="V438" s="2"/>
    </row>
    <row r="439" spans="1:22" x14ac:dyDescent="0.25">
      <c r="A439" s="143">
        <v>435</v>
      </c>
      <c r="B439" s="171" t="s">
        <v>115</v>
      </c>
      <c r="C439" s="173" t="s">
        <v>90</v>
      </c>
      <c r="D439" s="143" t="s">
        <v>873</v>
      </c>
      <c r="E439" s="171" t="s">
        <v>1636</v>
      </c>
      <c r="F439" s="146">
        <v>2090</v>
      </c>
      <c r="G439" s="146">
        <v>4160092</v>
      </c>
      <c r="H439" s="137">
        <v>1864</v>
      </c>
      <c r="I439" s="137">
        <v>3485890</v>
      </c>
      <c r="J439" s="24">
        <f t="shared" si="35"/>
        <v>0.89186602870813392</v>
      </c>
      <c r="K439" s="24">
        <f t="shared" si="36"/>
        <v>0.83793579565067311</v>
      </c>
      <c r="L439" s="24">
        <f t="shared" si="32"/>
        <v>0.26755980861244016</v>
      </c>
      <c r="M439" s="24">
        <f t="shared" si="33"/>
        <v>0.58655505695547117</v>
      </c>
      <c r="N439" s="109">
        <f t="shared" si="34"/>
        <v>0.85411486556791139</v>
      </c>
      <c r="O439" s="144">
        <v>1659.2297229467811</v>
      </c>
      <c r="P439" s="137">
        <v>320.97835066659769</v>
      </c>
      <c r="Q439" s="137">
        <v>1338.2513722801834</v>
      </c>
      <c r="R439" s="2" t="s">
        <v>1672</v>
      </c>
      <c r="S439" s="2">
        <v>1774100250</v>
      </c>
      <c r="T439" s="2" t="s">
        <v>1675</v>
      </c>
      <c r="U439" s="2" t="s">
        <v>1677</v>
      </c>
      <c r="V439" s="2"/>
    </row>
    <row r="440" spans="1:22" x14ac:dyDescent="0.25">
      <c r="A440" s="143">
        <v>436</v>
      </c>
      <c r="B440" s="171" t="s">
        <v>112</v>
      </c>
      <c r="C440" s="173" t="s">
        <v>90</v>
      </c>
      <c r="D440" s="143" t="s">
        <v>865</v>
      </c>
      <c r="E440" s="171" t="s">
        <v>866</v>
      </c>
      <c r="F440" s="146">
        <v>1660</v>
      </c>
      <c r="G440" s="146">
        <v>2864990</v>
      </c>
      <c r="H440" s="137">
        <v>2041</v>
      </c>
      <c r="I440" s="137">
        <v>3266020</v>
      </c>
      <c r="J440" s="24">
        <f t="shared" si="35"/>
        <v>1.2295180722891565</v>
      </c>
      <c r="K440" s="24">
        <f t="shared" si="36"/>
        <v>1.1399760557628473</v>
      </c>
      <c r="L440" s="24">
        <f t="shared" si="32"/>
        <v>0.3</v>
      </c>
      <c r="M440" s="24">
        <f t="shared" si="33"/>
        <v>0.7</v>
      </c>
      <c r="N440" s="109">
        <f t="shared" si="34"/>
        <v>1</v>
      </c>
      <c r="O440" s="144">
        <v>1942.6306575796909</v>
      </c>
      <c r="P440" s="137">
        <v>482.90734832427171</v>
      </c>
      <c r="Q440" s="137">
        <v>1459.7233092554191</v>
      </c>
      <c r="R440" s="2" t="s">
        <v>1672</v>
      </c>
      <c r="S440" s="2">
        <v>1777054111</v>
      </c>
      <c r="T440" s="2" t="s">
        <v>1675</v>
      </c>
      <c r="U440" s="2" t="s">
        <v>1677</v>
      </c>
      <c r="V440" s="2"/>
    </row>
    <row r="441" spans="1:22" x14ac:dyDescent="0.25">
      <c r="A441" s="143">
        <v>437</v>
      </c>
      <c r="B441" s="171" t="s">
        <v>112</v>
      </c>
      <c r="C441" s="173" t="s">
        <v>90</v>
      </c>
      <c r="D441" s="143" t="s">
        <v>864</v>
      </c>
      <c r="E441" s="171" t="s">
        <v>1637</v>
      </c>
      <c r="F441" s="146">
        <v>1357</v>
      </c>
      <c r="G441" s="146">
        <v>2496806</v>
      </c>
      <c r="H441" s="137">
        <v>1696</v>
      </c>
      <c r="I441" s="137">
        <v>2512420</v>
      </c>
      <c r="J441" s="24">
        <f t="shared" si="35"/>
        <v>1.2498157700810613</v>
      </c>
      <c r="K441" s="24">
        <f t="shared" si="36"/>
        <v>1.0062535895860552</v>
      </c>
      <c r="L441" s="24">
        <f t="shared" si="32"/>
        <v>0.3</v>
      </c>
      <c r="M441" s="24">
        <f t="shared" si="33"/>
        <v>0.7</v>
      </c>
      <c r="N441" s="109">
        <f t="shared" si="34"/>
        <v>1</v>
      </c>
      <c r="O441" s="144">
        <v>1942.6306575796909</v>
      </c>
      <c r="P441" s="137">
        <v>487.04557805201654</v>
      </c>
      <c r="Q441" s="137">
        <v>1455.5850795276745</v>
      </c>
      <c r="R441" s="2" t="s">
        <v>1672</v>
      </c>
      <c r="S441" s="2">
        <v>1737312140</v>
      </c>
      <c r="T441" s="2" t="s">
        <v>1675</v>
      </c>
      <c r="U441" s="2" t="s">
        <v>1677</v>
      </c>
      <c r="V441" s="2"/>
    </row>
    <row r="442" spans="1:22" x14ac:dyDescent="0.25">
      <c r="A442" s="143">
        <v>438</v>
      </c>
      <c r="B442" s="171" t="s">
        <v>112</v>
      </c>
      <c r="C442" s="173" t="s">
        <v>90</v>
      </c>
      <c r="D442" s="143" t="s">
        <v>867</v>
      </c>
      <c r="E442" s="171" t="s">
        <v>1638</v>
      </c>
      <c r="F442" s="146">
        <v>1573</v>
      </c>
      <c r="G442" s="146">
        <v>2979807</v>
      </c>
      <c r="H442" s="137">
        <v>2366</v>
      </c>
      <c r="I442" s="137">
        <v>4362150</v>
      </c>
      <c r="J442" s="24">
        <f t="shared" si="35"/>
        <v>1.5041322314049588</v>
      </c>
      <c r="K442" s="24">
        <f t="shared" si="36"/>
        <v>1.463903534692012</v>
      </c>
      <c r="L442" s="24">
        <f t="shared" si="32"/>
        <v>0.3</v>
      </c>
      <c r="M442" s="24">
        <f t="shared" si="33"/>
        <v>0.7</v>
      </c>
      <c r="N442" s="109">
        <f t="shared" si="34"/>
        <v>1</v>
      </c>
      <c r="O442" s="144">
        <v>1942.6306575796909</v>
      </c>
      <c r="P442" s="137">
        <v>354.62696126428898</v>
      </c>
      <c r="Q442" s="137">
        <v>1588.0036963154018</v>
      </c>
      <c r="R442" s="2" t="s">
        <v>1672</v>
      </c>
      <c r="S442" s="2">
        <v>1773084622</v>
      </c>
      <c r="T442" s="2" t="s">
        <v>1675</v>
      </c>
      <c r="U442" s="2" t="s">
        <v>1677</v>
      </c>
      <c r="V442" s="2"/>
    </row>
    <row r="443" spans="1:22" x14ac:dyDescent="0.25">
      <c r="A443" s="143">
        <v>439</v>
      </c>
      <c r="B443" s="171" t="s">
        <v>112</v>
      </c>
      <c r="C443" s="173" t="s">
        <v>90</v>
      </c>
      <c r="D443" s="143" t="s">
        <v>869</v>
      </c>
      <c r="E443" s="171" t="s">
        <v>1639</v>
      </c>
      <c r="F443" s="146">
        <v>2183</v>
      </c>
      <c r="G443" s="146">
        <v>4103880</v>
      </c>
      <c r="H443" s="137">
        <v>2040</v>
      </c>
      <c r="I443" s="137">
        <v>3260315</v>
      </c>
      <c r="J443" s="24">
        <f t="shared" si="35"/>
        <v>0.934493815849748</v>
      </c>
      <c r="K443" s="24">
        <f t="shared" si="36"/>
        <v>0.79444696238681445</v>
      </c>
      <c r="L443" s="24">
        <f t="shared" si="32"/>
        <v>0.28034814475492437</v>
      </c>
      <c r="M443" s="24">
        <f t="shared" si="33"/>
        <v>0.55611287367077011</v>
      </c>
      <c r="N443" s="109">
        <f t="shared" si="34"/>
        <v>0.83646101842569442</v>
      </c>
      <c r="O443" s="144">
        <v>1624.9348182640847</v>
      </c>
      <c r="P443" s="137">
        <v>336.32554453343533</v>
      </c>
      <c r="Q443" s="137">
        <v>1288.6092737306492</v>
      </c>
      <c r="R443" s="2" t="s">
        <v>1672</v>
      </c>
      <c r="S443" s="2">
        <v>1776570377</v>
      </c>
      <c r="T443" s="2" t="s">
        <v>1675</v>
      </c>
      <c r="U443" s="2" t="s">
        <v>1677</v>
      </c>
      <c r="V443" s="2"/>
    </row>
    <row r="444" spans="1:22" x14ac:dyDescent="0.25">
      <c r="A444" s="143">
        <v>440</v>
      </c>
      <c r="B444" s="171" t="s">
        <v>1308</v>
      </c>
      <c r="C444" s="173" t="s">
        <v>90</v>
      </c>
      <c r="D444" s="143" t="s">
        <v>860</v>
      </c>
      <c r="E444" s="171" t="s">
        <v>861</v>
      </c>
      <c r="F444" s="146">
        <v>1282</v>
      </c>
      <c r="G444" s="146">
        <v>2191516</v>
      </c>
      <c r="H444" s="137">
        <v>1302</v>
      </c>
      <c r="I444" s="137">
        <v>1877865</v>
      </c>
      <c r="J444" s="24">
        <f t="shared" si="35"/>
        <v>1.0156006240249611</v>
      </c>
      <c r="K444" s="24">
        <f t="shared" si="36"/>
        <v>0.85687943870818195</v>
      </c>
      <c r="L444" s="24">
        <f t="shared" si="32"/>
        <v>0.3</v>
      </c>
      <c r="M444" s="24">
        <f t="shared" si="33"/>
        <v>0.59981560709572734</v>
      </c>
      <c r="N444" s="109">
        <f t="shared" si="34"/>
        <v>0.89981560709572728</v>
      </c>
      <c r="O444" s="144">
        <v>1748.0093845128415</v>
      </c>
      <c r="P444" s="137">
        <v>395.14088801845645</v>
      </c>
      <c r="Q444" s="137">
        <v>1352.868496494385</v>
      </c>
      <c r="R444" s="2" t="s">
        <v>1672</v>
      </c>
      <c r="S444" s="2">
        <v>1921793866</v>
      </c>
      <c r="T444" s="2" t="s">
        <v>1675</v>
      </c>
      <c r="U444" s="2" t="s">
        <v>1677</v>
      </c>
      <c r="V444" s="2"/>
    </row>
    <row r="445" spans="1:22" x14ac:dyDescent="0.25">
      <c r="A445" s="143">
        <v>441</v>
      </c>
      <c r="B445" s="171" t="s">
        <v>1308</v>
      </c>
      <c r="C445" s="173" t="s">
        <v>90</v>
      </c>
      <c r="D445" s="143" t="s">
        <v>854</v>
      </c>
      <c r="E445" s="171" t="s">
        <v>855</v>
      </c>
      <c r="F445" s="146">
        <v>1163</v>
      </c>
      <c r="G445" s="146">
        <v>1966272</v>
      </c>
      <c r="H445" s="137">
        <v>1201</v>
      </c>
      <c r="I445" s="137">
        <v>1692615</v>
      </c>
      <c r="J445" s="24">
        <f t="shared" si="35"/>
        <v>1.0326741186586414</v>
      </c>
      <c r="K445" s="24">
        <f t="shared" si="36"/>
        <v>0.8608244434137291</v>
      </c>
      <c r="L445" s="24">
        <f t="shared" si="32"/>
        <v>0.3</v>
      </c>
      <c r="M445" s="24">
        <f t="shared" si="33"/>
        <v>0.60257711038961037</v>
      </c>
      <c r="N445" s="109">
        <f t="shared" si="34"/>
        <v>0.9025771103896103</v>
      </c>
      <c r="O445" s="144">
        <v>1753.3739654725459</v>
      </c>
      <c r="P445" s="137">
        <v>412.57778941766401</v>
      </c>
      <c r="Q445" s="137">
        <v>1340.7961760548819</v>
      </c>
      <c r="R445" s="2" t="s">
        <v>1672</v>
      </c>
      <c r="S445" s="2">
        <v>1792298488</v>
      </c>
      <c r="T445" s="2" t="s">
        <v>1675</v>
      </c>
      <c r="U445" s="2" t="s">
        <v>1677</v>
      </c>
      <c r="V445" s="2"/>
    </row>
    <row r="446" spans="1:22" x14ac:dyDescent="0.25">
      <c r="A446" s="143">
        <v>442</v>
      </c>
      <c r="B446" s="171" t="s">
        <v>1308</v>
      </c>
      <c r="C446" s="173" t="s">
        <v>90</v>
      </c>
      <c r="D446" s="143" t="s">
        <v>858</v>
      </c>
      <c r="E446" s="171" t="s">
        <v>1640</v>
      </c>
      <c r="F446" s="146">
        <v>1039</v>
      </c>
      <c r="G446" s="146">
        <v>1717238</v>
      </c>
      <c r="H446" s="137">
        <v>1324</v>
      </c>
      <c r="I446" s="137">
        <v>1951655</v>
      </c>
      <c r="J446" s="24">
        <f t="shared" si="35"/>
        <v>1.2743022136669875</v>
      </c>
      <c r="K446" s="24">
        <f t="shared" si="36"/>
        <v>1.136508160196781</v>
      </c>
      <c r="L446" s="24">
        <f t="shared" si="32"/>
        <v>0.3</v>
      </c>
      <c r="M446" s="24">
        <f t="shared" si="33"/>
        <v>0.7</v>
      </c>
      <c r="N446" s="109">
        <f t="shared" si="34"/>
        <v>1</v>
      </c>
      <c r="O446" s="144">
        <v>1942.6306575796909</v>
      </c>
      <c r="P446" s="137">
        <v>247.19666675546051</v>
      </c>
      <c r="Q446" s="137">
        <v>1695.4339908242305</v>
      </c>
      <c r="R446" s="2" t="s">
        <v>1672</v>
      </c>
      <c r="S446" s="2">
        <v>1318067533</v>
      </c>
      <c r="T446" s="2" t="s">
        <v>1675</v>
      </c>
      <c r="U446" s="2" t="s">
        <v>1677</v>
      </c>
      <c r="V446" s="2"/>
    </row>
    <row r="447" spans="1:22" x14ac:dyDescent="0.25">
      <c r="A447" s="143">
        <v>443</v>
      </c>
      <c r="B447" s="171" t="s">
        <v>1308</v>
      </c>
      <c r="C447" s="173" t="s">
        <v>90</v>
      </c>
      <c r="D447" s="143" t="s">
        <v>856</v>
      </c>
      <c r="E447" s="171" t="s">
        <v>857</v>
      </c>
      <c r="F447" s="146">
        <v>1226</v>
      </c>
      <c r="G447" s="146">
        <v>2424602</v>
      </c>
      <c r="H447" s="137">
        <v>1243</v>
      </c>
      <c r="I447" s="137">
        <v>2362265</v>
      </c>
      <c r="J447" s="24">
        <f t="shared" si="35"/>
        <v>1.0138662316476346</v>
      </c>
      <c r="K447" s="24">
        <f t="shared" si="36"/>
        <v>0.97428980096527185</v>
      </c>
      <c r="L447" s="24">
        <f t="shared" si="32"/>
        <v>0.3</v>
      </c>
      <c r="M447" s="24">
        <f t="shared" si="33"/>
        <v>0.68200286067569027</v>
      </c>
      <c r="N447" s="109">
        <f t="shared" si="34"/>
        <v>0.98200286067569031</v>
      </c>
      <c r="O447" s="144">
        <v>1907.668862979554</v>
      </c>
      <c r="P447" s="137">
        <v>374.36001036658701</v>
      </c>
      <c r="Q447" s="137">
        <v>1533.308852612967</v>
      </c>
      <c r="R447" s="2" t="s">
        <v>1672</v>
      </c>
      <c r="S447" s="2">
        <v>1767025404</v>
      </c>
      <c r="T447" s="2" t="s">
        <v>1675</v>
      </c>
      <c r="U447" s="2" t="s">
        <v>1677</v>
      </c>
      <c r="V447" s="2"/>
    </row>
    <row r="448" spans="1:22" x14ac:dyDescent="0.25">
      <c r="A448" s="143">
        <v>444</v>
      </c>
      <c r="B448" s="171" t="s">
        <v>1308</v>
      </c>
      <c r="C448" s="173" t="s">
        <v>90</v>
      </c>
      <c r="D448" s="143" t="s">
        <v>862</v>
      </c>
      <c r="E448" s="171" t="s">
        <v>1641</v>
      </c>
      <c r="F448" s="146">
        <v>1114</v>
      </c>
      <c r="G448" s="146">
        <v>1563796</v>
      </c>
      <c r="H448" s="137">
        <v>1135</v>
      </c>
      <c r="I448" s="137">
        <v>1570710</v>
      </c>
      <c r="J448" s="24">
        <f t="shared" si="35"/>
        <v>1.018850987432675</v>
      </c>
      <c r="K448" s="24">
        <f t="shared" si="36"/>
        <v>1.0044212928028975</v>
      </c>
      <c r="L448" s="24">
        <f t="shared" si="32"/>
        <v>0.3</v>
      </c>
      <c r="M448" s="24">
        <f t="shared" si="33"/>
        <v>0.7</v>
      </c>
      <c r="N448" s="109">
        <f t="shared" si="34"/>
        <v>1</v>
      </c>
      <c r="O448" s="144">
        <v>1942.6306575796909</v>
      </c>
      <c r="P448" s="137">
        <v>515.47964409256929</v>
      </c>
      <c r="Q448" s="137">
        <v>1427.1510134871219</v>
      </c>
      <c r="R448" s="2" t="s">
        <v>1672</v>
      </c>
      <c r="S448" s="2">
        <v>1846495986</v>
      </c>
      <c r="T448" s="2" t="s">
        <v>1675</v>
      </c>
      <c r="U448" s="2" t="s">
        <v>1677</v>
      </c>
      <c r="V448" s="2"/>
    </row>
    <row r="449" spans="1:22" x14ac:dyDescent="0.25">
      <c r="A449" s="143">
        <v>445</v>
      </c>
      <c r="B449" s="171" t="s">
        <v>1339</v>
      </c>
      <c r="C449" s="173" t="s">
        <v>90</v>
      </c>
      <c r="D449" s="143" t="s">
        <v>882</v>
      </c>
      <c r="E449" s="171" t="s">
        <v>883</v>
      </c>
      <c r="F449" s="146">
        <v>1279</v>
      </c>
      <c r="G449" s="146">
        <v>4102539</v>
      </c>
      <c r="H449" s="137">
        <v>1600</v>
      </c>
      <c r="I449" s="137">
        <v>4539715</v>
      </c>
      <c r="J449" s="24">
        <f t="shared" si="35"/>
        <v>1.2509773260359656</v>
      </c>
      <c r="K449" s="24">
        <f t="shared" si="36"/>
        <v>1.1065623020280855</v>
      </c>
      <c r="L449" s="24">
        <f t="shared" si="32"/>
        <v>0.3</v>
      </c>
      <c r="M449" s="24">
        <f t="shared" si="33"/>
        <v>0.7</v>
      </c>
      <c r="N449" s="109">
        <f t="shared" si="34"/>
        <v>1</v>
      </c>
      <c r="O449" s="144">
        <v>1942.6306575796909</v>
      </c>
      <c r="P449" s="137">
        <v>211.88627111038289</v>
      </c>
      <c r="Q449" s="137">
        <v>1730.744386469308</v>
      </c>
      <c r="R449" s="2" t="s">
        <v>1672</v>
      </c>
      <c r="S449" s="2">
        <v>1740140240</v>
      </c>
      <c r="T449" s="2" t="s">
        <v>1675</v>
      </c>
      <c r="U449" s="2" t="s">
        <v>1677</v>
      </c>
      <c r="V449" s="2"/>
    </row>
    <row r="450" spans="1:22" x14ac:dyDescent="0.25">
      <c r="A450" s="143">
        <v>446</v>
      </c>
      <c r="B450" s="171" t="s">
        <v>1339</v>
      </c>
      <c r="C450" s="173" t="s">
        <v>90</v>
      </c>
      <c r="D450" s="143" t="s">
        <v>884</v>
      </c>
      <c r="E450" s="171" t="s">
        <v>1642</v>
      </c>
      <c r="F450" s="146">
        <v>1300</v>
      </c>
      <c r="G450" s="146">
        <v>4263079</v>
      </c>
      <c r="H450" s="137">
        <v>1445</v>
      </c>
      <c r="I450" s="137">
        <v>4108030</v>
      </c>
      <c r="J450" s="24">
        <f t="shared" si="35"/>
        <v>1.1115384615384616</v>
      </c>
      <c r="K450" s="24">
        <f t="shared" si="36"/>
        <v>0.96362980840842971</v>
      </c>
      <c r="L450" s="24">
        <f t="shared" si="32"/>
        <v>0.3</v>
      </c>
      <c r="M450" s="24">
        <f t="shared" si="33"/>
        <v>0.67454086588590079</v>
      </c>
      <c r="N450" s="109">
        <f t="shared" si="34"/>
        <v>0.97454086588590072</v>
      </c>
      <c r="O450" s="144">
        <v>1893.1729631342087</v>
      </c>
      <c r="P450" s="137">
        <v>183.57376117868679</v>
      </c>
      <c r="Q450" s="137">
        <v>1709.5992019555219</v>
      </c>
      <c r="R450" s="2" t="s">
        <v>1672</v>
      </c>
      <c r="S450" s="2">
        <v>1768997986</v>
      </c>
      <c r="T450" s="2" t="s">
        <v>1675</v>
      </c>
      <c r="U450" s="2" t="s">
        <v>1677</v>
      </c>
      <c r="V450" s="2"/>
    </row>
    <row r="451" spans="1:22" x14ac:dyDescent="0.25">
      <c r="A451" s="143">
        <v>447</v>
      </c>
      <c r="B451" s="171" t="s">
        <v>1339</v>
      </c>
      <c r="C451" s="173" t="s">
        <v>90</v>
      </c>
      <c r="D451" s="143" t="s">
        <v>885</v>
      </c>
      <c r="E451" s="171" t="s">
        <v>886</v>
      </c>
      <c r="F451" s="146">
        <v>758</v>
      </c>
      <c r="G451" s="146">
        <v>969864</v>
      </c>
      <c r="H451" s="137">
        <v>1253</v>
      </c>
      <c r="I451" s="137">
        <v>1748360</v>
      </c>
      <c r="J451" s="24">
        <f t="shared" si="35"/>
        <v>1.6530343007915567</v>
      </c>
      <c r="K451" s="24">
        <f t="shared" si="36"/>
        <v>1.802685737381736</v>
      </c>
      <c r="L451" s="24">
        <f t="shared" si="32"/>
        <v>0.3</v>
      </c>
      <c r="M451" s="24">
        <f t="shared" si="33"/>
        <v>0.7</v>
      </c>
      <c r="N451" s="109">
        <f t="shared" si="34"/>
        <v>1</v>
      </c>
      <c r="O451" s="144">
        <v>1942.6306575796909</v>
      </c>
      <c r="P451" s="137">
        <v>757.58106737227172</v>
      </c>
      <c r="Q451" s="137">
        <v>1185.0495902074194</v>
      </c>
      <c r="R451" s="2" t="s">
        <v>1672</v>
      </c>
      <c r="S451" s="2">
        <v>1762704893</v>
      </c>
      <c r="T451" s="2" t="s">
        <v>1675</v>
      </c>
      <c r="U451" s="2" t="s">
        <v>1677</v>
      </c>
      <c r="V451" s="2"/>
    </row>
    <row r="452" spans="1:22" x14ac:dyDescent="0.25">
      <c r="A452" s="143">
        <v>448</v>
      </c>
      <c r="B452" s="171" t="s">
        <v>109</v>
      </c>
      <c r="C452" s="173" t="s">
        <v>90</v>
      </c>
      <c r="D452" s="143" t="s">
        <v>887</v>
      </c>
      <c r="E452" s="171" t="s">
        <v>888</v>
      </c>
      <c r="F452" s="146">
        <v>1706</v>
      </c>
      <c r="G452" s="146">
        <v>4282502</v>
      </c>
      <c r="H452" s="137">
        <v>2777</v>
      </c>
      <c r="I452" s="137">
        <v>5827010</v>
      </c>
      <c r="J452" s="24">
        <f t="shared" si="35"/>
        <v>1.6277842907385698</v>
      </c>
      <c r="K452" s="24">
        <f t="shared" si="36"/>
        <v>1.3606555233365916</v>
      </c>
      <c r="L452" s="24">
        <f t="shared" si="32"/>
        <v>0.3</v>
      </c>
      <c r="M452" s="24">
        <f t="shared" si="33"/>
        <v>0.7</v>
      </c>
      <c r="N452" s="109">
        <f t="shared" si="34"/>
        <v>1</v>
      </c>
      <c r="O452" s="144">
        <v>1942.6306575796909</v>
      </c>
      <c r="P452" s="137">
        <v>317.93811563975754</v>
      </c>
      <c r="Q452" s="137">
        <v>1624.6925419399333</v>
      </c>
      <c r="R452" s="2" t="s">
        <v>1672</v>
      </c>
      <c r="S452" s="2">
        <v>1717256031</v>
      </c>
      <c r="T452" s="2" t="s">
        <v>1675</v>
      </c>
      <c r="U452" s="2" t="s">
        <v>1677</v>
      </c>
      <c r="V452" s="2"/>
    </row>
    <row r="453" spans="1:22" x14ac:dyDescent="0.25">
      <c r="A453" s="143">
        <v>449</v>
      </c>
      <c r="B453" s="171" t="s">
        <v>109</v>
      </c>
      <c r="C453" s="173" t="s">
        <v>90</v>
      </c>
      <c r="D453" s="143" t="s">
        <v>889</v>
      </c>
      <c r="E453" s="171" t="s">
        <v>1643</v>
      </c>
      <c r="F453" s="146">
        <v>1765</v>
      </c>
      <c r="G453" s="146">
        <v>3269420</v>
      </c>
      <c r="H453" s="137">
        <v>1108</v>
      </c>
      <c r="I453" s="137">
        <v>1935675</v>
      </c>
      <c r="J453" s="24">
        <f t="shared" si="35"/>
        <v>0.62776203966005661</v>
      </c>
      <c r="K453" s="24">
        <f t="shared" si="36"/>
        <v>0.59205455401875562</v>
      </c>
      <c r="L453" s="24">
        <f t="shared" ref="L453:L516" si="37">IF((J453*0.3)&gt;30%,30%,(J453*0.3))</f>
        <v>0.18832861189801697</v>
      </c>
      <c r="M453" s="24">
        <f t="shared" ref="M453:M516" si="38">IF((K453*0.7)&gt;70%,70%,(K453*0.7))</f>
        <v>0.41443818781312891</v>
      </c>
      <c r="N453" s="109">
        <f t="shared" ref="N453:N516" si="39">L453+M453</f>
        <v>0.60276679971114588</v>
      </c>
      <c r="O453" s="144">
        <v>0</v>
      </c>
      <c r="P453" s="137">
        <v>0</v>
      </c>
      <c r="Q453" s="137">
        <v>0</v>
      </c>
      <c r="R453" s="2" t="s">
        <v>1672</v>
      </c>
      <c r="S453" s="2">
        <v>1735974533</v>
      </c>
      <c r="T453" s="2" t="s">
        <v>1675</v>
      </c>
      <c r="U453" s="2" t="s">
        <v>1677</v>
      </c>
      <c r="V453" s="2"/>
    </row>
    <row r="454" spans="1:22" x14ac:dyDescent="0.25">
      <c r="A454" s="143">
        <v>450</v>
      </c>
      <c r="B454" s="171" t="s">
        <v>109</v>
      </c>
      <c r="C454" s="173" t="s">
        <v>90</v>
      </c>
      <c r="D454" s="143" t="s">
        <v>892</v>
      </c>
      <c r="E454" s="171" t="s">
        <v>893</v>
      </c>
      <c r="F454" s="146">
        <v>1653</v>
      </c>
      <c r="G454" s="146">
        <v>3887912</v>
      </c>
      <c r="H454" s="137">
        <v>2190</v>
      </c>
      <c r="I454" s="137">
        <v>4462260</v>
      </c>
      <c r="J454" s="24">
        <f t="shared" ref="J454:J517" si="40">IFERROR(H454/F454,0)</f>
        <v>1.3248638838475499</v>
      </c>
      <c r="K454" s="24">
        <f t="shared" ref="K454:K517" si="41">IFERROR(I454/G454,0)</f>
        <v>1.147726594634858</v>
      </c>
      <c r="L454" s="24">
        <f t="shared" si="37"/>
        <v>0.3</v>
      </c>
      <c r="M454" s="24">
        <f t="shared" si="38"/>
        <v>0.7</v>
      </c>
      <c r="N454" s="109">
        <f t="shared" si="39"/>
        <v>1</v>
      </c>
      <c r="O454" s="144">
        <v>1942.6306575796909</v>
      </c>
      <c r="P454" s="137">
        <v>405.1250346977784</v>
      </c>
      <c r="Q454" s="137">
        <v>1537.5056228819124</v>
      </c>
      <c r="R454" s="2" t="s">
        <v>1672</v>
      </c>
      <c r="S454" s="2">
        <v>1916788305</v>
      </c>
      <c r="T454" s="2" t="s">
        <v>1675</v>
      </c>
      <c r="U454" s="2" t="s">
        <v>1677</v>
      </c>
      <c r="V454" s="2"/>
    </row>
    <row r="455" spans="1:22" x14ac:dyDescent="0.25">
      <c r="A455" s="143">
        <v>451</v>
      </c>
      <c r="B455" s="171" t="s">
        <v>109</v>
      </c>
      <c r="C455" s="173" t="s">
        <v>90</v>
      </c>
      <c r="D455" s="143" t="s">
        <v>891</v>
      </c>
      <c r="E455" s="171" t="s">
        <v>1062</v>
      </c>
      <c r="F455" s="146">
        <v>1743</v>
      </c>
      <c r="G455" s="146">
        <v>3178307</v>
      </c>
      <c r="H455" s="137">
        <v>1835</v>
      </c>
      <c r="I455" s="137">
        <v>3862365</v>
      </c>
      <c r="J455" s="24">
        <f t="shared" si="40"/>
        <v>1.0527825588066553</v>
      </c>
      <c r="K455" s="24">
        <f t="shared" si="41"/>
        <v>1.2152271633923344</v>
      </c>
      <c r="L455" s="24">
        <f t="shared" si="37"/>
        <v>0.3</v>
      </c>
      <c r="M455" s="24">
        <f t="shared" si="38"/>
        <v>0.7</v>
      </c>
      <c r="N455" s="109">
        <f t="shared" si="39"/>
        <v>1</v>
      </c>
      <c r="O455" s="144">
        <v>1942.6306575796909</v>
      </c>
      <c r="P455" s="137">
        <v>384.5889291056186</v>
      </c>
      <c r="Q455" s="137">
        <v>1558.0417284740724</v>
      </c>
      <c r="R455" s="2" t="s">
        <v>1672</v>
      </c>
      <c r="S455" s="2">
        <v>1717423221</v>
      </c>
      <c r="T455" s="2" t="s">
        <v>1675</v>
      </c>
      <c r="U455" s="2" t="s">
        <v>1677</v>
      </c>
      <c r="V455" s="2"/>
    </row>
    <row r="456" spans="1:22" x14ac:dyDescent="0.25">
      <c r="A456" s="143">
        <v>452</v>
      </c>
      <c r="B456" s="171" t="s">
        <v>100</v>
      </c>
      <c r="C456" s="173" t="s">
        <v>90</v>
      </c>
      <c r="D456" s="143" t="s">
        <v>819</v>
      </c>
      <c r="E456" s="171" t="s">
        <v>1226</v>
      </c>
      <c r="F456" s="146">
        <v>1268</v>
      </c>
      <c r="G456" s="146">
        <v>1760618</v>
      </c>
      <c r="H456" s="137">
        <v>1267</v>
      </c>
      <c r="I456" s="137">
        <v>1692015</v>
      </c>
      <c r="J456" s="24">
        <f t="shared" si="40"/>
        <v>0.99921135646687698</v>
      </c>
      <c r="K456" s="24">
        <f t="shared" si="41"/>
        <v>0.96103470485931641</v>
      </c>
      <c r="L456" s="24">
        <f t="shared" si="37"/>
        <v>0.29976340694006309</v>
      </c>
      <c r="M456" s="24">
        <f t="shared" si="38"/>
        <v>0.6727242934015214</v>
      </c>
      <c r="N456" s="109">
        <f t="shared" si="39"/>
        <v>0.97248770034158449</v>
      </c>
      <c r="O456" s="144">
        <v>1889.1844208027337</v>
      </c>
      <c r="P456" s="137">
        <v>450.6551004395763</v>
      </c>
      <c r="Q456" s="137">
        <v>1438.5293203631575</v>
      </c>
      <c r="R456" s="2" t="s">
        <v>1672</v>
      </c>
      <c r="S456" s="2">
        <v>1758807037</v>
      </c>
      <c r="T456" s="2" t="s">
        <v>1675</v>
      </c>
      <c r="U456" s="2" t="s">
        <v>1677</v>
      </c>
      <c r="V456" s="2"/>
    </row>
    <row r="457" spans="1:22" x14ac:dyDescent="0.25">
      <c r="A457" s="143">
        <v>453</v>
      </c>
      <c r="B457" s="171" t="s">
        <v>100</v>
      </c>
      <c r="C457" s="173" t="s">
        <v>90</v>
      </c>
      <c r="D457" s="143" t="s">
        <v>821</v>
      </c>
      <c r="E457" s="171" t="s">
        <v>1644</v>
      </c>
      <c r="F457" s="146">
        <v>1271</v>
      </c>
      <c r="G457" s="146">
        <v>1880125</v>
      </c>
      <c r="H457" s="137">
        <v>787</v>
      </c>
      <c r="I457" s="137">
        <v>1019095</v>
      </c>
      <c r="J457" s="24">
        <f t="shared" si="40"/>
        <v>0.61919748229740357</v>
      </c>
      <c r="K457" s="24">
        <f t="shared" si="41"/>
        <v>0.54203576889834448</v>
      </c>
      <c r="L457" s="24">
        <f t="shared" si="37"/>
        <v>0.18575924468922106</v>
      </c>
      <c r="M457" s="24">
        <f t="shared" si="38"/>
        <v>0.3794250382288411</v>
      </c>
      <c r="N457" s="109">
        <f t="shared" si="39"/>
        <v>0.56518428291806222</v>
      </c>
      <c r="O457" s="144">
        <v>0</v>
      </c>
      <c r="P457" s="137">
        <v>0</v>
      </c>
      <c r="Q457" s="137">
        <v>0</v>
      </c>
      <c r="R457" s="2" t="s">
        <v>1672</v>
      </c>
      <c r="S457" s="2">
        <v>1742615356</v>
      </c>
      <c r="T457" s="2" t="s">
        <v>1675</v>
      </c>
      <c r="U457" s="2" t="s">
        <v>1677</v>
      </c>
      <c r="V457" s="2"/>
    </row>
    <row r="458" spans="1:22" x14ac:dyDescent="0.25">
      <c r="A458" s="143">
        <v>454</v>
      </c>
      <c r="B458" s="171" t="s">
        <v>1330</v>
      </c>
      <c r="C458" s="173" t="s">
        <v>90</v>
      </c>
      <c r="D458" s="204" t="s">
        <v>794</v>
      </c>
      <c r="E458" s="175" t="s">
        <v>1645</v>
      </c>
      <c r="F458" s="146">
        <v>1025</v>
      </c>
      <c r="G458" s="146">
        <v>1761286</v>
      </c>
      <c r="H458" s="137">
        <v>1476</v>
      </c>
      <c r="I458" s="137">
        <v>2294295</v>
      </c>
      <c r="J458" s="24">
        <f t="shared" si="40"/>
        <v>1.44</v>
      </c>
      <c r="K458" s="24">
        <f t="shared" si="41"/>
        <v>1.3026249002149566</v>
      </c>
      <c r="L458" s="24">
        <f t="shared" si="37"/>
        <v>0.3</v>
      </c>
      <c r="M458" s="24">
        <f t="shared" si="38"/>
        <v>0.7</v>
      </c>
      <c r="N458" s="109">
        <f t="shared" si="39"/>
        <v>1</v>
      </c>
      <c r="O458" s="144">
        <v>1942.6306575796909</v>
      </c>
      <c r="P458" s="137">
        <v>662.09740981889092</v>
      </c>
      <c r="Q458" s="137">
        <v>1280.5332477607999</v>
      </c>
      <c r="R458" s="2" t="s">
        <v>1672</v>
      </c>
      <c r="S458" s="2">
        <v>1718649112</v>
      </c>
      <c r="T458" s="2" t="s">
        <v>1675</v>
      </c>
      <c r="U458" s="2" t="s">
        <v>1677</v>
      </c>
      <c r="V458" s="2"/>
    </row>
    <row r="459" spans="1:22" x14ac:dyDescent="0.25">
      <c r="A459" s="143">
        <v>455</v>
      </c>
      <c r="B459" s="171" t="s">
        <v>1330</v>
      </c>
      <c r="C459" s="173" t="s">
        <v>90</v>
      </c>
      <c r="D459" s="204" t="s">
        <v>793</v>
      </c>
      <c r="E459" s="175" t="s">
        <v>1646</v>
      </c>
      <c r="F459" s="146">
        <v>1249</v>
      </c>
      <c r="G459" s="146">
        <v>2247771</v>
      </c>
      <c r="H459" s="137">
        <v>1541</v>
      </c>
      <c r="I459" s="137">
        <v>2659765</v>
      </c>
      <c r="J459" s="24">
        <f t="shared" si="40"/>
        <v>1.233787029623699</v>
      </c>
      <c r="K459" s="24">
        <f t="shared" si="41"/>
        <v>1.1832900237613173</v>
      </c>
      <c r="L459" s="24">
        <f t="shared" si="37"/>
        <v>0.3</v>
      </c>
      <c r="M459" s="24">
        <f t="shared" si="38"/>
        <v>0.7</v>
      </c>
      <c r="N459" s="109">
        <f t="shared" si="39"/>
        <v>1</v>
      </c>
      <c r="O459" s="144">
        <v>1942.6306575796909</v>
      </c>
      <c r="P459" s="137">
        <v>465.48469700773768</v>
      </c>
      <c r="Q459" s="137">
        <v>1477.1459605719533</v>
      </c>
      <c r="R459" s="2" t="s">
        <v>1672</v>
      </c>
      <c r="S459" s="2">
        <v>1772173837</v>
      </c>
      <c r="T459" s="2" t="s">
        <v>1675</v>
      </c>
      <c r="U459" s="2" t="s">
        <v>1677</v>
      </c>
      <c r="V459" s="2"/>
    </row>
    <row r="460" spans="1:22" x14ac:dyDescent="0.25">
      <c r="A460" s="143">
        <v>456</v>
      </c>
      <c r="B460" s="171" t="s">
        <v>1330</v>
      </c>
      <c r="C460" s="173" t="s">
        <v>90</v>
      </c>
      <c r="D460" s="204" t="s">
        <v>792</v>
      </c>
      <c r="E460" s="175" t="s">
        <v>1647</v>
      </c>
      <c r="F460" s="146">
        <v>985</v>
      </c>
      <c r="G460" s="146">
        <v>1696041</v>
      </c>
      <c r="H460" s="137">
        <v>1028</v>
      </c>
      <c r="I460" s="137">
        <v>1595725</v>
      </c>
      <c r="J460" s="24">
        <f t="shared" si="40"/>
        <v>1.0436548223350255</v>
      </c>
      <c r="K460" s="24">
        <f t="shared" si="41"/>
        <v>0.94085284494891341</v>
      </c>
      <c r="L460" s="24">
        <f t="shared" si="37"/>
        <v>0.3</v>
      </c>
      <c r="M460" s="24">
        <f t="shared" si="38"/>
        <v>0.65859699146423933</v>
      </c>
      <c r="N460" s="109">
        <f t="shared" si="39"/>
        <v>0.95859699146423938</v>
      </c>
      <c r="O460" s="144">
        <v>1862.1999038820886</v>
      </c>
      <c r="P460" s="137">
        <v>535.48793897485223</v>
      </c>
      <c r="Q460" s="137">
        <v>1326.7119649072365</v>
      </c>
      <c r="R460" s="2" t="s">
        <v>1672</v>
      </c>
      <c r="S460" s="2">
        <v>1758785607</v>
      </c>
      <c r="T460" s="2" t="s">
        <v>1675</v>
      </c>
      <c r="U460" s="2" t="s">
        <v>1677</v>
      </c>
      <c r="V460" s="2"/>
    </row>
    <row r="461" spans="1:22" x14ac:dyDescent="0.25">
      <c r="A461" s="143">
        <v>457</v>
      </c>
      <c r="B461" s="171" t="s">
        <v>98</v>
      </c>
      <c r="C461" s="173" t="s">
        <v>90</v>
      </c>
      <c r="D461" s="204" t="s">
        <v>807</v>
      </c>
      <c r="E461" s="175" t="s">
        <v>1648</v>
      </c>
      <c r="F461" s="146">
        <v>827</v>
      </c>
      <c r="G461" s="146">
        <v>1544386</v>
      </c>
      <c r="H461" s="137">
        <v>1234</v>
      </c>
      <c r="I461" s="137">
        <v>1642210</v>
      </c>
      <c r="J461" s="24">
        <f t="shared" si="40"/>
        <v>1.4921402660217655</v>
      </c>
      <c r="K461" s="24">
        <f t="shared" si="41"/>
        <v>1.0633416775339843</v>
      </c>
      <c r="L461" s="24">
        <f t="shared" si="37"/>
        <v>0.3</v>
      </c>
      <c r="M461" s="24">
        <f t="shared" si="38"/>
        <v>0.7</v>
      </c>
      <c r="N461" s="109">
        <f t="shared" si="39"/>
        <v>1</v>
      </c>
      <c r="O461" s="144">
        <v>1942.6306575796909</v>
      </c>
      <c r="P461" s="137">
        <v>726.66552446403125</v>
      </c>
      <c r="Q461" s="137">
        <v>1215.9651331156597</v>
      </c>
      <c r="R461" s="2" t="s">
        <v>1672</v>
      </c>
      <c r="S461" s="2">
        <v>1740556171</v>
      </c>
      <c r="T461" s="2" t="s">
        <v>1675</v>
      </c>
      <c r="U461" s="2" t="s">
        <v>1677</v>
      </c>
      <c r="V461" s="2"/>
    </row>
    <row r="462" spans="1:22" x14ac:dyDescent="0.25">
      <c r="A462" s="143">
        <v>458</v>
      </c>
      <c r="B462" s="171" t="s">
        <v>98</v>
      </c>
      <c r="C462" s="173" t="s">
        <v>90</v>
      </c>
      <c r="D462" s="204" t="s">
        <v>806</v>
      </c>
      <c r="E462" s="175" t="s">
        <v>1649</v>
      </c>
      <c r="F462" s="146">
        <v>574</v>
      </c>
      <c r="G462" s="146">
        <v>1277887</v>
      </c>
      <c r="H462" s="137">
        <v>902</v>
      </c>
      <c r="I462" s="137">
        <v>1140560</v>
      </c>
      <c r="J462" s="24">
        <f t="shared" si="40"/>
        <v>1.5714285714285714</v>
      </c>
      <c r="K462" s="24">
        <f t="shared" si="41"/>
        <v>0.89253588149812935</v>
      </c>
      <c r="L462" s="24">
        <f t="shared" si="37"/>
        <v>0.3</v>
      </c>
      <c r="M462" s="24">
        <f t="shared" si="38"/>
        <v>0.62477511704869049</v>
      </c>
      <c r="N462" s="109">
        <f t="shared" si="39"/>
        <v>0.92477511704869042</v>
      </c>
      <c r="O462" s="144">
        <v>1796.4964937456332</v>
      </c>
      <c r="P462" s="137">
        <v>665.18064308209864</v>
      </c>
      <c r="Q462" s="137">
        <v>1131.3158506635348</v>
      </c>
      <c r="R462" s="2" t="s">
        <v>1672</v>
      </c>
      <c r="S462" s="2">
        <v>1773057944</v>
      </c>
      <c r="T462" s="2" t="s">
        <v>1675</v>
      </c>
      <c r="U462" s="2" t="s">
        <v>1677</v>
      </c>
      <c r="V462" s="2"/>
    </row>
    <row r="463" spans="1:22" x14ac:dyDescent="0.25">
      <c r="A463" s="143">
        <v>459</v>
      </c>
      <c r="B463" s="171" t="s">
        <v>98</v>
      </c>
      <c r="C463" s="173" t="s">
        <v>90</v>
      </c>
      <c r="D463" s="143" t="s">
        <v>809</v>
      </c>
      <c r="E463" s="171" t="s">
        <v>1650</v>
      </c>
      <c r="F463" s="146">
        <v>962</v>
      </c>
      <c r="G463" s="146">
        <v>2112380</v>
      </c>
      <c r="H463" s="137">
        <v>1250</v>
      </c>
      <c r="I463" s="137">
        <v>1838715</v>
      </c>
      <c r="J463" s="24">
        <f t="shared" si="40"/>
        <v>1.2993762993762994</v>
      </c>
      <c r="K463" s="24">
        <f t="shared" si="41"/>
        <v>0.87044707865062154</v>
      </c>
      <c r="L463" s="24">
        <f t="shared" si="37"/>
        <v>0.3</v>
      </c>
      <c r="M463" s="24">
        <f t="shared" si="38"/>
        <v>0.60931295505543503</v>
      </c>
      <c r="N463" s="109">
        <f t="shared" si="39"/>
        <v>0.90931295505543508</v>
      </c>
      <c r="O463" s="144">
        <v>1766.4592238250718</v>
      </c>
      <c r="P463" s="137">
        <v>519.1750334393821</v>
      </c>
      <c r="Q463" s="137">
        <v>1247.2841903856897</v>
      </c>
      <c r="R463" s="2" t="s">
        <v>1672</v>
      </c>
      <c r="S463" s="2">
        <v>1770323298</v>
      </c>
      <c r="T463" s="2" t="s">
        <v>1675</v>
      </c>
      <c r="U463" s="2" t="s">
        <v>1677</v>
      </c>
      <c r="V463" s="2"/>
    </row>
    <row r="464" spans="1:22" x14ac:dyDescent="0.25">
      <c r="A464" s="143">
        <v>460</v>
      </c>
      <c r="B464" s="171" t="s">
        <v>98</v>
      </c>
      <c r="C464" s="173" t="s">
        <v>90</v>
      </c>
      <c r="D464" s="143" t="s">
        <v>802</v>
      </c>
      <c r="E464" s="171" t="s">
        <v>1222</v>
      </c>
      <c r="F464" s="146">
        <v>760</v>
      </c>
      <c r="G464" s="146">
        <v>1338973</v>
      </c>
      <c r="H464" s="137">
        <v>1321</v>
      </c>
      <c r="I464" s="137">
        <v>1627200</v>
      </c>
      <c r="J464" s="24">
        <f t="shared" si="40"/>
        <v>1.7381578947368421</v>
      </c>
      <c r="K464" s="24">
        <f t="shared" si="41"/>
        <v>1.2152597550510726</v>
      </c>
      <c r="L464" s="24">
        <f t="shared" si="37"/>
        <v>0.3</v>
      </c>
      <c r="M464" s="24">
        <f t="shared" si="38"/>
        <v>0.7</v>
      </c>
      <c r="N464" s="109">
        <f t="shared" si="39"/>
        <v>1</v>
      </c>
      <c r="O464" s="144">
        <v>1942.6306575796909</v>
      </c>
      <c r="P464" s="137">
        <v>711.15506633508176</v>
      </c>
      <c r="Q464" s="137">
        <v>1231.4755912446092</v>
      </c>
      <c r="R464" s="2" t="s">
        <v>1672</v>
      </c>
      <c r="S464" s="2">
        <v>1729755296</v>
      </c>
      <c r="T464" s="2" t="s">
        <v>1675</v>
      </c>
      <c r="U464" s="2" t="s">
        <v>1677</v>
      </c>
      <c r="V464" s="2"/>
    </row>
    <row r="465" spans="1:22" x14ac:dyDescent="0.25">
      <c r="A465" s="143">
        <v>461</v>
      </c>
      <c r="B465" s="171" t="s">
        <v>98</v>
      </c>
      <c r="C465" s="173" t="s">
        <v>90</v>
      </c>
      <c r="D465" s="143" t="s">
        <v>805</v>
      </c>
      <c r="E465" s="171" t="s">
        <v>1224</v>
      </c>
      <c r="F465" s="146">
        <v>829</v>
      </c>
      <c r="G465" s="146">
        <v>1600383</v>
      </c>
      <c r="H465" s="137">
        <v>1744</v>
      </c>
      <c r="I465" s="137">
        <v>2109890</v>
      </c>
      <c r="J465" s="24">
        <f t="shared" si="40"/>
        <v>2.1037394451145959</v>
      </c>
      <c r="K465" s="24">
        <f t="shared" si="41"/>
        <v>1.3183656662186489</v>
      </c>
      <c r="L465" s="24">
        <f t="shared" si="37"/>
        <v>0.3</v>
      </c>
      <c r="M465" s="24">
        <f t="shared" si="38"/>
        <v>0.7</v>
      </c>
      <c r="N465" s="109">
        <f t="shared" si="39"/>
        <v>1</v>
      </c>
      <c r="O465" s="144">
        <v>1942.6306575796909</v>
      </c>
      <c r="P465" s="137">
        <v>650.28373310881443</v>
      </c>
      <c r="Q465" s="137">
        <v>1292.3469244708765</v>
      </c>
      <c r="R465" s="2" t="s">
        <v>1672</v>
      </c>
      <c r="S465" s="2">
        <v>1771826947</v>
      </c>
      <c r="T465" s="2" t="s">
        <v>1675</v>
      </c>
      <c r="U465" s="2" t="s">
        <v>1677</v>
      </c>
      <c r="V465" s="2"/>
    </row>
    <row r="466" spans="1:22" x14ac:dyDescent="0.25">
      <c r="A466" s="143">
        <v>462</v>
      </c>
      <c r="B466" s="171" t="s">
        <v>98</v>
      </c>
      <c r="C466" s="173" t="s">
        <v>90</v>
      </c>
      <c r="D466" s="143" t="s">
        <v>803</v>
      </c>
      <c r="E466" s="171" t="s">
        <v>1651</v>
      </c>
      <c r="F466" s="146">
        <v>404</v>
      </c>
      <c r="G466" s="146">
        <v>834776</v>
      </c>
      <c r="H466" s="137">
        <v>647</v>
      </c>
      <c r="I466" s="137">
        <v>783145</v>
      </c>
      <c r="J466" s="24">
        <f t="shared" si="40"/>
        <v>1.6014851485148516</v>
      </c>
      <c r="K466" s="24">
        <f t="shared" si="41"/>
        <v>0.93814987493650992</v>
      </c>
      <c r="L466" s="24">
        <f t="shared" si="37"/>
        <v>0.3</v>
      </c>
      <c r="M466" s="24">
        <f t="shared" si="38"/>
        <v>0.65670491245555696</v>
      </c>
      <c r="N466" s="109">
        <f t="shared" si="39"/>
        <v>0.95670491245555689</v>
      </c>
      <c r="O466" s="144">
        <v>1858.5242931932592</v>
      </c>
      <c r="P466" s="137">
        <v>709.7932571921167</v>
      </c>
      <c r="Q466" s="137">
        <v>1148.7310360011425</v>
      </c>
      <c r="R466" s="2" t="s">
        <v>1672</v>
      </c>
      <c r="S466" s="2">
        <v>1752507876</v>
      </c>
      <c r="T466" s="2" t="s">
        <v>1675</v>
      </c>
      <c r="U466" s="2" t="s">
        <v>1677</v>
      </c>
      <c r="V466" s="2"/>
    </row>
    <row r="467" spans="1:22" x14ac:dyDescent="0.25">
      <c r="A467" s="143">
        <v>463</v>
      </c>
      <c r="B467" s="171" t="s">
        <v>103</v>
      </c>
      <c r="C467" s="173" t="s">
        <v>90</v>
      </c>
      <c r="D467" s="143" t="s">
        <v>830</v>
      </c>
      <c r="E467" s="171" t="s">
        <v>1652</v>
      </c>
      <c r="F467" s="146">
        <v>929</v>
      </c>
      <c r="G467" s="146">
        <v>2035431</v>
      </c>
      <c r="H467" s="137">
        <v>972</v>
      </c>
      <c r="I467" s="137">
        <v>2457735</v>
      </c>
      <c r="J467" s="24">
        <f t="shared" si="40"/>
        <v>1.0462863293864371</v>
      </c>
      <c r="K467" s="24">
        <f t="shared" si="41"/>
        <v>1.2074764509334879</v>
      </c>
      <c r="L467" s="24">
        <f t="shared" si="37"/>
        <v>0.3</v>
      </c>
      <c r="M467" s="24">
        <f t="shared" si="38"/>
        <v>0.7</v>
      </c>
      <c r="N467" s="109">
        <f t="shared" si="39"/>
        <v>1</v>
      </c>
      <c r="O467" s="144">
        <v>1942.6306575796909</v>
      </c>
      <c r="P467" s="137">
        <v>280.24652599199931</v>
      </c>
      <c r="Q467" s="137">
        <v>1662.3841315876916</v>
      </c>
      <c r="R467" s="2" t="s">
        <v>1672</v>
      </c>
      <c r="S467" s="2">
        <v>1717600015</v>
      </c>
      <c r="T467" s="2" t="s">
        <v>1675</v>
      </c>
      <c r="U467" s="2" t="s">
        <v>1677</v>
      </c>
      <c r="V467" s="2"/>
    </row>
    <row r="468" spans="1:22" x14ac:dyDescent="0.25">
      <c r="A468" s="143">
        <v>464</v>
      </c>
      <c r="B468" s="171" t="s">
        <v>103</v>
      </c>
      <c r="C468" s="173" t="s">
        <v>90</v>
      </c>
      <c r="D468" s="143" t="s">
        <v>828</v>
      </c>
      <c r="E468" s="171" t="s">
        <v>1653</v>
      </c>
      <c r="F468" s="146">
        <v>787</v>
      </c>
      <c r="G468" s="146">
        <v>1335917</v>
      </c>
      <c r="H468" s="137">
        <v>1107</v>
      </c>
      <c r="I468" s="137">
        <v>1515440</v>
      </c>
      <c r="J468" s="24">
        <f t="shared" si="40"/>
        <v>1.4066073697585768</v>
      </c>
      <c r="K468" s="24">
        <f t="shared" si="41"/>
        <v>1.1343818515671258</v>
      </c>
      <c r="L468" s="24">
        <f t="shared" si="37"/>
        <v>0.3</v>
      </c>
      <c r="M468" s="24">
        <f t="shared" si="38"/>
        <v>0.7</v>
      </c>
      <c r="N468" s="109">
        <f t="shared" si="39"/>
        <v>1</v>
      </c>
      <c r="O468" s="144">
        <v>1942.6306575796909</v>
      </c>
      <c r="P468" s="137">
        <v>611.19152843125823</v>
      </c>
      <c r="Q468" s="137">
        <v>1331.4391291484326</v>
      </c>
      <c r="R468" s="2" t="s">
        <v>1672</v>
      </c>
      <c r="S468" s="2">
        <v>1723564230</v>
      </c>
      <c r="T468" s="2" t="s">
        <v>1675</v>
      </c>
      <c r="U468" s="2" t="s">
        <v>1677</v>
      </c>
      <c r="V468" s="2"/>
    </row>
    <row r="469" spans="1:22" x14ac:dyDescent="0.25">
      <c r="A469" s="143">
        <v>465</v>
      </c>
      <c r="B469" s="171" t="s">
        <v>103</v>
      </c>
      <c r="C469" s="173" t="s">
        <v>90</v>
      </c>
      <c r="D469" s="143" t="s">
        <v>826</v>
      </c>
      <c r="E469" s="171" t="s">
        <v>1654</v>
      </c>
      <c r="F469" s="146">
        <v>829</v>
      </c>
      <c r="G469" s="146">
        <v>1534750</v>
      </c>
      <c r="H469" s="137">
        <v>902</v>
      </c>
      <c r="I469" s="137">
        <v>1736170</v>
      </c>
      <c r="J469" s="24">
        <f t="shared" si="40"/>
        <v>1.0880579010856453</v>
      </c>
      <c r="K469" s="24">
        <f t="shared" si="41"/>
        <v>1.1312396155725688</v>
      </c>
      <c r="L469" s="24">
        <f t="shared" si="37"/>
        <v>0.3</v>
      </c>
      <c r="M469" s="24">
        <f t="shared" si="38"/>
        <v>0.7</v>
      </c>
      <c r="N469" s="109">
        <f t="shared" si="39"/>
        <v>1</v>
      </c>
      <c r="O469" s="144">
        <v>1942.6306575796909</v>
      </c>
      <c r="P469" s="137">
        <v>487.85389212371706</v>
      </c>
      <c r="Q469" s="137">
        <v>1454.7767654559739</v>
      </c>
      <c r="R469" s="2" t="s">
        <v>1672</v>
      </c>
      <c r="S469" s="2">
        <v>1712784266</v>
      </c>
      <c r="T469" s="2" t="s">
        <v>1675</v>
      </c>
      <c r="U469" s="2" t="s">
        <v>1677</v>
      </c>
      <c r="V469" s="2"/>
    </row>
    <row r="470" spans="1:22" x14ac:dyDescent="0.25">
      <c r="A470" s="143">
        <v>466</v>
      </c>
      <c r="B470" s="171" t="s">
        <v>103</v>
      </c>
      <c r="C470" s="173" t="s">
        <v>90</v>
      </c>
      <c r="D470" s="143" t="s">
        <v>1144</v>
      </c>
      <c r="E470" s="171" t="s">
        <v>1655</v>
      </c>
      <c r="F470" s="146">
        <v>1047</v>
      </c>
      <c r="G470" s="146">
        <v>2137664</v>
      </c>
      <c r="H470" s="137">
        <v>1108</v>
      </c>
      <c r="I470" s="137">
        <v>2256665</v>
      </c>
      <c r="J470" s="24">
        <f t="shared" si="40"/>
        <v>1.058261700095511</v>
      </c>
      <c r="K470" s="24">
        <f t="shared" si="41"/>
        <v>1.0556687112661298</v>
      </c>
      <c r="L470" s="24">
        <f t="shared" si="37"/>
        <v>0.3</v>
      </c>
      <c r="M470" s="24">
        <f t="shared" si="38"/>
        <v>0.7</v>
      </c>
      <c r="N470" s="109">
        <f t="shared" si="39"/>
        <v>1</v>
      </c>
      <c r="O470" s="144">
        <v>1942.6306575796909</v>
      </c>
      <c r="P470" s="137">
        <v>393.76082050076326</v>
      </c>
      <c r="Q470" s="137">
        <v>1548.8698370789277</v>
      </c>
      <c r="R470" s="2" t="s">
        <v>1672</v>
      </c>
      <c r="S470" s="2">
        <v>1935051030</v>
      </c>
      <c r="T470" s="2" t="s">
        <v>1675</v>
      </c>
      <c r="U470" s="2" t="s">
        <v>1677</v>
      </c>
      <c r="V470" s="2"/>
    </row>
    <row r="471" spans="1:22" x14ac:dyDescent="0.25">
      <c r="A471" s="143">
        <v>467</v>
      </c>
      <c r="B471" s="171" t="s">
        <v>101</v>
      </c>
      <c r="C471" s="173" t="s">
        <v>90</v>
      </c>
      <c r="D471" s="143" t="s">
        <v>822</v>
      </c>
      <c r="E471" s="171" t="s">
        <v>1195</v>
      </c>
      <c r="F471" s="146">
        <v>1164</v>
      </c>
      <c r="G471" s="146">
        <v>2897333</v>
      </c>
      <c r="H471" s="137">
        <v>1280</v>
      </c>
      <c r="I471" s="137">
        <v>2988770</v>
      </c>
      <c r="J471" s="24">
        <f t="shared" si="40"/>
        <v>1.0996563573883162</v>
      </c>
      <c r="K471" s="24">
        <f t="shared" si="41"/>
        <v>1.0315590234191236</v>
      </c>
      <c r="L471" s="24">
        <f t="shared" si="37"/>
        <v>0.3</v>
      </c>
      <c r="M471" s="24">
        <f t="shared" si="38"/>
        <v>0.7</v>
      </c>
      <c r="N471" s="109">
        <f t="shared" si="39"/>
        <v>1</v>
      </c>
      <c r="O471" s="144">
        <v>1942.6306575796909</v>
      </c>
      <c r="P471" s="137">
        <v>267.17289446766796</v>
      </c>
      <c r="Q471" s="137">
        <v>1675.457763112023</v>
      </c>
      <c r="R471" s="2" t="s">
        <v>1672</v>
      </c>
      <c r="S471" s="2">
        <v>1716070727</v>
      </c>
      <c r="T471" s="2" t="s">
        <v>1675</v>
      </c>
      <c r="U471" s="2" t="s">
        <v>1677</v>
      </c>
      <c r="V471" s="2"/>
    </row>
    <row r="472" spans="1:22" x14ac:dyDescent="0.25">
      <c r="A472" s="143">
        <v>468</v>
      </c>
      <c r="B472" s="171" t="s">
        <v>101</v>
      </c>
      <c r="C472" s="173" t="s">
        <v>90</v>
      </c>
      <c r="D472" s="143" t="s">
        <v>823</v>
      </c>
      <c r="E472" s="171" t="s">
        <v>1197</v>
      </c>
      <c r="F472" s="146">
        <v>884</v>
      </c>
      <c r="G472" s="146">
        <v>1864109</v>
      </c>
      <c r="H472" s="137">
        <v>992</v>
      </c>
      <c r="I472" s="137">
        <v>1875165</v>
      </c>
      <c r="J472" s="24">
        <f t="shared" si="40"/>
        <v>1.1221719457013575</v>
      </c>
      <c r="K472" s="24">
        <f t="shared" si="41"/>
        <v>1.0059309836495613</v>
      </c>
      <c r="L472" s="24">
        <f t="shared" si="37"/>
        <v>0.3</v>
      </c>
      <c r="M472" s="24">
        <f t="shared" si="38"/>
        <v>0.7</v>
      </c>
      <c r="N472" s="109">
        <f t="shared" si="39"/>
        <v>1</v>
      </c>
      <c r="O472" s="144">
        <v>1942.6306575796909</v>
      </c>
      <c r="P472" s="137">
        <v>415.65012107245798</v>
      </c>
      <c r="Q472" s="137">
        <v>1526.980536507233</v>
      </c>
      <c r="R472" s="2" t="s">
        <v>1672</v>
      </c>
      <c r="S472" s="2">
        <v>1322454188</v>
      </c>
      <c r="T472" s="2" t="s">
        <v>1675</v>
      </c>
      <c r="U472" s="2" t="s">
        <v>1677</v>
      </c>
      <c r="V472" s="2"/>
    </row>
    <row r="473" spans="1:22" x14ac:dyDescent="0.25">
      <c r="A473" s="143">
        <v>469</v>
      </c>
      <c r="B473" s="171" t="s">
        <v>101</v>
      </c>
      <c r="C473" s="173" t="s">
        <v>90</v>
      </c>
      <c r="D473" s="143" t="s">
        <v>825</v>
      </c>
      <c r="E473" s="171" t="s">
        <v>1196</v>
      </c>
      <c r="F473" s="146">
        <v>1104</v>
      </c>
      <c r="G473" s="146">
        <v>2449733</v>
      </c>
      <c r="H473" s="137">
        <v>1159</v>
      </c>
      <c r="I473" s="137">
        <v>2998610</v>
      </c>
      <c r="J473" s="24">
        <f t="shared" si="40"/>
        <v>1.0498188405797102</v>
      </c>
      <c r="K473" s="24">
        <f t="shared" si="41"/>
        <v>1.2240558460860838</v>
      </c>
      <c r="L473" s="24">
        <f t="shared" si="37"/>
        <v>0.3</v>
      </c>
      <c r="M473" s="24">
        <f t="shared" si="38"/>
        <v>0.7</v>
      </c>
      <c r="N473" s="109">
        <f t="shared" si="39"/>
        <v>1</v>
      </c>
      <c r="O473" s="144">
        <v>1942.6306575796909</v>
      </c>
      <c r="P473" s="137">
        <v>329.40261793063104</v>
      </c>
      <c r="Q473" s="137">
        <v>1613.2280396490598</v>
      </c>
      <c r="R473" s="2" t="s">
        <v>1672</v>
      </c>
      <c r="S473" s="2">
        <v>1799727476</v>
      </c>
      <c r="T473" s="2" t="s">
        <v>1675</v>
      </c>
      <c r="U473" s="2" t="s">
        <v>1677</v>
      </c>
      <c r="V473" s="2"/>
    </row>
    <row r="474" spans="1:22" x14ac:dyDescent="0.25">
      <c r="A474" s="143">
        <v>470</v>
      </c>
      <c r="B474" s="171" t="s">
        <v>101</v>
      </c>
      <c r="C474" s="173" t="s">
        <v>90</v>
      </c>
      <c r="D474" s="143" t="s">
        <v>824</v>
      </c>
      <c r="E474" s="171" t="s">
        <v>1198</v>
      </c>
      <c r="F474" s="146">
        <v>817</v>
      </c>
      <c r="G474" s="146">
        <v>1821701</v>
      </c>
      <c r="H474" s="137">
        <v>952</v>
      </c>
      <c r="I474" s="137">
        <v>1471375</v>
      </c>
      <c r="J474" s="24">
        <f t="shared" si="40"/>
        <v>1.1652386780905752</v>
      </c>
      <c r="K474" s="24">
        <f t="shared" si="41"/>
        <v>0.80769291996875447</v>
      </c>
      <c r="L474" s="24">
        <f t="shared" si="37"/>
        <v>0.3</v>
      </c>
      <c r="M474" s="24">
        <f t="shared" si="38"/>
        <v>0.56538504397812805</v>
      </c>
      <c r="N474" s="109">
        <f t="shared" si="39"/>
        <v>0.8653850439781281</v>
      </c>
      <c r="O474" s="144">
        <v>1681.1235170428608</v>
      </c>
      <c r="P474" s="137">
        <v>412.22332185439723</v>
      </c>
      <c r="Q474" s="137">
        <v>1268.9001951884636</v>
      </c>
      <c r="R474" s="2" t="s">
        <v>1672</v>
      </c>
      <c r="S474" s="2">
        <v>1757999897</v>
      </c>
      <c r="T474" s="2" t="s">
        <v>1675</v>
      </c>
      <c r="U474" s="2" t="s">
        <v>1677</v>
      </c>
      <c r="V474" s="2"/>
    </row>
    <row r="475" spans="1:22" x14ac:dyDescent="0.25">
      <c r="A475" s="143">
        <v>471</v>
      </c>
      <c r="B475" s="171" t="s">
        <v>1306</v>
      </c>
      <c r="C475" s="173" t="s">
        <v>90</v>
      </c>
      <c r="D475" s="143" t="s">
        <v>781</v>
      </c>
      <c r="E475" s="171" t="s">
        <v>1186</v>
      </c>
      <c r="F475" s="146">
        <v>2332</v>
      </c>
      <c r="G475" s="146">
        <v>4806582</v>
      </c>
      <c r="H475" s="137">
        <v>2382</v>
      </c>
      <c r="I475" s="137">
        <v>6377250</v>
      </c>
      <c r="J475" s="24">
        <f t="shared" si="40"/>
        <v>1.0214408233276158</v>
      </c>
      <c r="K475" s="24">
        <f t="shared" si="41"/>
        <v>1.3267744105894792</v>
      </c>
      <c r="L475" s="24">
        <f t="shared" si="37"/>
        <v>0.3</v>
      </c>
      <c r="M475" s="24">
        <f t="shared" si="38"/>
        <v>0.7</v>
      </c>
      <c r="N475" s="109">
        <f t="shared" si="39"/>
        <v>1</v>
      </c>
      <c r="O475" s="144">
        <v>1942.6306575796909</v>
      </c>
      <c r="P475" s="137">
        <v>288.43228582225595</v>
      </c>
      <c r="Q475" s="137">
        <v>1654.1983717574349</v>
      </c>
      <c r="R475" s="2" t="s">
        <v>1672</v>
      </c>
      <c r="S475" s="2">
        <v>1725905020</v>
      </c>
      <c r="T475" s="2" t="s">
        <v>1675</v>
      </c>
      <c r="U475" s="2" t="s">
        <v>1677</v>
      </c>
      <c r="V475" s="2"/>
    </row>
    <row r="476" spans="1:22" x14ac:dyDescent="0.25">
      <c r="A476" s="143">
        <v>472</v>
      </c>
      <c r="B476" s="171" t="s">
        <v>1306</v>
      </c>
      <c r="C476" s="173" t="s">
        <v>90</v>
      </c>
      <c r="D476" s="143" t="s">
        <v>783</v>
      </c>
      <c r="E476" s="171" t="s">
        <v>1185</v>
      </c>
      <c r="F476" s="146">
        <v>871</v>
      </c>
      <c r="G476" s="146">
        <v>1798647</v>
      </c>
      <c r="H476" s="137">
        <v>1370</v>
      </c>
      <c r="I476" s="137">
        <v>2223565</v>
      </c>
      <c r="J476" s="24">
        <f t="shared" si="40"/>
        <v>1.5729047072330655</v>
      </c>
      <c r="K476" s="24">
        <f t="shared" si="41"/>
        <v>1.2362431316428404</v>
      </c>
      <c r="L476" s="24">
        <f t="shared" si="37"/>
        <v>0.3</v>
      </c>
      <c r="M476" s="24">
        <f t="shared" si="38"/>
        <v>0.7</v>
      </c>
      <c r="N476" s="109">
        <f t="shared" si="39"/>
        <v>1</v>
      </c>
      <c r="O476" s="144">
        <v>1942.6306575796909</v>
      </c>
      <c r="P476" s="137">
        <v>705.8076867131233</v>
      </c>
      <c r="Q476" s="137">
        <v>1236.8229708665676</v>
      </c>
      <c r="R476" s="2" t="s">
        <v>1672</v>
      </c>
      <c r="S476" s="2">
        <v>1798555701</v>
      </c>
      <c r="T476" s="2" t="s">
        <v>1675</v>
      </c>
      <c r="U476" s="2" t="s">
        <v>1677</v>
      </c>
      <c r="V476" s="2"/>
    </row>
    <row r="477" spans="1:22" x14ac:dyDescent="0.25">
      <c r="A477" s="143">
        <v>473</v>
      </c>
      <c r="B477" s="171" t="s">
        <v>1306</v>
      </c>
      <c r="C477" s="173" t="s">
        <v>90</v>
      </c>
      <c r="D477" s="143" t="s">
        <v>785</v>
      </c>
      <c r="E477" s="171" t="s">
        <v>1656</v>
      </c>
      <c r="F477" s="146">
        <v>1119</v>
      </c>
      <c r="G477" s="146">
        <v>2307949</v>
      </c>
      <c r="H477" s="137">
        <v>1647</v>
      </c>
      <c r="I477" s="137">
        <v>2780680</v>
      </c>
      <c r="J477" s="24">
        <f t="shared" si="40"/>
        <v>1.4718498659517427</v>
      </c>
      <c r="K477" s="24">
        <f t="shared" si="41"/>
        <v>1.204827316374842</v>
      </c>
      <c r="L477" s="24">
        <f t="shared" si="37"/>
        <v>0.3</v>
      </c>
      <c r="M477" s="24">
        <f t="shared" si="38"/>
        <v>0.7</v>
      </c>
      <c r="N477" s="109">
        <f t="shared" si="39"/>
        <v>1</v>
      </c>
      <c r="O477" s="144">
        <v>1942.6306575796909</v>
      </c>
      <c r="P477" s="137">
        <v>597.3450481253027</v>
      </c>
      <c r="Q477" s="137">
        <v>1345.2856094543881</v>
      </c>
      <c r="R477" s="2" t="s">
        <v>1672</v>
      </c>
      <c r="S477" s="2">
        <v>1751484304</v>
      </c>
      <c r="T477" s="2" t="s">
        <v>1675</v>
      </c>
      <c r="U477" s="2" t="s">
        <v>1677</v>
      </c>
      <c r="V477" s="2"/>
    </row>
    <row r="478" spans="1:22" x14ac:dyDescent="0.25">
      <c r="A478" s="143">
        <v>474</v>
      </c>
      <c r="B478" s="171" t="s">
        <v>1306</v>
      </c>
      <c r="C478" s="173" t="s">
        <v>90</v>
      </c>
      <c r="D478" s="143" t="s">
        <v>784</v>
      </c>
      <c r="E478" s="171" t="s">
        <v>1187</v>
      </c>
      <c r="F478" s="146">
        <v>881</v>
      </c>
      <c r="G478" s="146">
        <v>1821247</v>
      </c>
      <c r="H478" s="137">
        <v>1142</v>
      </c>
      <c r="I478" s="137">
        <v>1885190</v>
      </c>
      <c r="J478" s="24">
        <f t="shared" si="40"/>
        <v>1.2962542565266741</v>
      </c>
      <c r="K478" s="24">
        <f t="shared" si="41"/>
        <v>1.0351094607156526</v>
      </c>
      <c r="L478" s="24">
        <f t="shared" si="37"/>
        <v>0.3</v>
      </c>
      <c r="M478" s="24">
        <f t="shared" si="38"/>
        <v>0.7</v>
      </c>
      <c r="N478" s="109">
        <f t="shared" si="39"/>
        <v>1</v>
      </c>
      <c r="O478" s="144">
        <v>1942.6306575796909</v>
      </c>
      <c r="P478" s="137">
        <v>599.90785574743234</v>
      </c>
      <c r="Q478" s="137">
        <v>1342.7228018322585</v>
      </c>
      <c r="R478" s="2" t="s">
        <v>1672</v>
      </c>
      <c r="S478" s="2">
        <v>1740883469</v>
      </c>
      <c r="T478" s="2" t="s">
        <v>1675</v>
      </c>
      <c r="U478" s="2" t="s">
        <v>1677</v>
      </c>
      <c r="V478" s="2"/>
    </row>
    <row r="479" spans="1:22" x14ac:dyDescent="0.25">
      <c r="A479" s="143">
        <v>475</v>
      </c>
      <c r="B479" s="171" t="s">
        <v>1306</v>
      </c>
      <c r="C479" s="173" t="s">
        <v>90</v>
      </c>
      <c r="D479" s="143" t="s">
        <v>786</v>
      </c>
      <c r="E479" s="171" t="s">
        <v>1657</v>
      </c>
      <c r="F479" s="146">
        <v>474</v>
      </c>
      <c r="G479" s="146">
        <v>971751</v>
      </c>
      <c r="H479" s="137">
        <v>679</v>
      </c>
      <c r="I479" s="137">
        <v>964930</v>
      </c>
      <c r="J479" s="24">
        <f t="shared" si="40"/>
        <v>1.4324894514767932</v>
      </c>
      <c r="K479" s="24">
        <f t="shared" si="41"/>
        <v>0.99298071213716266</v>
      </c>
      <c r="L479" s="24">
        <f t="shared" si="37"/>
        <v>0.3</v>
      </c>
      <c r="M479" s="24">
        <f t="shared" si="38"/>
        <v>0.69508649849601378</v>
      </c>
      <c r="N479" s="109">
        <f t="shared" si="39"/>
        <v>0.99508649849601372</v>
      </c>
      <c r="O479" s="144">
        <v>1933.0855389219832</v>
      </c>
      <c r="P479" s="137">
        <v>838.33051906265928</v>
      </c>
      <c r="Q479" s="137">
        <v>1094.755019859324</v>
      </c>
      <c r="R479" s="2" t="s">
        <v>1672</v>
      </c>
      <c r="S479" s="2">
        <v>1796962083</v>
      </c>
      <c r="T479" s="2" t="s">
        <v>1675</v>
      </c>
      <c r="U479" s="2" t="s">
        <v>1677</v>
      </c>
      <c r="V479" s="2"/>
    </row>
    <row r="480" spans="1:22" x14ac:dyDescent="0.25">
      <c r="A480" s="143">
        <v>476</v>
      </c>
      <c r="B480" s="171" t="s">
        <v>1306</v>
      </c>
      <c r="C480" s="173" t="s">
        <v>90</v>
      </c>
      <c r="D480" s="143" t="s">
        <v>788</v>
      </c>
      <c r="E480" s="171" t="s">
        <v>1658</v>
      </c>
      <c r="F480" s="146">
        <v>513</v>
      </c>
      <c r="G480" s="146">
        <v>1057793</v>
      </c>
      <c r="H480" s="137">
        <v>930</v>
      </c>
      <c r="I480" s="137">
        <v>1414605</v>
      </c>
      <c r="J480" s="24">
        <f t="shared" si="40"/>
        <v>1.8128654970760234</v>
      </c>
      <c r="K480" s="24">
        <f t="shared" si="41"/>
        <v>1.3373174146548521</v>
      </c>
      <c r="L480" s="24">
        <f t="shared" si="37"/>
        <v>0.3</v>
      </c>
      <c r="M480" s="24">
        <f t="shared" si="38"/>
        <v>0.7</v>
      </c>
      <c r="N480" s="109">
        <f t="shared" si="39"/>
        <v>1</v>
      </c>
      <c r="O480" s="144">
        <v>1942.6306575796909</v>
      </c>
      <c r="P480" s="137">
        <v>712.38913114123466</v>
      </c>
      <c r="Q480" s="137">
        <v>1230.2415264384565</v>
      </c>
      <c r="R480" s="2" t="s">
        <v>1672</v>
      </c>
      <c r="S480" s="2">
        <v>1799871613</v>
      </c>
      <c r="T480" s="2" t="s">
        <v>1675</v>
      </c>
      <c r="U480" s="2" t="s">
        <v>1677</v>
      </c>
      <c r="V480" s="2"/>
    </row>
    <row r="481" spans="1:22" x14ac:dyDescent="0.25">
      <c r="A481" s="143">
        <v>477</v>
      </c>
      <c r="B481" s="171" t="s">
        <v>1306</v>
      </c>
      <c r="C481" s="173" t="s">
        <v>90</v>
      </c>
      <c r="D481" s="143" t="s">
        <v>790</v>
      </c>
      <c r="E481" s="171" t="s">
        <v>1659</v>
      </c>
      <c r="F481" s="146">
        <v>684</v>
      </c>
      <c r="G481" s="146">
        <v>1381891</v>
      </c>
      <c r="H481" s="137">
        <v>814</v>
      </c>
      <c r="I481" s="137">
        <v>1304615</v>
      </c>
      <c r="J481" s="24">
        <f t="shared" si="40"/>
        <v>1.1900584795321638</v>
      </c>
      <c r="K481" s="24">
        <f t="shared" si="41"/>
        <v>0.94407952580919918</v>
      </c>
      <c r="L481" s="24">
        <f t="shared" si="37"/>
        <v>0.3</v>
      </c>
      <c r="M481" s="24">
        <f t="shared" si="38"/>
        <v>0.66085566806643936</v>
      </c>
      <c r="N481" s="109">
        <f t="shared" si="39"/>
        <v>0.96085566806643929</v>
      </c>
      <c r="O481" s="144">
        <v>1866.5876782950802</v>
      </c>
      <c r="P481" s="137">
        <v>528.72625904230392</v>
      </c>
      <c r="Q481" s="137">
        <v>1337.8614192527762</v>
      </c>
      <c r="R481" s="2" t="s">
        <v>1672</v>
      </c>
      <c r="S481" s="2">
        <v>1743348335</v>
      </c>
      <c r="T481" s="2" t="s">
        <v>1675</v>
      </c>
      <c r="U481" s="2" t="s">
        <v>1677</v>
      </c>
      <c r="V481" s="2"/>
    </row>
    <row r="482" spans="1:22" x14ac:dyDescent="0.25">
      <c r="A482" s="143">
        <v>478</v>
      </c>
      <c r="B482" s="171" t="s">
        <v>95</v>
      </c>
      <c r="C482" s="173" t="s">
        <v>90</v>
      </c>
      <c r="D482" s="143" t="s">
        <v>800</v>
      </c>
      <c r="E482" s="171" t="s">
        <v>1660</v>
      </c>
      <c r="F482" s="146">
        <v>752</v>
      </c>
      <c r="G482" s="146">
        <v>1511686</v>
      </c>
      <c r="H482" s="137">
        <v>946</v>
      </c>
      <c r="I482" s="137">
        <v>1854965</v>
      </c>
      <c r="J482" s="24">
        <f t="shared" si="40"/>
        <v>1.2579787234042554</v>
      </c>
      <c r="K482" s="24">
        <f t="shared" si="41"/>
        <v>1.2270835345435493</v>
      </c>
      <c r="L482" s="24">
        <f t="shared" si="37"/>
        <v>0.3</v>
      </c>
      <c r="M482" s="24">
        <f t="shared" si="38"/>
        <v>0.7</v>
      </c>
      <c r="N482" s="109">
        <f t="shared" si="39"/>
        <v>1</v>
      </c>
      <c r="O482" s="144">
        <v>1942.6306575796909</v>
      </c>
      <c r="P482" s="137">
        <v>656.19740176035828</v>
      </c>
      <c r="Q482" s="137">
        <v>1286.4332558193325</v>
      </c>
      <c r="R482" s="2" t="s">
        <v>1672</v>
      </c>
      <c r="S482" s="2">
        <v>1709009915</v>
      </c>
      <c r="T482" s="2" t="s">
        <v>1675</v>
      </c>
      <c r="U482" s="2" t="s">
        <v>1677</v>
      </c>
      <c r="V482" s="2"/>
    </row>
    <row r="483" spans="1:22" x14ac:dyDescent="0.25">
      <c r="A483" s="143">
        <v>479</v>
      </c>
      <c r="B483" s="171" t="s">
        <v>95</v>
      </c>
      <c r="C483" s="173" t="s">
        <v>90</v>
      </c>
      <c r="D483" s="143" t="s">
        <v>797</v>
      </c>
      <c r="E483" s="171" t="s">
        <v>1190</v>
      </c>
      <c r="F483" s="146">
        <v>805</v>
      </c>
      <c r="G483" s="146">
        <v>1395944</v>
      </c>
      <c r="H483" s="137">
        <v>1122</v>
      </c>
      <c r="I483" s="137">
        <v>1654535</v>
      </c>
      <c r="J483" s="24">
        <f t="shared" si="40"/>
        <v>1.3937888198757764</v>
      </c>
      <c r="K483" s="24">
        <f t="shared" si="41"/>
        <v>1.1852445370301388</v>
      </c>
      <c r="L483" s="24">
        <f t="shared" si="37"/>
        <v>0.3</v>
      </c>
      <c r="M483" s="24">
        <f t="shared" si="38"/>
        <v>0.7</v>
      </c>
      <c r="N483" s="109">
        <f t="shared" si="39"/>
        <v>1</v>
      </c>
      <c r="O483" s="144">
        <v>1942.6306575796909</v>
      </c>
      <c r="P483" s="137">
        <v>711.12137300490485</v>
      </c>
      <c r="Q483" s="137">
        <v>1231.5092845747861</v>
      </c>
      <c r="R483" s="2" t="s">
        <v>1672</v>
      </c>
      <c r="S483" s="2">
        <v>1530041001</v>
      </c>
      <c r="T483" s="2" t="s">
        <v>1675</v>
      </c>
      <c r="U483" s="2" t="s">
        <v>1677</v>
      </c>
      <c r="V483" s="2"/>
    </row>
    <row r="484" spans="1:22" x14ac:dyDescent="0.25">
      <c r="A484" s="143">
        <v>480</v>
      </c>
      <c r="B484" s="171" t="s">
        <v>95</v>
      </c>
      <c r="C484" s="173" t="s">
        <v>90</v>
      </c>
      <c r="D484" s="143" t="s">
        <v>798</v>
      </c>
      <c r="E484" s="171" t="s">
        <v>799</v>
      </c>
      <c r="F484" s="146">
        <v>810</v>
      </c>
      <c r="G484" s="146">
        <v>1431864</v>
      </c>
      <c r="H484" s="137">
        <v>845</v>
      </c>
      <c r="I484" s="137">
        <v>1641530</v>
      </c>
      <c r="J484" s="24">
        <f t="shared" si="40"/>
        <v>1.0432098765432098</v>
      </c>
      <c r="K484" s="24">
        <f t="shared" si="41"/>
        <v>1.1464287111066414</v>
      </c>
      <c r="L484" s="24">
        <f t="shared" si="37"/>
        <v>0.3</v>
      </c>
      <c r="M484" s="24">
        <f t="shared" si="38"/>
        <v>0.7</v>
      </c>
      <c r="N484" s="109">
        <f t="shared" si="39"/>
        <v>1</v>
      </c>
      <c r="O484" s="144">
        <v>1942.6306575796909</v>
      </c>
      <c r="P484" s="137">
        <v>467.94367789889742</v>
      </c>
      <c r="Q484" s="137">
        <v>1474.6869796807935</v>
      </c>
      <c r="R484" s="2" t="s">
        <v>1672</v>
      </c>
      <c r="S484" s="2">
        <v>1916888709</v>
      </c>
      <c r="T484" s="2" t="s">
        <v>1675</v>
      </c>
      <c r="U484" s="2" t="s">
        <v>1677</v>
      </c>
      <c r="V484" s="2"/>
    </row>
    <row r="485" spans="1:22" x14ac:dyDescent="0.25">
      <c r="A485" s="143">
        <v>481</v>
      </c>
      <c r="B485" s="171" t="s">
        <v>95</v>
      </c>
      <c r="C485" s="173" t="s">
        <v>90</v>
      </c>
      <c r="D485" s="143" t="s">
        <v>801</v>
      </c>
      <c r="E485" s="171" t="s">
        <v>1661</v>
      </c>
      <c r="F485" s="146">
        <v>711</v>
      </c>
      <c r="G485" s="146">
        <v>1418733</v>
      </c>
      <c r="H485" s="137">
        <v>948</v>
      </c>
      <c r="I485" s="137">
        <v>1767500</v>
      </c>
      <c r="J485" s="24">
        <f t="shared" si="40"/>
        <v>1.3333333333333333</v>
      </c>
      <c r="K485" s="24">
        <f t="shared" si="41"/>
        <v>1.2458299059794902</v>
      </c>
      <c r="L485" s="24">
        <f t="shared" si="37"/>
        <v>0.3</v>
      </c>
      <c r="M485" s="24">
        <f t="shared" si="38"/>
        <v>0.7</v>
      </c>
      <c r="N485" s="109">
        <f t="shared" si="39"/>
        <v>1</v>
      </c>
      <c r="O485" s="144">
        <v>1942.6306575796909</v>
      </c>
      <c r="P485" s="137">
        <v>370.46458950232375</v>
      </c>
      <c r="Q485" s="137">
        <v>1572.1660680773671</v>
      </c>
      <c r="R485" s="2" t="s">
        <v>1672</v>
      </c>
      <c r="S485" s="2">
        <v>1733581777</v>
      </c>
      <c r="T485" s="2" t="s">
        <v>1675</v>
      </c>
      <c r="U485" s="2" t="s">
        <v>1677</v>
      </c>
      <c r="V485" s="2"/>
    </row>
    <row r="486" spans="1:22" x14ac:dyDescent="0.25">
      <c r="A486" s="143">
        <v>482</v>
      </c>
      <c r="B486" s="171" t="s">
        <v>95</v>
      </c>
      <c r="C486" s="173" t="s">
        <v>90</v>
      </c>
      <c r="D486" s="143" t="s">
        <v>796</v>
      </c>
      <c r="E486" s="171" t="s">
        <v>1188</v>
      </c>
      <c r="F486" s="146">
        <v>1151</v>
      </c>
      <c r="G486" s="146">
        <v>2924597</v>
      </c>
      <c r="H486" s="137">
        <v>1668</v>
      </c>
      <c r="I486" s="137">
        <v>4084075</v>
      </c>
      <c r="J486" s="24">
        <f t="shared" si="40"/>
        <v>1.4491746307558644</v>
      </c>
      <c r="K486" s="24">
        <f t="shared" si="41"/>
        <v>1.3964573580565116</v>
      </c>
      <c r="L486" s="24">
        <f t="shared" si="37"/>
        <v>0.3</v>
      </c>
      <c r="M486" s="24">
        <f t="shared" si="38"/>
        <v>0.7</v>
      </c>
      <c r="N486" s="109">
        <f t="shared" si="39"/>
        <v>1</v>
      </c>
      <c r="O486" s="144">
        <v>1942.6306575796909</v>
      </c>
      <c r="P486" s="137">
        <v>282.30408596619793</v>
      </c>
      <c r="Q486" s="137">
        <v>1660.3265716134929</v>
      </c>
      <c r="R486" s="2" t="s">
        <v>1672</v>
      </c>
      <c r="S486" s="2">
        <v>1798406333</v>
      </c>
      <c r="T486" s="2" t="e">
        <v>#N/A</v>
      </c>
      <c r="U486" s="2" t="s">
        <v>1678</v>
      </c>
      <c r="V486" s="2"/>
    </row>
    <row r="487" spans="1:22" x14ac:dyDescent="0.25">
      <c r="A487" s="143">
        <v>483</v>
      </c>
      <c r="B487" s="171" t="s">
        <v>99</v>
      </c>
      <c r="C487" s="173" t="s">
        <v>90</v>
      </c>
      <c r="D487" s="143" t="s">
        <v>812</v>
      </c>
      <c r="E487" s="171" t="s">
        <v>1662</v>
      </c>
      <c r="F487" s="146">
        <v>869</v>
      </c>
      <c r="G487" s="146">
        <v>1520383</v>
      </c>
      <c r="H487" s="137">
        <v>1044</v>
      </c>
      <c r="I487" s="137">
        <v>2006505</v>
      </c>
      <c r="J487" s="24">
        <f t="shared" si="40"/>
        <v>1.2013808975834293</v>
      </c>
      <c r="K487" s="24">
        <f t="shared" si="41"/>
        <v>1.3197365400691798</v>
      </c>
      <c r="L487" s="24">
        <f t="shared" si="37"/>
        <v>0.3</v>
      </c>
      <c r="M487" s="24">
        <f t="shared" si="38"/>
        <v>0.7</v>
      </c>
      <c r="N487" s="109">
        <f t="shared" si="39"/>
        <v>1</v>
      </c>
      <c r="O487" s="144">
        <v>1942.6306575796909</v>
      </c>
      <c r="P487" s="137">
        <v>338.67978053298827</v>
      </c>
      <c r="Q487" s="137">
        <v>1603.9508770467028</v>
      </c>
      <c r="R487" s="2" t="s">
        <v>1672</v>
      </c>
      <c r="S487" s="2">
        <v>1751582180</v>
      </c>
      <c r="T487" s="2" t="s">
        <v>1675</v>
      </c>
      <c r="U487" s="2" t="s">
        <v>1677</v>
      </c>
      <c r="V487" s="2"/>
    </row>
    <row r="488" spans="1:22" x14ac:dyDescent="0.25">
      <c r="A488" s="143">
        <v>484</v>
      </c>
      <c r="B488" s="171" t="s">
        <v>99</v>
      </c>
      <c r="C488" s="173" t="s">
        <v>90</v>
      </c>
      <c r="D488" s="143" t="s">
        <v>810</v>
      </c>
      <c r="E488" s="171" t="s">
        <v>811</v>
      </c>
      <c r="F488" s="146">
        <v>1210</v>
      </c>
      <c r="G488" s="146">
        <v>2110810</v>
      </c>
      <c r="H488" s="137">
        <v>1580</v>
      </c>
      <c r="I488" s="137">
        <v>2345415</v>
      </c>
      <c r="J488" s="24">
        <f t="shared" si="40"/>
        <v>1.3057851239669422</v>
      </c>
      <c r="K488" s="24">
        <f t="shared" si="41"/>
        <v>1.1111445369313202</v>
      </c>
      <c r="L488" s="24">
        <f t="shared" si="37"/>
        <v>0.3</v>
      </c>
      <c r="M488" s="24">
        <f t="shared" si="38"/>
        <v>0.7</v>
      </c>
      <c r="N488" s="109">
        <f t="shared" si="39"/>
        <v>1</v>
      </c>
      <c r="O488" s="144">
        <v>1942.6306575796909</v>
      </c>
      <c r="P488" s="137">
        <v>572.87912705439828</v>
      </c>
      <c r="Q488" s="137">
        <v>1369.7515305252928</v>
      </c>
      <c r="R488" s="2" t="s">
        <v>1672</v>
      </c>
      <c r="S488" s="2">
        <v>1835146536</v>
      </c>
      <c r="T488" s="2" t="s">
        <v>1675</v>
      </c>
      <c r="U488" s="2" t="s">
        <v>1677</v>
      </c>
      <c r="V488" s="2"/>
    </row>
    <row r="489" spans="1:22" x14ac:dyDescent="0.25">
      <c r="A489" s="143">
        <v>485</v>
      </c>
      <c r="B489" s="171" t="s">
        <v>99</v>
      </c>
      <c r="C489" s="173" t="s">
        <v>90</v>
      </c>
      <c r="D489" s="143" t="s">
        <v>816</v>
      </c>
      <c r="E489" s="171" t="s">
        <v>1663</v>
      </c>
      <c r="F489" s="146">
        <v>869</v>
      </c>
      <c r="G489" s="146">
        <v>1520383</v>
      </c>
      <c r="H489" s="137">
        <v>755</v>
      </c>
      <c r="I489" s="137">
        <v>1311015</v>
      </c>
      <c r="J489" s="24">
        <f t="shared" si="40"/>
        <v>0.86881472957422323</v>
      </c>
      <c r="K489" s="24">
        <f t="shared" si="41"/>
        <v>0.86229259337943132</v>
      </c>
      <c r="L489" s="24">
        <f t="shared" si="37"/>
        <v>0.26064441887226697</v>
      </c>
      <c r="M489" s="24">
        <f t="shared" si="38"/>
        <v>0.60360481536560184</v>
      </c>
      <c r="N489" s="109">
        <f t="shared" si="39"/>
        <v>0.86424923423786881</v>
      </c>
      <c r="O489" s="144">
        <v>1678.9170582202555</v>
      </c>
      <c r="P489" s="137">
        <v>312.92594309055625</v>
      </c>
      <c r="Q489" s="137">
        <v>1365.9911151296992</v>
      </c>
      <c r="R489" s="2" t="s">
        <v>1672</v>
      </c>
      <c r="S489" s="2">
        <v>1817384609</v>
      </c>
      <c r="T489" s="2" t="s">
        <v>1675</v>
      </c>
      <c r="U489" s="2" t="s">
        <v>1677</v>
      </c>
      <c r="V489" s="2"/>
    </row>
    <row r="490" spans="1:22" x14ac:dyDescent="0.25">
      <c r="A490" s="143">
        <v>486</v>
      </c>
      <c r="B490" s="171" t="s">
        <v>99</v>
      </c>
      <c r="C490" s="173" t="s">
        <v>90</v>
      </c>
      <c r="D490" s="143" t="s">
        <v>815</v>
      </c>
      <c r="E490" s="171" t="s">
        <v>1194</v>
      </c>
      <c r="F490" s="146">
        <v>1264</v>
      </c>
      <c r="G490" s="146">
        <v>2218356</v>
      </c>
      <c r="H490" s="137">
        <v>1536</v>
      </c>
      <c r="I490" s="137">
        <v>2344155</v>
      </c>
      <c r="J490" s="24">
        <f t="shared" si="40"/>
        <v>1.2151898734177216</v>
      </c>
      <c r="K490" s="24">
        <f t="shared" si="41"/>
        <v>1.0567082109454029</v>
      </c>
      <c r="L490" s="24">
        <f t="shared" si="37"/>
        <v>0.3</v>
      </c>
      <c r="M490" s="24">
        <f t="shared" si="38"/>
        <v>0.7</v>
      </c>
      <c r="N490" s="109">
        <f t="shared" si="39"/>
        <v>1</v>
      </c>
      <c r="O490" s="144">
        <v>1942.6306575796909</v>
      </c>
      <c r="P490" s="137">
        <v>448.16836400969021</v>
      </c>
      <c r="Q490" s="137">
        <v>1494.4622935700006</v>
      </c>
      <c r="R490" s="2" t="s">
        <v>1672</v>
      </c>
      <c r="S490" s="2">
        <v>1795952178</v>
      </c>
      <c r="T490" s="2" t="s">
        <v>1675</v>
      </c>
      <c r="U490" s="2" t="s">
        <v>1677</v>
      </c>
      <c r="V490" s="2"/>
    </row>
    <row r="491" spans="1:22" x14ac:dyDescent="0.25">
      <c r="A491" s="143">
        <v>487</v>
      </c>
      <c r="B491" s="171" t="s">
        <v>99</v>
      </c>
      <c r="C491" s="173" t="s">
        <v>90</v>
      </c>
      <c r="D491" s="143" t="s">
        <v>814</v>
      </c>
      <c r="E491" s="171" t="s">
        <v>319</v>
      </c>
      <c r="F491" s="146">
        <v>737</v>
      </c>
      <c r="G491" s="146">
        <v>1314035</v>
      </c>
      <c r="H491" s="137">
        <v>1239</v>
      </c>
      <c r="I491" s="137">
        <v>1708600</v>
      </c>
      <c r="J491" s="24">
        <f t="shared" si="40"/>
        <v>1.6811397557666214</v>
      </c>
      <c r="K491" s="24">
        <f t="shared" si="41"/>
        <v>1.3002697797242844</v>
      </c>
      <c r="L491" s="24">
        <f t="shared" si="37"/>
        <v>0.3</v>
      </c>
      <c r="M491" s="24">
        <f t="shared" si="38"/>
        <v>0.7</v>
      </c>
      <c r="N491" s="109">
        <f t="shared" si="39"/>
        <v>1</v>
      </c>
      <c r="O491" s="144">
        <v>1942.6306575796909</v>
      </c>
      <c r="P491" s="137">
        <v>630.32696430508588</v>
      </c>
      <c r="Q491" s="137">
        <v>1312.3036932746049</v>
      </c>
      <c r="R491" s="2" t="s">
        <v>1672</v>
      </c>
      <c r="S491" s="2">
        <v>1759252277</v>
      </c>
      <c r="T491" s="2" t="s">
        <v>1675</v>
      </c>
      <c r="U491" s="2" t="s">
        <v>1677</v>
      </c>
      <c r="V491" s="2"/>
    </row>
    <row r="492" spans="1:22" x14ac:dyDescent="0.25">
      <c r="A492" s="143">
        <v>488</v>
      </c>
      <c r="B492" s="171" t="s">
        <v>89</v>
      </c>
      <c r="C492" s="173" t="s">
        <v>90</v>
      </c>
      <c r="D492" s="143" t="s">
        <v>770</v>
      </c>
      <c r="E492" s="171" t="s">
        <v>1271</v>
      </c>
      <c r="F492" s="146">
        <v>1071</v>
      </c>
      <c r="G492" s="146">
        <v>1857049</v>
      </c>
      <c r="H492" s="137">
        <v>1147</v>
      </c>
      <c r="I492" s="137">
        <v>1801355</v>
      </c>
      <c r="J492" s="24">
        <f t="shared" si="40"/>
        <v>1.0709617180205415</v>
      </c>
      <c r="K492" s="24">
        <f t="shared" si="41"/>
        <v>0.97000940739851238</v>
      </c>
      <c r="L492" s="24">
        <f t="shared" si="37"/>
        <v>0.3</v>
      </c>
      <c r="M492" s="24">
        <f t="shared" si="38"/>
        <v>0.67900658517895862</v>
      </c>
      <c r="N492" s="109">
        <f t="shared" si="39"/>
        <v>0.97900658517895867</v>
      </c>
      <c r="O492" s="144">
        <v>1901.8482063410481</v>
      </c>
      <c r="P492" s="137">
        <v>482.80595253395097</v>
      </c>
      <c r="Q492" s="137">
        <v>1419.042253807097</v>
      </c>
      <c r="R492" s="2" t="s">
        <v>1672</v>
      </c>
      <c r="S492" s="2">
        <v>1707716100</v>
      </c>
      <c r="T492" s="2" t="s">
        <v>1675</v>
      </c>
      <c r="U492" s="2" t="s">
        <v>1677</v>
      </c>
      <c r="V492" s="2"/>
    </row>
    <row r="493" spans="1:22" x14ac:dyDescent="0.25">
      <c r="A493" s="143">
        <v>489</v>
      </c>
      <c r="B493" s="171" t="s">
        <v>89</v>
      </c>
      <c r="C493" s="173" t="s">
        <v>90</v>
      </c>
      <c r="D493" s="143" t="s">
        <v>764</v>
      </c>
      <c r="E493" s="171" t="s">
        <v>765</v>
      </c>
      <c r="F493" s="146">
        <v>1127</v>
      </c>
      <c r="G493" s="146">
        <v>1871733</v>
      </c>
      <c r="H493" s="137">
        <v>796</v>
      </c>
      <c r="I493" s="137">
        <v>1652840</v>
      </c>
      <c r="J493" s="24">
        <f t="shared" si="40"/>
        <v>0.70629991126885538</v>
      </c>
      <c r="K493" s="24">
        <f t="shared" si="41"/>
        <v>0.88305329873438143</v>
      </c>
      <c r="L493" s="24">
        <f t="shared" si="37"/>
        <v>0.2118899733806566</v>
      </c>
      <c r="M493" s="24">
        <f t="shared" si="38"/>
        <v>0.61813730911406695</v>
      </c>
      <c r="N493" s="109">
        <f t="shared" si="39"/>
        <v>0.83002728249472357</v>
      </c>
      <c r="O493" s="144">
        <v>1612.4364456018088</v>
      </c>
      <c r="P493" s="137">
        <v>286.12197365310675</v>
      </c>
      <c r="Q493" s="137">
        <v>1326.314471948702</v>
      </c>
      <c r="R493" s="2" t="s">
        <v>1672</v>
      </c>
      <c r="S493" s="2">
        <v>1725904785</v>
      </c>
      <c r="T493" s="2" t="s">
        <v>1675</v>
      </c>
      <c r="U493" s="2" t="s">
        <v>1677</v>
      </c>
      <c r="V493" s="2"/>
    </row>
    <row r="494" spans="1:22" x14ac:dyDescent="0.25">
      <c r="A494" s="143">
        <v>490</v>
      </c>
      <c r="B494" s="171" t="s">
        <v>89</v>
      </c>
      <c r="C494" s="173" t="s">
        <v>90</v>
      </c>
      <c r="D494" s="143" t="s">
        <v>771</v>
      </c>
      <c r="E494" s="171" t="s">
        <v>772</v>
      </c>
      <c r="F494" s="146">
        <v>1059</v>
      </c>
      <c r="G494" s="146">
        <v>1613277</v>
      </c>
      <c r="H494" s="137">
        <v>1037</v>
      </c>
      <c r="I494" s="137">
        <v>1609255</v>
      </c>
      <c r="J494" s="24">
        <f t="shared" si="40"/>
        <v>0.97922568460812087</v>
      </c>
      <c r="K494" s="24">
        <f t="shared" si="41"/>
        <v>0.99750693774224763</v>
      </c>
      <c r="L494" s="24">
        <f t="shared" si="37"/>
        <v>0.29376770538243624</v>
      </c>
      <c r="M494" s="24">
        <f t="shared" si="38"/>
        <v>0.6982548564195733</v>
      </c>
      <c r="N494" s="109">
        <f t="shared" si="39"/>
        <v>0.99202256180200954</v>
      </c>
      <c r="O494" s="144">
        <v>1927.1334415673273</v>
      </c>
      <c r="P494" s="137">
        <v>525.90191519150142</v>
      </c>
      <c r="Q494" s="137">
        <v>1401.231526375826</v>
      </c>
      <c r="R494" s="2" t="s">
        <v>1672</v>
      </c>
      <c r="S494" s="2">
        <v>1777334441</v>
      </c>
      <c r="T494" s="2" t="s">
        <v>1675</v>
      </c>
      <c r="U494" s="2" t="s">
        <v>1677</v>
      </c>
      <c r="V494" s="2"/>
    </row>
    <row r="495" spans="1:22" x14ac:dyDescent="0.25">
      <c r="A495" s="143">
        <v>491</v>
      </c>
      <c r="B495" s="171" t="s">
        <v>89</v>
      </c>
      <c r="C495" s="173" t="s">
        <v>90</v>
      </c>
      <c r="D495" s="143" t="s">
        <v>763</v>
      </c>
      <c r="E495" s="171" t="s">
        <v>1051</v>
      </c>
      <c r="F495" s="146">
        <v>1174</v>
      </c>
      <c r="G495" s="146">
        <v>2337914</v>
      </c>
      <c r="H495" s="137">
        <v>1488</v>
      </c>
      <c r="I495" s="137">
        <v>2096655</v>
      </c>
      <c r="J495" s="24">
        <f t="shared" si="40"/>
        <v>1.2674616695059626</v>
      </c>
      <c r="K495" s="24">
        <f t="shared" si="41"/>
        <v>0.89680587053244898</v>
      </c>
      <c r="L495" s="24">
        <f t="shared" si="37"/>
        <v>0.3</v>
      </c>
      <c r="M495" s="24">
        <f t="shared" si="38"/>
        <v>0.62776410937271421</v>
      </c>
      <c r="N495" s="109">
        <f t="shared" si="39"/>
        <v>0.92776410937271425</v>
      </c>
      <c r="O495" s="144">
        <v>1802.3030018695522</v>
      </c>
      <c r="P495" s="137">
        <v>323.22237576547087</v>
      </c>
      <c r="Q495" s="137">
        <v>1479.0806261040814</v>
      </c>
      <c r="R495" s="2" t="s">
        <v>1672</v>
      </c>
      <c r="S495" s="2">
        <v>1714504242</v>
      </c>
      <c r="T495" s="2" t="s">
        <v>1675</v>
      </c>
      <c r="U495" s="2" t="s">
        <v>1677</v>
      </c>
      <c r="V495" s="2"/>
    </row>
    <row r="496" spans="1:22" x14ac:dyDescent="0.25">
      <c r="A496" s="143">
        <v>492</v>
      </c>
      <c r="B496" s="171" t="s">
        <v>89</v>
      </c>
      <c r="C496" s="173" t="s">
        <v>90</v>
      </c>
      <c r="D496" s="143" t="s">
        <v>766</v>
      </c>
      <c r="E496" s="171" t="s">
        <v>1664</v>
      </c>
      <c r="F496" s="146">
        <v>1112</v>
      </c>
      <c r="G496" s="146">
        <v>1931377</v>
      </c>
      <c r="H496" s="137">
        <v>1138</v>
      </c>
      <c r="I496" s="137">
        <v>1864310</v>
      </c>
      <c r="J496" s="24">
        <f t="shared" si="40"/>
        <v>1.0233812949640289</v>
      </c>
      <c r="K496" s="24">
        <f t="shared" si="41"/>
        <v>0.96527503434078377</v>
      </c>
      <c r="L496" s="24">
        <f t="shared" si="37"/>
        <v>0.3</v>
      </c>
      <c r="M496" s="24">
        <f t="shared" si="38"/>
        <v>0.67569252403854863</v>
      </c>
      <c r="N496" s="109">
        <f t="shared" si="39"/>
        <v>0.97569252403854856</v>
      </c>
      <c r="O496" s="144">
        <v>1895.4102095685939</v>
      </c>
      <c r="P496" s="137">
        <v>402.63634981742956</v>
      </c>
      <c r="Q496" s="137">
        <v>1492.7738597511643</v>
      </c>
      <c r="R496" s="2" t="s">
        <v>1672</v>
      </c>
      <c r="S496" s="2">
        <v>1767288882</v>
      </c>
      <c r="T496" s="2" t="s">
        <v>1675</v>
      </c>
      <c r="U496" s="2" t="s">
        <v>1677</v>
      </c>
      <c r="V496" s="2"/>
    </row>
    <row r="497" spans="1:22" x14ac:dyDescent="0.25">
      <c r="A497" s="143">
        <v>493</v>
      </c>
      <c r="B497" s="171" t="s">
        <v>89</v>
      </c>
      <c r="C497" s="173" t="s">
        <v>90</v>
      </c>
      <c r="D497" s="143" t="s">
        <v>767</v>
      </c>
      <c r="E497" s="171" t="s">
        <v>1665</v>
      </c>
      <c r="F497" s="146">
        <v>946</v>
      </c>
      <c r="G497" s="146">
        <v>1534916</v>
      </c>
      <c r="H497" s="137">
        <v>987</v>
      </c>
      <c r="I497" s="137">
        <v>1414115</v>
      </c>
      <c r="J497" s="24">
        <f t="shared" si="40"/>
        <v>1.0433403805496828</v>
      </c>
      <c r="K497" s="24">
        <f t="shared" si="41"/>
        <v>0.92129797330928853</v>
      </c>
      <c r="L497" s="24">
        <f t="shared" si="37"/>
        <v>0.3</v>
      </c>
      <c r="M497" s="24">
        <f t="shared" si="38"/>
        <v>0.64490858131650197</v>
      </c>
      <c r="N497" s="109">
        <f t="shared" si="39"/>
        <v>0.94490858131650191</v>
      </c>
      <c r="O497" s="144">
        <v>1835.6083786755689</v>
      </c>
      <c r="P497" s="137">
        <v>515.8257361406412</v>
      </c>
      <c r="Q497" s="137">
        <v>1319.7826425349278</v>
      </c>
      <c r="R497" s="2" t="s">
        <v>1672</v>
      </c>
      <c r="S497" s="2">
        <v>1783800773</v>
      </c>
      <c r="T497" s="2" t="s">
        <v>1675</v>
      </c>
      <c r="U497" s="2" t="s">
        <v>1677</v>
      </c>
      <c r="V497" s="2"/>
    </row>
    <row r="498" spans="1:22" x14ac:dyDescent="0.25">
      <c r="A498" s="143">
        <v>494</v>
      </c>
      <c r="B498" s="171" t="s">
        <v>89</v>
      </c>
      <c r="C498" s="173" t="s">
        <v>90</v>
      </c>
      <c r="D498" s="143" t="s">
        <v>769</v>
      </c>
      <c r="E498" s="171" t="s">
        <v>1666</v>
      </c>
      <c r="F498" s="146">
        <v>1233</v>
      </c>
      <c r="G498" s="146">
        <v>2369580</v>
      </c>
      <c r="H498" s="137">
        <v>1299</v>
      </c>
      <c r="I498" s="137">
        <v>2054215</v>
      </c>
      <c r="J498" s="24">
        <f t="shared" si="40"/>
        <v>1.0535279805352797</v>
      </c>
      <c r="K498" s="24">
        <f t="shared" si="41"/>
        <v>0.86691101376615265</v>
      </c>
      <c r="L498" s="24">
        <f t="shared" si="37"/>
        <v>0.3</v>
      </c>
      <c r="M498" s="24">
        <f t="shared" si="38"/>
        <v>0.60683770963630679</v>
      </c>
      <c r="N498" s="109">
        <f t="shared" si="39"/>
        <v>0.90683770963630672</v>
      </c>
      <c r="O498" s="144">
        <v>1761.6507361888393</v>
      </c>
      <c r="P498" s="137">
        <v>395.04599652184658</v>
      </c>
      <c r="Q498" s="137">
        <v>1366.6047396669928</v>
      </c>
      <c r="R498" s="2" t="s">
        <v>1672</v>
      </c>
      <c r="S498" s="2">
        <v>1739881122</v>
      </c>
      <c r="T498" s="2" t="s">
        <v>1675</v>
      </c>
      <c r="U498" s="2" t="s">
        <v>1677</v>
      </c>
      <c r="V498" s="2"/>
    </row>
    <row r="499" spans="1:22" x14ac:dyDescent="0.25">
      <c r="A499" s="143">
        <v>495</v>
      </c>
      <c r="B499" s="171" t="s">
        <v>1052</v>
      </c>
      <c r="C499" s="173" t="s">
        <v>90</v>
      </c>
      <c r="D499" s="143" t="s">
        <v>742</v>
      </c>
      <c r="E499" s="171" t="s">
        <v>743</v>
      </c>
      <c r="F499" s="146">
        <v>1303</v>
      </c>
      <c r="G499" s="146">
        <v>2986421</v>
      </c>
      <c r="H499" s="137">
        <v>1431</v>
      </c>
      <c r="I499" s="137">
        <v>2687420</v>
      </c>
      <c r="J499" s="24">
        <f t="shared" si="40"/>
        <v>1.0982348426707598</v>
      </c>
      <c r="K499" s="24">
        <f t="shared" si="41"/>
        <v>0.89987982270416667</v>
      </c>
      <c r="L499" s="24">
        <f t="shared" si="37"/>
        <v>0.3</v>
      </c>
      <c r="M499" s="24">
        <f t="shared" si="38"/>
        <v>0.62991587589291664</v>
      </c>
      <c r="N499" s="109">
        <f t="shared" si="39"/>
        <v>0.92991587589291669</v>
      </c>
      <c r="O499" s="144">
        <v>1806.483089479651</v>
      </c>
      <c r="P499" s="137">
        <v>379.46313994832553</v>
      </c>
      <c r="Q499" s="137">
        <v>1427.0199495313254</v>
      </c>
      <c r="R499" s="2" t="s">
        <v>1672</v>
      </c>
      <c r="S499" s="2">
        <v>1935972516</v>
      </c>
      <c r="T499" s="2" t="s">
        <v>1675</v>
      </c>
      <c r="U499" s="2" t="s">
        <v>1677</v>
      </c>
      <c r="V499" s="2"/>
    </row>
    <row r="500" spans="1:22" x14ac:dyDescent="0.25">
      <c r="A500" s="143">
        <v>496</v>
      </c>
      <c r="B500" s="171" t="s">
        <v>1052</v>
      </c>
      <c r="C500" s="173" t="s">
        <v>90</v>
      </c>
      <c r="D500" s="143" t="s">
        <v>746</v>
      </c>
      <c r="E500" s="171" t="s">
        <v>1117</v>
      </c>
      <c r="F500" s="146">
        <v>996</v>
      </c>
      <c r="G500" s="146">
        <v>1999742</v>
      </c>
      <c r="H500" s="137">
        <v>975</v>
      </c>
      <c r="I500" s="137">
        <v>1840490</v>
      </c>
      <c r="J500" s="24">
        <f t="shared" si="40"/>
        <v>0.97891566265060237</v>
      </c>
      <c r="K500" s="24">
        <f t="shared" si="41"/>
        <v>0.92036372692077273</v>
      </c>
      <c r="L500" s="24">
        <f t="shared" si="37"/>
        <v>0.29367469879518071</v>
      </c>
      <c r="M500" s="24">
        <f t="shared" si="38"/>
        <v>0.64425460884454089</v>
      </c>
      <c r="N500" s="109">
        <f t="shared" si="39"/>
        <v>0.9379293076397216</v>
      </c>
      <c r="O500" s="144">
        <v>1822.0502276634165</v>
      </c>
      <c r="P500" s="137">
        <v>425.17775820893405</v>
      </c>
      <c r="Q500" s="137">
        <v>1396.8724694544826</v>
      </c>
      <c r="R500" s="2" t="s">
        <v>1672</v>
      </c>
      <c r="S500" s="2">
        <v>1312373852</v>
      </c>
      <c r="T500" s="2" t="s">
        <v>1675</v>
      </c>
      <c r="U500" s="2" t="s">
        <v>1677</v>
      </c>
      <c r="V500" s="2"/>
    </row>
    <row r="501" spans="1:22" x14ac:dyDescent="0.25">
      <c r="A501" s="143">
        <v>497</v>
      </c>
      <c r="B501" s="171" t="s">
        <v>1052</v>
      </c>
      <c r="C501" s="173" t="s">
        <v>90</v>
      </c>
      <c r="D501" s="143" t="s">
        <v>747</v>
      </c>
      <c r="E501" s="171" t="s">
        <v>748</v>
      </c>
      <c r="F501" s="146">
        <v>636</v>
      </c>
      <c r="G501" s="146">
        <v>1114010</v>
      </c>
      <c r="H501" s="137">
        <v>669</v>
      </c>
      <c r="I501" s="137">
        <v>1013555</v>
      </c>
      <c r="J501" s="24">
        <f t="shared" si="40"/>
        <v>1.0518867924528301</v>
      </c>
      <c r="K501" s="24">
        <f t="shared" si="41"/>
        <v>0.90982576458021025</v>
      </c>
      <c r="L501" s="24">
        <f t="shared" si="37"/>
        <v>0.3</v>
      </c>
      <c r="M501" s="24">
        <f t="shared" si="38"/>
        <v>0.63687803520614716</v>
      </c>
      <c r="N501" s="109">
        <f t="shared" si="39"/>
        <v>0.93687803520614721</v>
      </c>
      <c r="O501" s="144">
        <v>1820.0079936044865</v>
      </c>
      <c r="P501" s="137">
        <v>586.54526490287947</v>
      </c>
      <c r="Q501" s="137">
        <v>1233.4627287016069</v>
      </c>
      <c r="R501" s="2" t="s">
        <v>1672</v>
      </c>
      <c r="S501" s="2">
        <v>1742581137</v>
      </c>
      <c r="T501" s="2" t="s">
        <v>1675</v>
      </c>
      <c r="U501" s="2" t="s">
        <v>1677</v>
      </c>
      <c r="V501" s="2"/>
    </row>
    <row r="502" spans="1:22" x14ac:dyDescent="0.25">
      <c r="A502" s="143">
        <v>498</v>
      </c>
      <c r="B502" s="171" t="s">
        <v>1052</v>
      </c>
      <c r="C502" s="173" t="s">
        <v>90</v>
      </c>
      <c r="D502" s="143" t="s">
        <v>744</v>
      </c>
      <c r="E502" s="171" t="s">
        <v>745</v>
      </c>
      <c r="F502" s="146">
        <v>994</v>
      </c>
      <c r="G502" s="146">
        <v>2146086</v>
      </c>
      <c r="H502" s="137">
        <v>1007</v>
      </c>
      <c r="I502" s="137">
        <v>1983880</v>
      </c>
      <c r="J502" s="24">
        <f t="shared" si="40"/>
        <v>1.0130784708249496</v>
      </c>
      <c r="K502" s="24">
        <f t="shared" si="41"/>
        <v>0.92441775399494708</v>
      </c>
      <c r="L502" s="24">
        <f t="shared" si="37"/>
        <v>0.3</v>
      </c>
      <c r="M502" s="24">
        <f t="shared" si="38"/>
        <v>0.64709242779646292</v>
      </c>
      <c r="N502" s="109">
        <f t="shared" si="39"/>
        <v>0.94709242779646297</v>
      </c>
      <c r="O502" s="144">
        <v>1839.8507857989889</v>
      </c>
      <c r="P502" s="137">
        <v>388.28449114145866</v>
      </c>
      <c r="Q502" s="137">
        <v>1451.5662946575303</v>
      </c>
      <c r="R502" s="2" t="s">
        <v>1672</v>
      </c>
      <c r="S502" s="2">
        <v>1763057252</v>
      </c>
      <c r="T502" s="2" t="s">
        <v>1675</v>
      </c>
      <c r="U502" s="2" t="s">
        <v>1677</v>
      </c>
      <c r="V502" s="2"/>
    </row>
    <row r="503" spans="1:22" x14ac:dyDescent="0.25">
      <c r="A503" s="143">
        <v>499</v>
      </c>
      <c r="B503" s="171" t="s">
        <v>92</v>
      </c>
      <c r="C503" s="173" t="s">
        <v>90</v>
      </c>
      <c r="D503" s="143" t="s">
        <v>774</v>
      </c>
      <c r="E503" s="171" t="s">
        <v>775</v>
      </c>
      <c r="F503" s="146">
        <v>1642</v>
      </c>
      <c r="G503" s="146">
        <v>2370310</v>
      </c>
      <c r="H503" s="137">
        <v>1365</v>
      </c>
      <c r="I503" s="137">
        <v>2826545</v>
      </c>
      <c r="J503" s="24">
        <f t="shared" si="40"/>
        <v>0.83130328867235082</v>
      </c>
      <c r="K503" s="24">
        <f t="shared" si="41"/>
        <v>1.192479042825622</v>
      </c>
      <c r="L503" s="24">
        <f t="shared" si="37"/>
        <v>0.24939098660170522</v>
      </c>
      <c r="M503" s="24">
        <f t="shared" si="38"/>
        <v>0.7</v>
      </c>
      <c r="N503" s="109">
        <f t="shared" si="39"/>
        <v>0.94939098660170518</v>
      </c>
      <c r="O503" s="144">
        <v>1844.3160366023021</v>
      </c>
      <c r="P503" s="137">
        <v>319.82792325373163</v>
      </c>
      <c r="Q503" s="137">
        <v>1524.4881133485703</v>
      </c>
      <c r="R503" s="2" t="s">
        <v>1672</v>
      </c>
      <c r="S503" s="2">
        <v>1758416788</v>
      </c>
      <c r="T503" s="2" t="s">
        <v>1675</v>
      </c>
      <c r="U503" s="2" t="s">
        <v>1677</v>
      </c>
      <c r="V503" s="2"/>
    </row>
    <row r="504" spans="1:22" x14ac:dyDescent="0.25">
      <c r="A504" s="143">
        <v>500</v>
      </c>
      <c r="B504" s="171" t="s">
        <v>92</v>
      </c>
      <c r="C504" s="173" t="s">
        <v>90</v>
      </c>
      <c r="D504" s="143" t="s">
        <v>776</v>
      </c>
      <c r="E504" s="171" t="s">
        <v>346</v>
      </c>
      <c r="F504" s="146">
        <v>1398</v>
      </c>
      <c r="G504" s="146">
        <v>1872539</v>
      </c>
      <c r="H504" s="137">
        <v>1105</v>
      </c>
      <c r="I504" s="137">
        <v>1937900</v>
      </c>
      <c r="J504" s="24">
        <f t="shared" si="40"/>
        <v>0.79041487839771096</v>
      </c>
      <c r="K504" s="24">
        <f t="shared" si="41"/>
        <v>1.0349050139943681</v>
      </c>
      <c r="L504" s="24">
        <f t="shared" si="37"/>
        <v>0.23712446351931327</v>
      </c>
      <c r="M504" s="24">
        <f t="shared" si="38"/>
        <v>0.7</v>
      </c>
      <c r="N504" s="109">
        <f t="shared" si="39"/>
        <v>0.93712446351931322</v>
      </c>
      <c r="O504" s="144">
        <v>1820.4867128005385</v>
      </c>
      <c r="P504" s="137">
        <v>439.75486280113267</v>
      </c>
      <c r="Q504" s="137">
        <v>1380.7318499994058</v>
      </c>
      <c r="R504" s="2" t="s">
        <v>1672</v>
      </c>
      <c r="S504" s="2">
        <v>1713662776</v>
      </c>
      <c r="T504" s="2" t="s">
        <v>1675</v>
      </c>
      <c r="U504" s="2" t="s">
        <v>1677</v>
      </c>
      <c r="V504" s="2"/>
    </row>
    <row r="505" spans="1:22" x14ac:dyDescent="0.25">
      <c r="A505" s="143">
        <v>501</v>
      </c>
      <c r="B505" s="171" t="s">
        <v>92</v>
      </c>
      <c r="C505" s="173" t="s">
        <v>90</v>
      </c>
      <c r="D505" s="143" t="s">
        <v>779</v>
      </c>
      <c r="E505" s="171" t="s">
        <v>780</v>
      </c>
      <c r="F505" s="146">
        <v>1337</v>
      </c>
      <c r="G505" s="146">
        <v>1769520</v>
      </c>
      <c r="H505" s="137">
        <v>891</v>
      </c>
      <c r="I505" s="137">
        <v>1574275</v>
      </c>
      <c r="J505" s="24">
        <f t="shared" si="40"/>
        <v>0.66641735228122667</v>
      </c>
      <c r="K505" s="24">
        <f t="shared" si="41"/>
        <v>0.8896621682716217</v>
      </c>
      <c r="L505" s="24">
        <f t="shared" si="37"/>
        <v>0.199925205684368</v>
      </c>
      <c r="M505" s="24">
        <f t="shared" si="38"/>
        <v>0.62276351779013517</v>
      </c>
      <c r="N505" s="109">
        <f t="shared" si="39"/>
        <v>0.82268872347450317</v>
      </c>
      <c r="O505" s="144">
        <v>1598.1803358666707</v>
      </c>
      <c r="P505" s="137">
        <v>331.56612928304821</v>
      </c>
      <c r="Q505" s="137">
        <v>1266.6142065836225</v>
      </c>
      <c r="R505" s="2" t="s">
        <v>1672</v>
      </c>
      <c r="S505" s="2">
        <v>1736457479</v>
      </c>
      <c r="T505" s="2" t="s">
        <v>1675</v>
      </c>
      <c r="U505" s="2" t="s">
        <v>1677</v>
      </c>
      <c r="V505" s="2"/>
    </row>
    <row r="506" spans="1:22" x14ac:dyDescent="0.25">
      <c r="A506" s="143">
        <v>502</v>
      </c>
      <c r="B506" s="171" t="s">
        <v>92</v>
      </c>
      <c r="C506" s="173" t="s">
        <v>90</v>
      </c>
      <c r="D506" s="143" t="s">
        <v>777</v>
      </c>
      <c r="E506" s="171" t="s">
        <v>778</v>
      </c>
      <c r="F506" s="146">
        <v>1279</v>
      </c>
      <c r="G506" s="146">
        <v>1664820</v>
      </c>
      <c r="H506" s="137">
        <v>863</v>
      </c>
      <c r="I506" s="137">
        <v>1467350</v>
      </c>
      <c r="J506" s="24">
        <f t="shared" si="40"/>
        <v>0.67474589523064898</v>
      </c>
      <c r="K506" s="24">
        <f t="shared" si="41"/>
        <v>0.8813865763265698</v>
      </c>
      <c r="L506" s="24">
        <f t="shared" si="37"/>
        <v>0.2024237685691947</v>
      </c>
      <c r="M506" s="24">
        <f t="shared" si="38"/>
        <v>0.61697060342859877</v>
      </c>
      <c r="N506" s="109">
        <f t="shared" si="39"/>
        <v>0.81939437199779341</v>
      </c>
      <c r="O506" s="144">
        <v>1591.7806276911713</v>
      </c>
      <c r="P506" s="137">
        <v>340.71384437608145</v>
      </c>
      <c r="Q506" s="137">
        <v>1251.0667833150899</v>
      </c>
      <c r="R506" s="2" t="s">
        <v>1672</v>
      </c>
      <c r="S506" s="2">
        <v>1711446223</v>
      </c>
      <c r="T506" s="2" t="s">
        <v>1675</v>
      </c>
      <c r="U506" s="2" t="s">
        <v>1677</v>
      </c>
      <c r="V506" s="2"/>
    </row>
    <row r="507" spans="1:22" x14ac:dyDescent="0.25">
      <c r="A507" s="143">
        <v>503</v>
      </c>
      <c r="B507" s="171" t="s">
        <v>104</v>
      </c>
      <c r="C507" s="173" t="s">
        <v>90</v>
      </c>
      <c r="D507" s="143" t="s">
        <v>749</v>
      </c>
      <c r="E507" s="171" t="s">
        <v>1667</v>
      </c>
      <c r="F507" s="146">
        <v>1139</v>
      </c>
      <c r="G507" s="146">
        <v>2917708</v>
      </c>
      <c r="H507" s="137">
        <v>1747</v>
      </c>
      <c r="I507" s="137">
        <v>3388585</v>
      </c>
      <c r="J507" s="24">
        <f t="shared" si="40"/>
        <v>1.533801580333626</v>
      </c>
      <c r="K507" s="24">
        <f t="shared" si="41"/>
        <v>1.1613859234714372</v>
      </c>
      <c r="L507" s="24">
        <f t="shared" si="37"/>
        <v>0.3</v>
      </c>
      <c r="M507" s="24">
        <f t="shared" si="38"/>
        <v>0.7</v>
      </c>
      <c r="N507" s="109">
        <f t="shared" si="39"/>
        <v>1</v>
      </c>
      <c r="O507" s="144">
        <v>1942.6306575796909</v>
      </c>
      <c r="P507" s="137">
        <v>499.69798778700766</v>
      </c>
      <c r="Q507" s="137">
        <v>1442.9326697926833</v>
      </c>
      <c r="R507" s="2" t="s">
        <v>1672</v>
      </c>
      <c r="S507" s="2">
        <v>1875756161</v>
      </c>
      <c r="T507" s="2" t="s">
        <v>1675</v>
      </c>
      <c r="U507" s="2" t="s">
        <v>1677</v>
      </c>
      <c r="V507" s="2"/>
    </row>
    <row r="508" spans="1:22" x14ac:dyDescent="0.25">
      <c r="A508" s="143">
        <v>504</v>
      </c>
      <c r="B508" s="171" t="s">
        <v>104</v>
      </c>
      <c r="C508" s="173" t="s">
        <v>90</v>
      </c>
      <c r="D508" s="143" t="s">
        <v>751</v>
      </c>
      <c r="E508" s="171" t="s">
        <v>1668</v>
      </c>
      <c r="F508" s="146">
        <v>1118</v>
      </c>
      <c r="G508" s="146">
        <v>2803220</v>
      </c>
      <c r="H508" s="137">
        <v>1704</v>
      </c>
      <c r="I508" s="137">
        <v>3257965</v>
      </c>
      <c r="J508" s="24">
        <f t="shared" si="40"/>
        <v>1.5241502683363148</v>
      </c>
      <c r="K508" s="24">
        <f t="shared" si="41"/>
        <v>1.1622223728426595</v>
      </c>
      <c r="L508" s="24">
        <f t="shared" si="37"/>
        <v>0.3</v>
      </c>
      <c r="M508" s="24">
        <f t="shared" si="38"/>
        <v>0.7</v>
      </c>
      <c r="N508" s="109">
        <f t="shared" si="39"/>
        <v>1</v>
      </c>
      <c r="O508" s="144">
        <v>1942.6306575796909</v>
      </c>
      <c r="P508" s="137">
        <v>513.1780639812348</v>
      </c>
      <c r="Q508" s="137">
        <v>1429.4525935984561</v>
      </c>
      <c r="R508" s="2" t="s">
        <v>1672</v>
      </c>
      <c r="S508" s="2">
        <v>1308958240</v>
      </c>
      <c r="T508" s="2" t="s">
        <v>1675</v>
      </c>
      <c r="U508" s="2" t="s">
        <v>1677</v>
      </c>
      <c r="V508" s="2"/>
    </row>
    <row r="509" spans="1:22" x14ac:dyDescent="0.25">
      <c r="A509" s="143">
        <v>505</v>
      </c>
      <c r="B509" s="171" t="s">
        <v>104</v>
      </c>
      <c r="C509" s="173" t="s">
        <v>90</v>
      </c>
      <c r="D509" s="143" t="s">
        <v>754</v>
      </c>
      <c r="E509" s="171" t="s">
        <v>755</v>
      </c>
      <c r="F509" s="146">
        <v>529</v>
      </c>
      <c r="G509" s="146">
        <v>1461730</v>
      </c>
      <c r="H509" s="137">
        <v>784</v>
      </c>
      <c r="I509" s="137">
        <v>2066995</v>
      </c>
      <c r="J509" s="24">
        <f t="shared" si="40"/>
        <v>1.4820415879017013</v>
      </c>
      <c r="K509" s="24">
        <f t="shared" si="41"/>
        <v>1.4140744186682903</v>
      </c>
      <c r="L509" s="24">
        <f t="shared" si="37"/>
        <v>0.3</v>
      </c>
      <c r="M509" s="24">
        <f t="shared" si="38"/>
        <v>0.7</v>
      </c>
      <c r="N509" s="109">
        <f t="shared" si="39"/>
        <v>1</v>
      </c>
      <c r="O509" s="144">
        <v>1942.6306575796909</v>
      </c>
      <c r="P509" s="137">
        <v>323.03193899183901</v>
      </c>
      <c r="Q509" s="137">
        <v>1619.5987185878519</v>
      </c>
      <c r="R509" s="2" t="s">
        <v>1672</v>
      </c>
      <c r="S509" s="2">
        <v>1792476262</v>
      </c>
      <c r="T509" s="2" t="e">
        <v>#N/A</v>
      </c>
      <c r="U509" s="2" t="s">
        <v>1678</v>
      </c>
      <c r="V509" s="2"/>
    </row>
    <row r="510" spans="1:22" x14ac:dyDescent="0.25">
      <c r="A510" s="143">
        <v>506</v>
      </c>
      <c r="B510" s="171" t="s">
        <v>104</v>
      </c>
      <c r="C510" s="173" t="s">
        <v>90</v>
      </c>
      <c r="D510" s="143" t="s">
        <v>756</v>
      </c>
      <c r="E510" s="171" t="s">
        <v>757</v>
      </c>
      <c r="F510" s="146">
        <v>749</v>
      </c>
      <c r="G510" s="146">
        <v>1823954</v>
      </c>
      <c r="H510" s="137">
        <v>695</v>
      </c>
      <c r="I510" s="137">
        <v>1838185</v>
      </c>
      <c r="J510" s="24">
        <f t="shared" si="40"/>
        <v>0.9279038718291055</v>
      </c>
      <c r="K510" s="24">
        <f t="shared" si="41"/>
        <v>1.0078022801013622</v>
      </c>
      <c r="L510" s="24">
        <f t="shared" si="37"/>
        <v>0.27837116154873165</v>
      </c>
      <c r="M510" s="24">
        <f t="shared" si="38"/>
        <v>0.7</v>
      </c>
      <c r="N510" s="109">
        <f t="shared" si="39"/>
        <v>0.9783711615487316</v>
      </c>
      <c r="O510" s="144">
        <v>1900.6138129164185</v>
      </c>
      <c r="P510" s="137">
        <v>269.27994645092167</v>
      </c>
      <c r="Q510" s="137">
        <v>1631.3338664654968</v>
      </c>
      <c r="R510" s="2" t="s">
        <v>1672</v>
      </c>
      <c r="S510" s="2">
        <v>1755356574</v>
      </c>
      <c r="T510" s="2" t="s">
        <v>1675</v>
      </c>
      <c r="U510" s="2" t="s">
        <v>1677</v>
      </c>
      <c r="V510" s="2"/>
    </row>
    <row r="511" spans="1:22" x14ac:dyDescent="0.25">
      <c r="A511" s="143">
        <v>507</v>
      </c>
      <c r="B511" s="171" t="s">
        <v>104</v>
      </c>
      <c r="C511" s="173" t="s">
        <v>90</v>
      </c>
      <c r="D511" s="143" t="s">
        <v>753</v>
      </c>
      <c r="E511" s="171" t="s">
        <v>1669</v>
      </c>
      <c r="F511" s="146">
        <v>559</v>
      </c>
      <c r="G511" s="146">
        <v>1402200</v>
      </c>
      <c r="H511" s="137">
        <v>605</v>
      </c>
      <c r="I511" s="137">
        <v>1446510</v>
      </c>
      <c r="J511" s="24">
        <f t="shared" si="40"/>
        <v>1.0822898032200359</v>
      </c>
      <c r="K511" s="24">
        <f t="shared" si="41"/>
        <v>1.0316003423192126</v>
      </c>
      <c r="L511" s="24">
        <f t="shared" si="37"/>
        <v>0.3</v>
      </c>
      <c r="M511" s="24">
        <f t="shared" si="38"/>
        <v>0.7</v>
      </c>
      <c r="N511" s="109">
        <f t="shared" si="39"/>
        <v>1</v>
      </c>
      <c r="O511" s="144">
        <v>1942.6306575796909</v>
      </c>
      <c r="P511" s="137">
        <v>374.83950432356312</v>
      </c>
      <c r="Q511" s="137">
        <v>1567.7911532561277</v>
      </c>
      <c r="R511" s="2" t="s">
        <v>1672</v>
      </c>
      <c r="S511" s="2">
        <v>1738851261</v>
      </c>
      <c r="T511" s="2" t="s">
        <v>1675</v>
      </c>
      <c r="U511" s="2" t="s">
        <v>1677</v>
      </c>
      <c r="V511" s="2"/>
    </row>
    <row r="512" spans="1:22" x14ac:dyDescent="0.25">
      <c r="A512" s="143">
        <v>508</v>
      </c>
      <c r="B512" s="171" t="s">
        <v>104</v>
      </c>
      <c r="C512" s="173" t="s">
        <v>90</v>
      </c>
      <c r="D512" s="143" t="s">
        <v>762</v>
      </c>
      <c r="E512" s="171" t="s">
        <v>759</v>
      </c>
      <c r="F512" s="146">
        <v>1009</v>
      </c>
      <c r="G512" s="146">
        <v>2402248</v>
      </c>
      <c r="H512" s="137">
        <v>1883</v>
      </c>
      <c r="I512" s="137">
        <v>3320535</v>
      </c>
      <c r="J512" s="24">
        <f t="shared" si="40"/>
        <v>1.8662041625371655</v>
      </c>
      <c r="K512" s="24">
        <f t="shared" si="41"/>
        <v>1.3822615316986422</v>
      </c>
      <c r="L512" s="24">
        <f t="shared" si="37"/>
        <v>0.3</v>
      </c>
      <c r="M512" s="24">
        <f t="shared" si="38"/>
        <v>0.7</v>
      </c>
      <c r="N512" s="109">
        <f t="shared" si="39"/>
        <v>1</v>
      </c>
      <c r="O512" s="144">
        <v>1942.6306575796909</v>
      </c>
      <c r="P512" s="137">
        <v>594.26343451243781</v>
      </c>
      <c r="Q512" s="137">
        <v>1348.367223067253</v>
      </c>
      <c r="R512" s="2" t="s">
        <v>1672</v>
      </c>
      <c r="S512" s="2">
        <v>1742411147</v>
      </c>
      <c r="T512" s="2" t="s">
        <v>1675</v>
      </c>
      <c r="U512" s="2" t="s">
        <v>1677</v>
      </c>
      <c r="V512" s="2"/>
    </row>
    <row r="513" spans="1:22" x14ac:dyDescent="0.25">
      <c r="A513" s="143">
        <v>509</v>
      </c>
      <c r="B513" s="171" t="s">
        <v>104</v>
      </c>
      <c r="C513" s="173" t="s">
        <v>90</v>
      </c>
      <c r="D513" s="143" t="s">
        <v>760</v>
      </c>
      <c r="E513" s="171" t="s">
        <v>761</v>
      </c>
      <c r="F513" s="146">
        <v>1115</v>
      </c>
      <c r="G513" s="146">
        <v>2799240</v>
      </c>
      <c r="H513" s="137">
        <v>1278</v>
      </c>
      <c r="I513" s="137">
        <v>3413360</v>
      </c>
      <c r="J513" s="24">
        <f t="shared" si="40"/>
        <v>1.1461883408071749</v>
      </c>
      <c r="K513" s="24">
        <f t="shared" si="41"/>
        <v>1.2193881196324716</v>
      </c>
      <c r="L513" s="24">
        <f t="shared" si="37"/>
        <v>0.3</v>
      </c>
      <c r="M513" s="24">
        <f t="shared" si="38"/>
        <v>0.7</v>
      </c>
      <c r="N513" s="109">
        <f t="shared" si="39"/>
        <v>1</v>
      </c>
      <c r="O513" s="144">
        <v>1942.6306575796909</v>
      </c>
      <c r="P513" s="137">
        <v>277.19333635069864</v>
      </c>
      <c r="Q513" s="137">
        <v>1665.4373212289922</v>
      </c>
      <c r="R513" s="2" t="s">
        <v>1672</v>
      </c>
      <c r="S513" s="2">
        <v>1711286432</v>
      </c>
      <c r="T513" s="2" t="s">
        <v>1675</v>
      </c>
      <c r="U513" s="2" t="s">
        <v>1677</v>
      </c>
      <c r="V513" s="2"/>
    </row>
    <row r="514" spans="1:22" x14ac:dyDescent="0.25">
      <c r="A514" s="143">
        <v>510</v>
      </c>
      <c r="B514" s="171" t="s">
        <v>104</v>
      </c>
      <c r="C514" s="173" t="s">
        <v>90</v>
      </c>
      <c r="D514" s="143" t="s">
        <v>758</v>
      </c>
      <c r="E514" s="171" t="s">
        <v>1139</v>
      </c>
      <c r="F514" s="146">
        <v>756</v>
      </c>
      <c r="G514" s="146">
        <v>1899728</v>
      </c>
      <c r="H514" s="137">
        <v>1530</v>
      </c>
      <c r="I514" s="137">
        <v>2732590</v>
      </c>
      <c r="J514" s="24">
        <f t="shared" si="40"/>
        <v>2.0238095238095237</v>
      </c>
      <c r="K514" s="24">
        <f t="shared" si="41"/>
        <v>1.4384111830746296</v>
      </c>
      <c r="L514" s="24">
        <f t="shared" si="37"/>
        <v>0.3</v>
      </c>
      <c r="M514" s="24">
        <f t="shared" si="38"/>
        <v>0.7</v>
      </c>
      <c r="N514" s="109">
        <f t="shared" si="39"/>
        <v>1</v>
      </c>
      <c r="O514" s="144">
        <v>1942.6306575796909</v>
      </c>
      <c r="P514" s="137">
        <v>578.36025632081828</v>
      </c>
      <c r="Q514" s="137">
        <v>1364.2704012588727</v>
      </c>
      <c r="R514" s="2" t="s">
        <v>1672</v>
      </c>
      <c r="S514" s="2">
        <v>1318131457</v>
      </c>
      <c r="T514" s="2" t="s">
        <v>1675</v>
      </c>
      <c r="U514" s="2" t="s">
        <v>1677</v>
      </c>
      <c r="V514" s="2"/>
    </row>
    <row r="515" spans="1:22" x14ac:dyDescent="0.25">
      <c r="A515" s="143">
        <v>511</v>
      </c>
      <c r="B515" s="171" t="s">
        <v>107</v>
      </c>
      <c r="C515" s="173" t="s">
        <v>90</v>
      </c>
      <c r="D515" s="143" t="s">
        <v>848</v>
      </c>
      <c r="E515" s="198" t="s">
        <v>1058</v>
      </c>
      <c r="F515" s="146">
        <v>807</v>
      </c>
      <c r="G515" s="146">
        <v>1303357</v>
      </c>
      <c r="H515" s="137">
        <v>1154</v>
      </c>
      <c r="I515" s="137">
        <v>1597145</v>
      </c>
      <c r="J515" s="24">
        <f t="shared" si="40"/>
        <v>1.4299876084262702</v>
      </c>
      <c r="K515" s="24">
        <f t="shared" si="41"/>
        <v>1.2254086946247267</v>
      </c>
      <c r="L515" s="24">
        <f t="shared" si="37"/>
        <v>0.3</v>
      </c>
      <c r="M515" s="24">
        <f t="shared" si="38"/>
        <v>0.7</v>
      </c>
      <c r="N515" s="109">
        <f t="shared" si="39"/>
        <v>1</v>
      </c>
      <c r="O515" s="144">
        <v>1942.6306575796909</v>
      </c>
      <c r="P515" s="137">
        <v>694.0381009316601</v>
      </c>
      <c r="Q515" s="137">
        <v>1248.5925566480307</v>
      </c>
      <c r="R515" s="2" t="s">
        <v>1672</v>
      </c>
      <c r="S515" s="2">
        <v>1705871139</v>
      </c>
      <c r="T515" s="2" t="s">
        <v>1675</v>
      </c>
      <c r="U515" s="2" t="s">
        <v>1677</v>
      </c>
      <c r="V515" s="2"/>
    </row>
    <row r="516" spans="1:22" x14ac:dyDescent="0.25">
      <c r="A516" s="143">
        <v>512</v>
      </c>
      <c r="B516" s="171" t="s">
        <v>107</v>
      </c>
      <c r="C516" s="173" t="s">
        <v>90</v>
      </c>
      <c r="D516" s="143" t="s">
        <v>846</v>
      </c>
      <c r="E516" s="198" t="s">
        <v>847</v>
      </c>
      <c r="F516" s="146">
        <v>1237</v>
      </c>
      <c r="G516" s="146">
        <v>2405036</v>
      </c>
      <c r="H516" s="137">
        <v>1423</v>
      </c>
      <c r="I516" s="137">
        <v>2681035</v>
      </c>
      <c r="J516" s="24">
        <f t="shared" si="40"/>
        <v>1.1503637833468068</v>
      </c>
      <c r="K516" s="24">
        <f t="shared" si="41"/>
        <v>1.1147587811575377</v>
      </c>
      <c r="L516" s="24">
        <f t="shared" si="37"/>
        <v>0.3</v>
      </c>
      <c r="M516" s="24">
        <f t="shared" si="38"/>
        <v>0.7</v>
      </c>
      <c r="N516" s="109">
        <f t="shared" si="39"/>
        <v>1</v>
      </c>
      <c r="O516" s="144">
        <v>1942.6306575796909</v>
      </c>
      <c r="P516" s="137">
        <v>352.59767270259783</v>
      </c>
      <c r="Q516" s="137">
        <v>1590.032984877093</v>
      </c>
      <c r="R516" s="2" t="s">
        <v>1672</v>
      </c>
      <c r="S516" s="2">
        <v>1796803919</v>
      </c>
      <c r="T516" s="2" t="s">
        <v>1675</v>
      </c>
      <c r="U516" s="2" t="s">
        <v>1677</v>
      </c>
      <c r="V516" s="2"/>
    </row>
    <row r="517" spans="1:22" x14ac:dyDescent="0.25">
      <c r="A517" s="143">
        <v>513</v>
      </c>
      <c r="B517" s="171" t="s">
        <v>107</v>
      </c>
      <c r="C517" s="173" t="s">
        <v>90</v>
      </c>
      <c r="D517" s="143" t="s">
        <v>849</v>
      </c>
      <c r="E517" s="198" t="s">
        <v>1059</v>
      </c>
      <c r="F517" s="146">
        <v>1200</v>
      </c>
      <c r="G517" s="146">
        <v>2518836</v>
      </c>
      <c r="H517" s="137">
        <v>1599</v>
      </c>
      <c r="I517" s="137">
        <v>2271215</v>
      </c>
      <c r="J517" s="24">
        <f t="shared" si="40"/>
        <v>1.3325</v>
      </c>
      <c r="K517" s="24">
        <f t="shared" si="41"/>
        <v>0.90169228961313874</v>
      </c>
      <c r="L517" s="24">
        <f t="shared" ref="L517:L521" si="42">IF((J517*0.3)&gt;30%,30%,(J517*0.3))</f>
        <v>0.3</v>
      </c>
      <c r="M517" s="24">
        <f t="shared" ref="M517:M521" si="43">IF((K517*0.7)&gt;70%,70%,(K517*0.7))</f>
        <v>0.63118460272919708</v>
      </c>
      <c r="N517" s="109">
        <f t="shared" ref="N517:N521" si="44">L517+M517</f>
        <v>0.93118460272919701</v>
      </c>
      <c r="O517" s="144">
        <v>1808.9477571279033</v>
      </c>
      <c r="P517" s="137">
        <v>711.05108872754943</v>
      </c>
      <c r="Q517" s="137">
        <v>1097.896668400354</v>
      </c>
      <c r="R517" s="2" t="s">
        <v>1672</v>
      </c>
      <c r="S517" s="2">
        <v>1318197770</v>
      </c>
      <c r="T517" s="2" t="s">
        <v>1675</v>
      </c>
      <c r="U517" s="2" t="s">
        <v>1677</v>
      </c>
      <c r="V517" s="2"/>
    </row>
    <row r="518" spans="1:22" x14ac:dyDescent="0.25">
      <c r="A518" s="143">
        <v>514</v>
      </c>
      <c r="B518" s="171" t="s">
        <v>107</v>
      </c>
      <c r="C518" s="173" t="s">
        <v>90</v>
      </c>
      <c r="D518" s="143" t="s">
        <v>850</v>
      </c>
      <c r="E518" s="198" t="s">
        <v>1200</v>
      </c>
      <c r="F518" s="146">
        <v>1406</v>
      </c>
      <c r="G518" s="146">
        <v>3068019</v>
      </c>
      <c r="H518" s="137">
        <v>1500</v>
      </c>
      <c r="I518" s="137">
        <v>3055920</v>
      </c>
      <c r="J518" s="24">
        <f t="shared" ref="J518:J521" si="45">IFERROR(H518/F518,0)</f>
        <v>1.0668563300142246</v>
      </c>
      <c r="K518" s="24">
        <f t="shared" ref="K518:K521" si="46">IFERROR(I518/G518,0)</f>
        <v>0.99605641294920277</v>
      </c>
      <c r="L518" s="24">
        <f t="shared" si="42"/>
        <v>0.3</v>
      </c>
      <c r="M518" s="24">
        <f t="shared" si="43"/>
        <v>0.69723948906444189</v>
      </c>
      <c r="N518" s="109">
        <f t="shared" si="44"/>
        <v>0.99723948906444182</v>
      </c>
      <c r="O518" s="144">
        <v>1937.2680044056917</v>
      </c>
      <c r="P518" s="137">
        <v>342.79775677778582</v>
      </c>
      <c r="Q518" s="137">
        <v>1594.4702476279058</v>
      </c>
      <c r="R518" s="2" t="s">
        <v>1672</v>
      </c>
      <c r="S518" s="2">
        <v>1732879242</v>
      </c>
      <c r="T518" s="2" t="s">
        <v>1675</v>
      </c>
      <c r="U518" s="2" t="s">
        <v>1677</v>
      </c>
      <c r="V518" s="2"/>
    </row>
    <row r="519" spans="1:22" x14ac:dyDescent="0.25">
      <c r="A519" s="143">
        <v>515</v>
      </c>
      <c r="B519" s="171" t="s">
        <v>1231</v>
      </c>
      <c r="C519" s="173" t="s">
        <v>90</v>
      </c>
      <c r="D519" s="143" t="s">
        <v>851</v>
      </c>
      <c r="E519" s="198" t="s">
        <v>1670</v>
      </c>
      <c r="F519" s="146">
        <v>1483</v>
      </c>
      <c r="G519" s="146">
        <v>4071885</v>
      </c>
      <c r="H519" s="137">
        <v>1606</v>
      </c>
      <c r="I519" s="137">
        <v>3728045</v>
      </c>
      <c r="J519" s="24">
        <f t="shared" si="45"/>
        <v>1.0829399865138234</v>
      </c>
      <c r="K519" s="24">
        <f t="shared" si="46"/>
        <v>0.91555753662001749</v>
      </c>
      <c r="L519" s="24">
        <f t="shared" si="42"/>
        <v>0.3</v>
      </c>
      <c r="M519" s="24">
        <f t="shared" si="43"/>
        <v>0.64089027563401224</v>
      </c>
      <c r="N519" s="109">
        <f t="shared" si="44"/>
        <v>0.94089027563401229</v>
      </c>
      <c r="O519" s="144">
        <v>1827.8022948652379</v>
      </c>
      <c r="P519" s="137">
        <v>259.43646427880327</v>
      </c>
      <c r="Q519" s="137">
        <v>1568.3658305864346</v>
      </c>
      <c r="R519" s="2" t="s">
        <v>1672</v>
      </c>
      <c r="S519" s="2">
        <v>1788910336</v>
      </c>
      <c r="T519" s="2" t="s">
        <v>1675</v>
      </c>
      <c r="U519" s="2" t="s">
        <v>1677</v>
      </c>
      <c r="V519" s="2"/>
    </row>
    <row r="520" spans="1:22" x14ac:dyDescent="0.25">
      <c r="A520" s="143">
        <v>516</v>
      </c>
      <c r="B520" s="171" t="s">
        <v>1231</v>
      </c>
      <c r="C520" s="173" t="s">
        <v>90</v>
      </c>
      <c r="D520" s="143" t="s">
        <v>852</v>
      </c>
      <c r="E520" s="198" t="s">
        <v>1061</v>
      </c>
      <c r="F520" s="146">
        <v>1359</v>
      </c>
      <c r="G520" s="146">
        <v>2814958</v>
      </c>
      <c r="H520" s="137">
        <v>1526</v>
      </c>
      <c r="I520" s="137">
        <v>3270485</v>
      </c>
      <c r="J520" s="24">
        <f t="shared" si="45"/>
        <v>1.1228844738778514</v>
      </c>
      <c r="K520" s="24">
        <f t="shared" si="46"/>
        <v>1.1618237288087425</v>
      </c>
      <c r="L520" s="24">
        <f t="shared" si="42"/>
        <v>0.3</v>
      </c>
      <c r="M520" s="24">
        <f t="shared" si="43"/>
        <v>0.7</v>
      </c>
      <c r="N520" s="109">
        <f t="shared" si="44"/>
        <v>1</v>
      </c>
      <c r="O520" s="144">
        <v>1942.6306575796909</v>
      </c>
      <c r="P520" s="137">
        <v>339.80394633844662</v>
      </c>
      <c r="Q520" s="137">
        <v>1602.8267112412443</v>
      </c>
      <c r="R520" s="2" t="s">
        <v>1672</v>
      </c>
      <c r="S520" s="2">
        <v>1721210329</v>
      </c>
      <c r="T520" s="2" t="s">
        <v>1675</v>
      </c>
      <c r="U520" s="2" t="s">
        <v>1677</v>
      </c>
      <c r="V520" s="2"/>
    </row>
    <row r="521" spans="1:22" x14ac:dyDescent="0.25">
      <c r="A521" s="143">
        <v>517</v>
      </c>
      <c r="B521" s="171" t="s">
        <v>1231</v>
      </c>
      <c r="C521" s="173" t="s">
        <v>90</v>
      </c>
      <c r="D521" s="143" t="s">
        <v>853</v>
      </c>
      <c r="E521" s="171" t="s">
        <v>1671</v>
      </c>
      <c r="F521" s="146">
        <v>935</v>
      </c>
      <c r="G521" s="146">
        <v>1375501</v>
      </c>
      <c r="H521" s="137">
        <v>1474</v>
      </c>
      <c r="I521" s="137">
        <v>1937890</v>
      </c>
      <c r="J521" s="24">
        <f t="shared" si="45"/>
        <v>1.5764705882352941</v>
      </c>
      <c r="K521" s="24">
        <f t="shared" si="46"/>
        <v>1.4088612076617901</v>
      </c>
      <c r="L521" s="24">
        <f t="shared" si="42"/>
        <v>0.3</v>
      </c>
      <c r="M521" s="24">
        <f t="shared" si="43"/>
        <v>0.7</v>
      </c>
      <c r="N521" s="109">
        <f t="shared" si="44"/>
        <v>1</v>
      </c>
      <c r="O521" s="144">
        <v>1942.6306575796909</v>
      </c>
      <c r="P521" s="137">
        <v>829.87177473178633</v>
      </c>
      <c r="Q521" s="137">
        <v>1112.7588828479047</v>
      </c>
      <c r="R521" s="2" t="s">
        <v>1672</v>
      </c>
      <c r="S521" s="2">
        <v>1773418585</v>
      </c>
      <c r="T521" s="2" t="s">
        <v>1675</v>
      </c>
      <c r="U521" s="2" t="s">
        <v>1677</v>
      </c>
      <c r="V521" s="2"/>
    </row>
    <row r="522" spans="1:22" x14ac:dyDescent="0.25">
      <c r="A522" s="143"/>
      <c r="B522" s="171"/>
      <c r="C522" s="143"/>
      <c r="D522" s="143"/>
      <c r="E522" s="171"/>
      <c r="F522" s="146"/>
      <c r="G522" s="146"/>
      <c r="H522" s="7"/>
      <c r="I522" s="7"/>
      <c r="J522" s="24"/>
      <c r="K522" s="24"/>
      <c r="L522" s="24"/>
      <c r="M522" s="24"/>
      <c r="N522" s="109"/>
      <c r="O522" s="144"/>
      <c r="P522" s="137"/>
      <c r="Q522" s="137"/>
      <c r="R522" s="2"/>
      <c r="S522" s="2"/>
      <c r="T522" s="2"/>
      <c r="U522" s="2"/>
      <c r="V522" s="2"/>
    </row>
    <row r="523" spans="1:22" x14ac:dyDescent="0.25">
      <c r="A523" s="233" t="s">
        <v>1295</v>
      </c>
      <c r="B523" s="233"/>
      <c r="C523" s="233"/>
      <c r="D523" s="233"/>
      <c r="E523" s="233"/>
      <c r="F523" s="161">
        <f>SUM(F5:F521)</f>
        <v>532996</v>
      </c>
      <c r="G523" s="161">
        <f>SUM(G5:G521)</f>
        <v>1077357995</v>
      </c>
      <c r="H523" s="161">
        <f>SUM(H5:H521)</f>
        <v>615838</v>
      </c>
      <c r="I523" s="161">
        <f>SUM(I5:I521)</f>
        <v>1123253025</v>
      </c>
      <c r="J523" s="162">
        <f>IFERROR(H523/F523,0)</f>
        <v>1.1554270576139407</v>
      </c>
      <c r="K523" s="162">
        <f>IFERROR(I523/G523,0)</f>
        <v>1.0425996096125876</v>
      </c>
      <c r="L523" s="162">
        <f>IF((J523*0.3)&gt;30%,30%,(J523*0.3))</f>
        <v>0.3</v>
      </c>
      <c r="M523" s="162">
        <f>IF((K523*0.7)&gt;70%,70%,(K523*0.7))</f>
        <v>0.7</v>
      </c>
      <c r="N523" s="162">
        <f t="shared" ref="N523" si="47">L523+M523</f>
        <v>1</v>
      </c>
      <c r="O523" s="161">
        <f>SUM(O5:O521)</f>
        <v>854964.55906924501</v>
      </c>
      <c r="P523" s="161">
        <f>SUBTOTAL(9,P5:P521)</f>
        <v>223189.10394729971</v>
      </c>
      <c r="Q523" s="161">
        <f>SUBTOTAL(9,Q5:Q521)</f>
        <v>631775.45512195176</v>
      </c>
      <c r="R523" s="161"/>
      <c r="S523" s="161"/>
      <c r="T523" s="161"/>
      <c r="U523" s="161"/>
      <c r="V523" s="161"/>
    </row>
    <row r="525" spans="1:22" x14ac:dyDescent="0.25">
      <c r="G525" s="25"/>
      <c r="O525" s="14"/>
    </row>
    <row r="526" spans="1:22" x14ac:dyDescent="0.25">
      <c r="G526" s="25"/>
      <c r="O526" s="14"/>
    </row>
    <row r="527" spans="1:22" x14ac:dyDescent="0.25">
      <c r="O527" s="14"/>
    </row>
    <row r="528" spans="1:22" x14ac:dyDescent="0.25">
      <c r="O528" s="14"/>
    </row>
  </sheetData>
  <mergeCells count="20">
    <mergeCell ref="V2:V4"/>
    <mergeCell ref="A523:E523"/>
    <mergeCell ref="A2:A4"/>
    <mergeCell ref="B2:B4"/>
    <mergeCell ref="F3:G3"/>
    <mergeCell ref="H3:I3"/>
    <mergeCell ref="J3:K3"/>
    <mergeCell ref="L2:M3"/>
    <mergeCell ref="N2:N4"/>
    <mergeCell ref="O2:O4"/>
    <mergeCell ref="R2:R4"/>
    <mergeCell ref="S2:S4"/>
    <mergeCell ref="T2:T4"/>
    <mergeCell ref="U2:U4"/>
    <mergeCell ref="C2:C4"/>
    <mergeCell ref="D2:D4"/>
    <mergeCell ref="E2:E4"/>
    <mergeCell ref="F2:K2"/>
    <mergeCell ref="P2:P4"/>
    <mergeCell ref="Q2:Q4"/>
  </mergeCells>
  <conditionalFormatting sqref="D1:D136 D138:D204 D206:D246 D248:D351 D353:D403 D405:D1048576">
    <cfRule type="duplicateValues" dxfId="26" priority="11"/>
    <cfRule type="duplicateValues" dxfId="25" priority="12"/>
  </conditionalFormatting>
  <conditionalFormatting sqref="D137">
    <cfRule type="duplicateValues" dxfId="24" priority="9"/>
    <cfRule type="duplicateValues" dxfId="23" priority="10"/>
  </conditionalFormatting>
  <conditionalFormatting sqref="D205">
    <cfRule type="duplicateValues" dxfId="22" priority="7"/>
    <cfRule type="duplicateValues" dxfId="21" priority="8"/>
  </conditionalFormatting>
  <conditionalFormatting sqref="D247">
    <cfRule type="duplicateValues" dxfId="20" priority="5"/>
    <cfRule type="duplicateValues" dxfId="19" priority="6"/>
  </conditionalFormatting>
  <conditionalFormatting sqref="D352">
    <cfRule type="duplicateValues" dxfId="18" priority="3"/>
    <cfRule type="duplicateValues" dxfId="17" priority="4"/>
  </conditionalFormatting>
  <conditionalFormatting sqref="D404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Dealer BM Aug'21</vt:lpstr>
      <vt:lpstr>Dealer BM June'21 Pr</vt:lpstr>
      <vt:lpstr>Region Wise</vt:lpstr>
      <vt:lpstr>Zone Wise</vt:lpstr>
      <vt:lpstr>DSR BM Aug'21 dpay</vt:lpstr>
      <vt:lpstr>DSR BM Aug'21 Full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2021-06-10T07:36:59Z</cp:lastPrinted>
  <dcterms:created xsi:type="dcterms:W3CDTF">2018-02-20T04:51:28Z</dcterms:created>
  <dcterms:modified xsi:type="dcterms:W3CDTF">2021-09-16T04:17:33Z</dcterms:modified>
</cp:coreProperties>
</file>