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10.06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<sst xmlns="http://schemas.openxmlformats.org/spreadsheetml/2006/main" count="641" uniqueCount="258">
  <si>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</si>
  <si>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</si>
  <si>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</si>
  <si>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</si>
  <si>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</si>
  <si>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</si>
  <si>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</si>
  <si>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</si>
  <si>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</si>
  <si>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</si>
  <si>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</si>
  <si>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</si>
  <si>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</si>
  <si>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</si>
  <si>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</si>
  <si>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</si>
  <si>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</si>
  <si>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</si>
  <si>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</si>
  <si>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</si>
  <si>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</si>
  <si>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</si>
  <si>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</si>
  <si>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</si>
  <si>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</si>
  <si>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</si>
  <si>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</si>
  <si>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</si>
  <si>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</si>
  <si>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</si>
  <si>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</si>
  <si>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</si>
  <si>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</si>
  <si>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</si>
  <si>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</si>
  <si>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</si>
  <si>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</si>
  <si>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</si>
  <si>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</si>
  <si>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</si>
  <si>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</si>
  <si>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</si>
  <si>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</si>
  <si>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</si>
  <si>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</si>
  <si>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</si>
  <si>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</si>
  <si>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</si>
  <si>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</si>
  <si>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</si>
  <si>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</si>
  <si>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</si>
  <si>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</si>
  <si>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</si>
  <si>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</si>
  <si>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</si>
  <si>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</si>
  <si>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</si>
  <si>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</si>
  <si>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</si>
  <si>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</si>
  <si>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</si>
  <si>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</si>
  <si>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</si>
  <si>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</si>
  <si>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</si>
  <si>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</si>
  <si>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</si>
  <si>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</si>
  <si>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</si>
  <si>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</si>
  <si>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</si>
  <si>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</si>
  <si>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</si>
  <si>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</si>
  <si>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</si>
  <si>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</si>
  <si>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</si>
  <si>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</si>
  <si>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</si>
  <si>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</si>
  <si>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</si>
  <si>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</si>
  <si>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</si>
  <si>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</si>
  <si>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</si>
  <si>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</si>
  <si>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</si>
  <si>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</si>
  <si>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</si>
  <si>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</si>
  <si>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</si>
  <si>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</si>
  <si>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</si>
  <si>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</si>
  <si>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</si>
  <si>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</si>
  <si>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</si>
  <si>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</si>
  <si>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</si>
  <si>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</si>
  <si>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</si>
  <si>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</si>
  <si>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</si>
  <si>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</si>
  <si>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</si>
  <si>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</si>
  <si>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</si>
  <si>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</si>
  <si>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</si>
  <si>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</si>
  <si>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</si>
  <si>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</si>
  <si>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</si>
  <si>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</si>
  <si>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</si>
  <si>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</si>
  <si>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</si>
  <si>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</si>
  <si>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</si>
  <si>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</si>
  <si>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</si>
  <si>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</si>
  <si>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</si>
  <si>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</si>
  <si>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</si>
  <si>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</si>
  <si>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</si>
  <si>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</si>
  <si>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</si>
  <si>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</si>
  <si>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</si>
  <si>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</si>
  <si>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</si>
  <si>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</si>
  <si>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</si>
  <si>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</si>
  <si>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</si>
  <si>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</si>
  <si>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</si>
  <si>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</si>
  <si>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</si>
  <si>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</si>
  <si>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</si>
  <si>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</si>
  <si>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</si>
  <si>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</si>
  <si>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</si>
  <si>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</si>
  <si>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</si>
  <si>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</si>
  <si>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</si>
  <si>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</si>
  <si>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</si>
  <si>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</si>
  <si>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</si>
  <si>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</si>
  <si>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</si>
  <si>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</si>
  <si>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</si>
  <si>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</si>
  <si>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</si>
  <si>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</si>
  <si>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</si>
  <si>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</si>
  <si>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</si>
  <si>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</si>
  <si>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</si>
  <si>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</si>
  <si>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</si>
  <si>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</si>
  <si>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</si>
  <si>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</si>
  <si>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</si>
  <si>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</si>
  <si>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</si>
  <si>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</si>
  <si>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</si>
  <si>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</si>
  <si>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</si>
  <si>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</si>
  <si>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</si>
  <si>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</si>
  <si>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</si>
  <si>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</si>
  <si>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</si>
  <si>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</si>
  <si>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</si>
  <si>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</si>
  <si>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</si>
  <si>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</si>
  <si>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</si>
  <si>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</si>
  <si>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</si>
  <si>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</si>
  <si>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</si>
  <si>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</si>
  <si>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</si>
  <si>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</si>
  <si>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</si>
  <si>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</si>
  <si>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</si>
  <si>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</si>
  <si>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</si>
  <si>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</si>
  <si>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</si>
  <si>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</si>
  <si>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</si>
  <si>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</si>
  <si>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</si>
  <si>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</si>
  <si>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</si>
  <si>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</si>
  <si>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</si>
  <si>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</si>
  <si>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</si>
  <si>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</si>
  <si>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</si>
  <si>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</si>
  <si>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</si>
  <si>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</si>
  <si>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</si>
  <si>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</si>
  <si>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</si>
  <si>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</si>
  <si>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</si>
  <si>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</si>
  <si>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</si>
  <si>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</si>
  <si>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</si>
  <si>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</si>
  <si>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</si>
  <si>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</si>
  <si>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</si>
  <si>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</si>
  <si>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</si>
  <si>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</si>
  <si>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</si>
  <si>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</si>
  <si>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</si>
  <si>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</si>
  <si>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</si>
  <si>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</si>
  <si>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</si>
  <si>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</si>
  <si>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</si>
  <si>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</si>
  <si>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</si>
  <si>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</si>
  <si>
    <t>Now Due</t>
  </si>
  <si>
    <t>0</t>
  </si>
  <si>
    <t>08.06.2021</t>
  </si>
  <si>
    <t>09.06.2021</t>
  </si>
  <si>
    <t>Doyarampur</t>
  </si>
  <si>
    <t>S.A Mobile Mart</t>
  </si>
  <si>
    <t>10.06.2021</t>
  </si>
  <si>
    <t>Date: 10.06.2021</t>
  </si>
  <si>
    <t>Jafor bKash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</si>
</sst>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42" borderId="36" xfId="0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87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5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5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5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5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5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5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5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5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5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214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5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5"/>
      <c r="B7" s="38" t="s">
        <v>213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5"/>
      <c r="B8" s="38" t="s">
        <v>220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5"/>
      <c r="B9" s="38" t="s">
        <v>225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5"/>
      <c r="B10" s="38" t="s">
        <v>228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5"/>
      <c r="B11" s="38" t="s">
        <v>232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5"/>
      <c r="B12" s="38" t="s">
        <v>235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5"/>
      <c r="B13" s="38" t="s">
        <v>251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5"/>
      <c r="B14" s="38" t="s">
        <v>252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5"/>
      <c r="B15" s="38" t="s">
        <v>255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461041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461041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461041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461041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461041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461041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461041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461041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461041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461041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461041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461041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461041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461041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461041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461041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461041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461041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461041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461041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461041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461041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si="0"/>
        <v>461041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0"/>
        <v>461041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0"/>
        <v>461041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0"/>
        <v>461041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0"/>
        <v>461041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0"/>
        <v>461041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0"/>
        <v>461041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0"/>
        <v>461041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0"/>
        <v>461041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0"/>
        <v>461041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0"/>
        <v>461041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0"/>
        <v>461041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0"/>
        <v>461041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0"/>
        <v>461041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0"/>
        <v>461041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0"/>
        <v>461041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0"/>
        <v>461041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0"/>
        <v>461041</v>
      </c>
      <c r="F55" s="30"/>
      <c r="G55" s="2"/>
    </row>
    <row r="56" spans="1:8">
      <c r="A56" s="355"/>
      <c r="B56" s="38"/>
      <c r="C56" s="37"/>
      <c r="D56" s="37"/>
      <c r="E56" s="39">
        <f t="shared" si="0"/>
        <v>461041</v>
      </c>
      <c r="F56" s="30"/>
      <c r="G56" s="2"/>
    </row>
    <row r="57" spans="1:8">
      <c r="A57" s="355"/>
      <c r="B57" s="38"/>
      <c r="C57" s="37"/>
      <c r="D57" s="37"/>
      <c r="E57" s="39">
        <f t="shared" si="0"/>
        <v>461041</v>
      </c>
      <c r="F57" s="30"/>
      <c r="G57" s="2"/>
    </row>
    <row r="58" spans="1:8">
      <c r="A58" s="355"/>
      <c r="B58" s="38"/>
      <c r="C58" s="37"/>
      <c r="D58" s="37"/>
      <c r="E58" s="39">
        <f t="shared" si="0"/>
        <v>461041</v>
      </c>
      <c r="F58" s="30"/>
      <c r="G58" s="2"/>
    </row>
    <row r="59" spans="1:8">
      <c r="A59" s="355"/>
      <c r="B59" s="38"/>
      <c r="C59" s="37"/>
      <c r="D59" s="37"/>
      <c r="E59" s="39">
        <f t="shared" si="0"/>
        <v>461041</v>
      </c>
      <c r="F59" s="30"/>
      <c r="G59" s="2"/>
    </row>
    <row r="60" spans="1:8">
      <c r="A60" s="355"/>
      <c r="B60" s="38"/>
      <c r="C60" s="37"/>
      <c r="D60" s="37"/>
      <c r="E60" s="39">
        <f t="shared" si="0"/>
        <v>461041</v>
      </c>
      <c r="F60" s="30"/>
      <c r="G60" s="2"/>
    </row>
    <row r="61" spans="1:8">
      <c r="A61" s="355"/>
      <c r="B61" s="38"/>
      <c r="C61" s="37"/>
      <c r="D61" s="37"/>
      <c r="E61" s="39">
        <f t="shared" si="0"/>
        <v>461041</v>
      </c>
      <c r="F61" s="30"/>
      <c r="G61" s="2"/>
    </row>
    <row r="62" spans="1:8">
      <c r="A62" s="355"/>
      <c r="B62" s="38"/>
      <c r="C62" s="37"/>
      <c r="D62" s="37"/>
      <c r="E62" s="39">
        <f t="shared" si="0"/>
        <v>461041</v>
      </c>
      <c r="F62" s="30"/>
      <c r="G62" s="2"/>
    </row>
    <row r="63" spans="1:8">
      <c r="A63" s="355"/>
      <c r="B63" s="38"/>
      <c r="C63" s="37"/>
      <c r="D63" s="37"/>
      <c r="E63" s="39">
        <f t="shared" si="0"/>
        <v>461041</v>
      </c>
      <c r="F63" s="30"/>
      <c r="G63" s="2"/>
    </row>
    <row r="64" spans="1:8">
      <c r="A64" s="355"/>
      <c r="B64" s="38"/>
      <c r="C64" s="37"/>
      <c r="D64" s="37"/>
      <c r="E64" s="39">
        <f t="shared" si="0"/>
        <v>461041</v>
      </c>
      <c r="F64" s="30"/>
      <c r="G64" s="2"/>
    </row>
    <row r="65" spans="1:7">
      <c r="A65" s="355"/>
      <c r="B65" s="38"/>
      <c r="C65" s="37"/>
      <c r="D65" s="37"/>
      <c r="E65" s="39">
        <f t="shared" si="0"/>
        <v>461041</v>
      </c>
      <c r="F65" s="30"/>
      <c r="G65" s="2"/>
    </row>
    <row r="66" spans="1:7">
      <c r="A66" s="355"/>
      <c r="B66" s="38"/>
      <c r="C66" s="37"/>
      <c r="D66" s="37"/>
      <c r="E66" s="39">
        <f t="shared" si="0"/>
        <v>461041</v>
      </c>
      <c r="F66" s="30"/>
      <c r="G66" s="2"/>
    </row>
    <row r="67" spans="1:7">
      <c r="A67" s="355"/>
      <c r="B67" s="38"/>
      <c r="C67" s="37"/>
      <c r="D67" s="37"/>
      <c r="E67" s="39">
        <f t="shared" si="0"/>
        <v>461041</v>
      </c>
      <c r="F67" s="30"/>
      <c r="G67" s="2"/>
    </row>
    <row r="68" spans="1:7">
      <c r="A68" s="355"/>
      <c r="B68" s="38"/>
      <c r="C68" s="37"/>
      <c r="D68" s="37"/>
      <c r="E68" s="39">
        <f t="shared" si="0"/>
        <v>461041</v>
      </c>
      <c r="F68" s="30"/>
      <c r="G68" s="2"/>
    </row>
    <row r="69" spans="1:7">
      <c r="A69" s="355"/>
      <c r="B69" s="38"/>
      <c r="C69" s="37"/>
      <c r="D69" s="37"/>
      <c r="E69" s="39">
        <f t="shared" si="0"/>
        <v>461041</v>
      </c>
      <c r="F69" s="30"/>
      <c r="G69" s="2"/>
    </row>
    <row r="70" spans="1:7">
      <c r="A70" s="355"/>
      <c r="B70" s="38"/>
      <c r="C70" s="37"/>
      <c r="D70" s="37"/>
      <c r="E70" s="39">
        <f t="shared" ref="E70:E82" si="1">E69+C70-D70</f>
        <v>461041</v>
      </c>
      <c r="F70" s="30"/>
      <c r="G70" s="2"/>
    </row>
    <row r="71" spans="1:7">
      <c r="A71" s="355"/>
      <c r="B71" s="38"/>
      <c r="C71" s="37"/>
      <c r="D71" s="37"/>
      <c r="E71" s="39">
        <f t="shared" si="1"/>
        <v>461041</v>
      </c>
      <c r="F71" s="30"/>
      <c r="G71" s="2"/>
    </row>
    <row r="72" spans="1:7">
      <c r="A72" s="355"/>
      <c r="B72" s="38"/>
      <c r="C72" s="37"/>
      <c r="D72" s="37"/>
      <c r="E72" s="39">
        <f t="shared" si="1"/>
        <v>461041</v>
      </c>
      <c r="F72" s="30"/>
      <c r="G72" s="2"/>
    </row>
    <row r="73" spans="1:7">
      <c r="A73" s="355"/>
      <c r="B73" s="38"/>
      <c r="C73" s="37"/>
      <c r="D73" s="37"/>
      <c r="E73" s="39">
        <f t="shared" si="1"/>
        <v>461041</v>
      </c>
      <c r="F73" s="30"/>
      <c r="G73" s="2"/>
    </row>
    <row r="74" spans="1:7">
      <c r="A74" s="355"/>
      <c r="B74" s="38"/>
      <c r="C74" s="37"/>
      <c r="D74" s="37"/>
      <c r="E74" s="39">
        <f t="shared" si="1"/>
        <v>461041</v>
      </c>
      <c r="F74" s="30"/>
      <c r="G74" s="2"/>
    </row>
    <row r="75" spans="1:7">
      <c r="A75" s="355"/>
      <c r="B75" s="38"/>
      <c r="C75" s="37"/>
      <c r="D75" s="37"/>
      <c r="E75" s="39">
        <f t="shared" si="1"/>
        <v>461041</v>
      </c>
      <c r="F75" s="32"/>
      <c r="G75" s="2"/>
    </row>
    <row r="76" spans="1:7">
      <c r="A76" s="355"/>
      <c r="B76" s="38"/>
      <c r="C76" s="37"/>
      <c r="D76" s="37"/>
      <c r="E76" s="39">
        <f t="shared" si="1"/>
        <v>461041</v>
      </c>
      <c r="F76" s="30"/>
      <c r="G76" s="2"/>
    </row>
    <row r="77" spans="1:7">
      <c r="A77" s="355"/>
      <c r="B77" s="38"/>
      <c r="C77" s="37"/>
      <c r="D77" s="37"/>
      <c r="E77" s="39">
        <f t="shared" si="1"/>
        <v>461041</v>
      </c>
      <c r="F77" s="30"/>
      <c r="G77" s="2"/>
    </row>
    <row r="78" spans="1:7">
      <c r="A78" s="355"/>
      <c r="B78" s="38"/>
      <c r="C78" s="37"/>
      <c r="D78" s="37"/>
      <c r="E78" s="39">
        <f t="shared" si="1"/>
        <v>461041</v>
      </c>
      <c r="F78" s="30"/>
      <c r="G78" s="2"/>
    </row>
    <row r="79" spans="1:7">
      <c r="A79" s="355"/>
      <c r="B79" s="38"/>
      <c r="C79" s="37"/>
      <c r="D79" s="37"/>
      <c r="E79" s="39">
        <f t="shared" si="1"/>
        <v>461041</v>
      </c>
      <c r="F79" s="30"/>
      <c r="G79" s="2"/>
    </row>
    <row r="80" spans="1:7">
      <c r="A80" s="355"/>
      <c r="B80" s="38"/>
      <c r="C80" s="37"/>
      <c r="D80" s="37"/>
      <c r="E80" s="39">
        <f t="shared" si="1"/>
        <v>461041</v>
      </c>
      <c r="F80" s="30"/>
      <c r="G80" s="2"/>
    </row>
    <row r="81" spans="1:7">
      <c r="A81" s="355"/>
      <c r="B81" s="38"/>
      <c r="C81" s="37"/>
      <c r="D81" s="37"/>
      <c r="E81" s="39">
        <f t="shared" si="1"/>
        <v>461041</v>
      </c>
      <c r="F81" s="30"/>
      <c r="G81" s="2"/>
    </row>
    <row r="82" spans="1:7">
      <c r="A82" s="355"/>
      <c r="B82" s="38"/>
      <c r="C82" s="37"/>
      <c r="D82" s="37"/>
      <c r="E82" s="39">
        <f t="shared" si="1"/>
        <v>461041</v>
      </c>
      <c r="F82" s="30"/>
      <c r="G82" s="2"/>
    </row>
    <row r="83" spans="1:7">
      <c r="A83" s="355"/>
      <c r="B83" s="43"/>
      <c r="C83" s="39">
        <f>SUM(C5:C72)</f>
        <v>2911041</v>
      </c>
      <c r="D83" s="39">
        <f>SUM(D5:D77)</f>
        <v>2450000</v>
      </c>
      <c r="E83" s="63">
        <f>E71</f>
        <v>461041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1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56" t="s">
        <v>17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119" customFormat="1" ht="18">
      <c r="A2" s="357" t="s">
        <v>53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120" customFormat="1" ht="16.5" thickBot="1">
      <c r="A3" s="358" t="s">
        <v>215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96"/>
      <c r="T3" s="8"/>
      <c r="U3" s="8"/>
      <c r="V3" s="8"/>
      <c r="W3" s="8"/>
      <c r="X3" s="28"/>
    </row>
    <row r="4" spans="1:24" s="121" customFormat="1" ht="12.75" customHeight="1">
      <c r="A4" s="361" t="s">
        <v>54</v>
      </c>
      <c r="B4" s="363" t="s">
        <v>55</v>
      </c>
      <c r="C4" s="365" t="s">
        <v>56</v>
      </c>
      <c r="D4" s="365" t="s">
        <v>57</v>
      </c>
      <c r="E4" s="365" t="s">
        <v>58</v>
      </c>
      <c r="F4" s="365" t="s">
        <v>59</v>
      </c>
      <c r="G4" s="365" t="s">
        <v>60</v>
      </c>
      <c r="H4" s="365" t="s">
        <v>61</v>
      </c>
      <c r="I4" s="365" t="s">
        <v>74</v>
      </c>
      <c r="J4" s="365" t="s">
        <v>62</v>
      </c>
      <c r="K4" s="365" t="s">
        <v>63</v>
      </c>
      <c r="L4" s="365" t="s">
        <v>64</v>
      </c>
      <c r="M4" s="365" t="s">
        <v>65</v>
      </c>
      <c r="N4" s="365" t="s">
        <v>66</v>
      </c>
      <c r="O4" s="369" t="s">
        <v>67</v>
      </c>
      <c r="P4" s="367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2"/>
      <c r="B5" s="364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70"/>
      <c r="P5" s="368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213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220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225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231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232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235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251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252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255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6400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2900</v>
      </c>
      <c r="H37" s="155">
        <f t="shared" si="1"/>
        <v>0</v>
      </c>
      <c r="I37" s="155">
        <f t="shared" si="1"/>
        <v>0</v>
      </c>
      <c r="J37" s="155">
        <f t="shared" si="1"/>
        <v>1415</v>
      </c>
      <c r="K37" s="155">
        <f t="shared" si="1"/>
        <v>3970</v>
      </c>
      <c r="L37" s="155">
        <f t="shared" si="1"/>
        <v>0</v>
      </c>
      <c r="M37" s="155">
        <f t="shared" si="1"/>
        <v>0</v>
      </c>
      <c r="N37" s="172">
        <f t="shared" si="1"/>
        <v>160</v>
      </c>
      <c r="O37" s="155">
        <f t="shared" si="1"/>
        <v>0</v>
      </c>
      <c r="P37" s="156">
        <f t="shared" si="1"/>
        <v>1895</v>
      </c>
      <c r="Q37" s="157">
        <f>SUM(Q6:Q36)</f>
        <v>17525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61" zoomScale="120" zoomScaleNormal="120" workbookViewId="0">
      <selection activeCell="G79" sqref="G79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5" t="s">
        <v>17</v>
      </c>
      <c r="B1" s="376"/>
      <c r="C1" s="376"/>
      <c r="D1" s="376"/>
      <c r="E1" s="376"/>
      <c r="F1" s="377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78" t="s">
        <v>216</v>
      </c>
      <c r="B2" s="379"/>
      <c r="C2" s="379"/>
      <c r="D2" s="379"/>
      <c r="E2" s="379"/>
      <c r="F2" s="380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1" t="s">
        <v>196</v>
      </c>
      <c r="B3" s="382"/>
      <c r="C3" s="382"/>
      <c r="D3" s="382"/>
      <c r="E3" s="382"/>
      <c r="F3" s="383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213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220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225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228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232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235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251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252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255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3676420</v>
      </c>
      <c r="C33" s="277">
        <f>SUM(C5:C32)</f>
        <v>3666032</v>
      </c>
      <c r="D33" s="277">
        <f>SUM(D5:D32)</f>
        <v>17525</v>
      </c>
      <c r="E33" s="277">
        <f>SUM(E5:E32)</f>
        <v>3683557</v>
      </c>
      <c r="F33" s="278">
        <f>B33-E33</f>
        <v>-7137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3" t="s">
        <v>33</v>
      </c>
      <c r="C35" s="373"/>
      <c r="D35" s="373"/>
      <c r="E35" s="373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220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230</v>
      </c>
      <c r="C38" s="97" t="s">
        <v>88</v>
      </c>
      <c r="D38" s="301">
        <v>1000</v>
      </c>
      <c r="E38" s="251" t="s">
        <v>232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226</v>
      </c>
      <c r="C39" s="91" t="s">
        <v>88</v>
      </c>
      <c r="D39" s="301">
        <v>1145</v>
      </c>
      <c r="E39" s="251" t="s">
        <v>252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74"/>
      <c r="H43" s="374"/>
      <c r="I43" s="374"/>
      <c r="J43" s="374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236</v>
      </c>
      <c r="C46" s="196">
        <v>1718911905</v>
      </c>
      <c r="D46" s="304">
        <v>375350</v>
      </c>
      <c r="E46" s="267" t="s">
        <v>251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237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212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238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239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240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241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242</v>
      </c>
      <c r="C52" s="173">
        <v>1739791780</v>
      </c>
      <c r="D52" s="305">
        <v>45620</v>
      </c>
      <c r="E52" s="253" t="s">
        <v>251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243</v>
      </c>
      <c r="C53" s="173">
        <v>1723246584</v>
      </c>
      <c r="D53" s="305">
        <v>25745</v>
      </c>
      <c r="E53" s="255" t="s">
        <v>251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244</v>
      </c>
      <c r="C54" s="173">
        <v>1725821212</v>
      </c>
      <c r="D54" s="305">
        <v>15000</v>
      </c>
      <c r="E54" s="255" t="s">
        <v>251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212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218</v>
      </c>
      <c r="B56" s="105" t="s">
        <v>178</v>
      </c>
      <c r="C56" s="173" t="s">
        <v>152</v>
      </c>
      <c r="D56" s="306">
        <v>50000</v>
      </c>
      <c r="E56" s="255" t="s">
        <v>213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232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212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227</v>
      </c>
      <c r="B58" s="103" t="s">
        <v>207</v>
      </c>
      <c r="C58" s="173" t="s">
        <v>234</v>
      </c>
      <c r="D58" s="305">
        <v>18000</v>
      </c>
      <c r="E58" s="254" t="s">
        <v>251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224</v>
      </c>
      <c r="C59" s="173">
        <v>1789726772</v>
      </c>
      <c r="D59" s="305">
        <v>6800</v>
      </c>
      <c r="E59" s="255" t="s">
        <v>232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 t="s">
        <v>221</v>
      </c>
      <c r="B61" s="106" t="s">
        <v>203</v>
      </c>
      <c r="C61" s="99"/>
      <c r="D61" s="305">
        <v>9000</v>
      </c>
      <c r="E61" s="254" t="s">
        <v>255</v>
      </c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15000</v>
      </c>
      <c r="E62" s="255" t="s">
        <v>252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220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221</v>
      </c>
      <c r="B65" s="103" t="s">
        <v>229</v>
      </c>
      <c r="C65" s="173" t="s">
        <v>233</v>
      </c>
      <c r="D65" s="305">
        <v>8580</v>
      </c>
      <c r="E65" s="253" t="s">
        <v>228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212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220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0"/>
      <c r="C69" s="173"/>
      <c r="D69" s="305"/>
      <c r="E69" s="254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245</v>
      </c>
      <c r="B71" s="103" t="s">
        <v>246</v>
      </c>
      <c r="C71" s="173" t="s">
        <v>247</v>
      </c>
      <c r="D71" s="305">
        <v>51835</v>
      </c>
      <c r="E71" s="253" t="s">
        <v>235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222</v>
      </c>
      <c r="B73" s="103" t="s">
        <v>223</v>
      </c>
      <c r="C73" s="173">
        <v>1732469191</v>
      </c>
      <c r="D73" s="305">
        <v>19210</v>
      </c>
      <c r="E73" s="254" t="s">
        <v>252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212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/>
      <c r="B75" s="103"/>
      <c r="C75" s="173"/>
      <c r="D75" s="305"/>
      <c r="E75" s="255"/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212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48810</v>
      </c>
      <c r="E76" s="254" t="s">
        <v>255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42888</v>
      </c>
      <c r="E78" s="253" t="s">
        <v>255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38700</v>
      </c>
      <c r="E79" s="254" t="s">
        <v>255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212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25000</v>
      </c>
      <c r="E80" s="254" t="s">
        <v>252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17585</v>
      </c>
      <c r="E81" s="255" t="s">
        <v>255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24000</v>
      </c>
      <c r="E82" s="255" t="s">
        <v>220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19286</v>
      </c>
      <c r="E83" s="253" t="s">
        <v>255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8235</v>
      </c>
      <c r="E85" s="255" t="s">
        <v>255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212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 t="s">
        <v>253</v>
      </c>
      <c r="B91" s="103" t="s">
        <v>254</v>
      </c>
      <c r="C91" s="173"/>
      <c r="D91" s="305">
        <v>2000</v>
      </c>
      <c r="E91" s="254" t="s">
        <v>252</v>
      </c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78</v>
      </c>
      <c r="C110" s="173">
        <v>1739992171</v>
      </c>
      <c r="D110" s="305">
        <v>17500</v>
      </c>
      <c r="E110" s="255" t="s">
        <v>80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194</v>
      </c>
      <c r="B111" s="103" t="s">
        <v>79</v>
      </c>
      <c r="C111" s="173">
        <v>1758900692</v>
      </c>
      <c r="D111" s="327">
        <v>30000</v>
      </c>
      <c r="E111" s="255" t="s">
        <v>73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124</v>
      </c>
      <c r="C112" s="325">
        <v>1740649578</v>
      </c>
      <c r="D112" s="327">
        <v>1000</v>
      </c>
      <c r="E112" s="255" t="s">
        <v>123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47</v>
      </c>
      <c r="C113" s="173">
        <v>1711442828</v>
      </c>
      <c r="D113" s="327">
        <v>1210</v>
      </c>
      <c r="E113" s="255" t="s">
        <v>38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193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189</v>
      </c>
      <c r="B116" s="103" t="s">
        <v>115</v>
      </c>
      <c r="C116" s="173">
        <v>1760853402</v>
      </c>
      <c r="D116" s="305">
        <v>50000</v>
      </c>
      <c r="E116" s="255" t="s">
        <v>117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30750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1" t="s">
        <v>51</v>
      </c>
      <c r="B119" s="372"/>
      <c r="C119" s="384"/>
      <c r="D119" s="309">
        <f>SUM(D37:D118)</f>
        <v>2215784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1" t="s">
        <v>52</v>
      </c>
      <c r="B121" s="372"/>
      <c r="C121" s="372"/>
      <c r="D121" s="309">
        <f>D119+M121</f>
        <v>2215784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I18" sqref="I18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5" t="s">
        <v>82</v>
      </c>
      <c r="B1" s="386"/>
      <c r="C1" s="386"/>
      <c r="D1" s="386"/>
      <c r="E1" s="387"/>
      <c r="F1" s="5"/>
      <c r="G1" s="5"/>
    </row>
    <row r="2" spans="1:29" ht="21.75">
      <c r="A2" s="394" t="s">
        <v>119</v>
      </c>
      <c r="B2" s="395"/>
      <c r="C2" s="395"/>
      <c r="D2" s="395"/>
      <c r="E2" s="396"/>
      <c r="F2" s="5"/>
      <c r="G2" s="5"/>
    </row>
    <row r="3" spans="1:29" ht="23.25">
      <c r="A3" s="388" t="s">
        <v>256</v>
      </c>
      <c r="B3" s="389"/>
      <c r="C3" s="389"/>
      <c r="D3" s="389"/>
      <c r="E3" s="39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4188190.74</v>
      </c>
      <c r="F5" s="60"/>
      <c r="G5" s="53">
        <v>140000</v>
      </c>
      <c r="H5" s="49" t="s">
        <v>255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92480.740000000049</v>
      </c>
      <c r="C6" s="67"/>
      <c r="D6" s="65" t="s">
        <v>22</v>
      </c>
      <c r="E6" s="68">
        <v>461041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19847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17525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217</v>
      </c>
      <c r="B9" s="67">
        <v>0</v>
      </c>
      <c r="C9" s="66"/>
      <c r="D9" s="65" t="s">
        <v>13</v>
      </c>
      <c r="E9" s="68">
        <v>2215784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74955.740000000049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721743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257</v>
      </c>
      <c r="B12" s="71">
        <v>450000</v>
      </c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7624955.7400000002</v>
      </c>
      <c r="C14" s="66"/>
      <c r="D14" s="66" t="s">
        <v>7</v>
      </c>
      <c r="E14" s="69">
        <f>E5+E6+E7+E8+E9+E10+E11+E12+E13</f>
        <v>7624955.7400000002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1" t="s">
        <v>16</v>
      </c>
      <c r="B16" s="392"/>
      <c r="C16" s="392"/>
      <c r="D16" s="392"/>
      <c r="E16" s="393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48810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42888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38700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211</v>
      </c>
      <c r="B20" s="86">
        <v>27585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248</v>
      </c>
      <c r="B21" s="181">
        <v>51835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219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" workbookViewId="0">
      <selection activeCell="G20" sqref="G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9" sqref="H9"/>
    </sheetView>
  </sheetViews>
  <sheetFormatPr defaultRowHeight="12.75"/>
  <cols>
    <col min="1" max="1" width="20.85546875" style="342" bestFit="1" customWidth="1"/>
    <col min="2" max="2" width="12.140625" style="333" customWidth="1"/>
    <col min="3" max="3" width="12.140625" style="21" bestFit="1" customWidth="1"/>
    <col min="4" max="4" width="14" style="1" bestFit="1" customWidth="1"/>
  </cols>
  <sheetData>
    <row r="1" spans="1:8" ht="19.5" customHeight="1">
      <c r="A1" s="340" t="s">
        <v>208</v>
      </c>
      <c r="B1" s="336" t="s">
        <v>198</v>
      </c>
      <c r="C1" s="345" t="s">
        <v>125</v>
      </c>
      <c r="D1" s="337">
        <f ca="1">TODAY()</f>
        <v>44461</v>
      </c>
      <c r="E1" s="335" t="s">
        <v>249</v>
      </c>
    </row>
    <row r="2" spans="1:8">
      <c r="A2" s="328" t="s">
        <v>236</v>
      </c>
      <c r="B2" s="110">
        <v>1718911905</v>
      </c>
      <c r="C2" s="307">
        <v>425350</v>
      </c>
      <c r="D2" s="349">
        <v>-115525</v>
      </c>
      <c r="E2" s="202"/>
    </row>
    <row r="3" spans="1:8">
      <c r="A3" s="329" t="s">
        <v>176</v>
      </c>
      <c r="B3" s="331" t="s">
        <v>150</v>
      </c>
      <c r="C3" s="346">
        <v>129613</v>
      </c>
      <c r="D3" s="350" t="s">
        <v>250</v>
      </c>
      <c r="E3" s="202"/>
    </row>
    <row r="4" spans="1:8">
      <c r="A4" s="328" t="s">
        <v>177</v>
      </c>
      <c r="B4" s="110" t="s">
        <v>151</v>
      </c>
      <c r="C4" s="307">
        <v>25900</v>
      </c>
      <c r="D4" s="350" t="s">
        <v>250</v>
      </c>
      <c r="E4" s="202"/>
      <c r="H4" s="33"/>
    </row>
    <row r="5" spans="1:8">
      <c r="A5" s="329" t="s">
        <v>158</v>
      </c>
      <c r="B5" s="202" t="s">
        <v>131</v>
      </c>
      <c r="C5" s="346">
        <v>46888</v>
      </c>
      <c r="D5" s="351">
        <v>2000</v>
      </c>
      <c r="E5" s="202"/>
    </row>
    <row r="6" spans="1:8">
      <c r="A6" s="329" t="s">
        <v>207</v>
      </c>
      <c r="B6" s="331" t="s">
        <v>234</v>
      </c>
      <c r="C6" s="346">
        <v>23000</v>
      </c>
      <c r="D6" s="350" t="s">
        <v>250</v>
      </c>
      <c r="E6" s="202"/>
    </row>
    <row r="7" spans="1:8">
      <c r="A7" s="329" t="s">
        <v>243</v>
      </c>
      <c r="B7" s="331">
        <v>1723246584</v>
      </c>
      <c r="C7" s="346">
        <v>35745</v>
      </c>
      <c r="D7" s="350" t="s">
        <v>250</v>
      </c>
      <c r="E7" s="202"/>
    </row>
    <row r="8" spans="1:8">
      <c r="A8" s="329" t="s">
        <v>153</v>
      </c>
      <c r="B8" s="331" t="s">
        <v>126</v>
      </c>
      <c r="C8" s="346">
        <v>10915</v>
      </c>
      <c r="D8" s="350" t="s">
        <v>250</v>
      </c>
      <c r="E8" s="202"/>
    </row>
    <row r="9" spans="1:8">
      <c r="A9" s="329" t="s">
        <v>165</v>
      </c>
      <c r="B9" s="331" t="s">
        <v>138</v>
      </c>
      <c r="C9" s="346">
        <v>3500</v>
      </c>
      <c r="D9" s="350" t="s">
        <v>250</v>
      </c>
      <c r="E9" s="202"/>
    </row>
    <row r="10" spans="1:8">
      <c r="A10" s="329" t="s">
        <v>166</v>
      </c>
      <c r="B10" s="331" t="s">
        <v>139</v>
      </c>
      <c r="C10" s="346">
        <v>14000</v>
      </c>
      <c r="D10" s="350" t="s">
        <v>250</v>
      </c>
      <c r="E10" s="202"/>
    </row>
    <row r="11" spans="1:8">
      <c r="A11" s="329" t="s">
        <v>238</v>
      </c>
      <c r="B11" s="331">
        <v>1733624262</v>
      </c>
      <c r="C11" s="346">
        <v>209465</v>
      </c>
      <c r="D11" s="350" t="s">
        <v>250</v>
      </c>
      <c r="E11" s="202"/>
    </row>
    <row r="12" spans="1:8">
      <c r="A12" s="329" t="s">
        <v>178</v>
      </c>
      <c r="B12" s="331" t="s">
        <v>152</v>
      </c>
      <c r="C12" s="346">
        <v>50000</v>
      </c>
      <c r="D12" s="350" t="s">
        <v>250</v>
      </c>
      <c r="E12" s="202"/>
    </row>
    <row r="13" spans="1:8">
      <c r="A13" s="329" t="s">
        <v>171</v>
      </c>
      <c r="B13" s="331" t="s">
        <v>144</v>
      </c>
      <c r="C13" s="346">
        <v>2750</v>
      </c>
      <c r="D13" s="350" t="s">
        <v>250</v>
      </c>
      <c r="E13" s="202"/>
    </row>
    <row r="14" spans="1:8">
      <c r="A14" s="329" t="s">
        <v>239</v>
      </c>
      <c r="B14" s="331">
        <v>1711460131</v>
      </c>
      <c r="C14" s="346">
        <v>200000</v>
      </c>
      <c r="D14" s="350" t="s">
        <v>250</v>
      </c>
      <c r="E14" s="202"/>
    </row>
    <row r="15" spans="1:8">
      <c r="A15" s="329" t="s">
        <v>159</v>
      </c>
      <c r="B15" s="331" t="s">
        <v>132</v>
      </c>
      <c r="C15" s="346">
        <v>26000</v>
      </c>
      <c r="D15" s="349" t="s">
        <v>250</v>
      </c>
      <c r="E15" s="202"/>
    </row>
    <row r="16" spans="1:8">
      <c r="A16" s="329" t="s">
        <v>160</v>
      </c>
      <c r="B16" s="331" t="s">
        <v>133</v>
      </c>
      <c r="C16" s="346">
        <v>39700</v>
      </c>
      <c r="D16" s="351">
        <v>1000</v>
      </c>
      <c r="E16" s="202"/>
    </row>
    <row r="17" spans="1:5">
      <c r="A17" s="329" t="s">
        <v>237</v>
      </c>
      <c r="B17" s="202">
        <v>1716697790</v>
      </c>
      <c r="C17" s="346">
        <v>265917</v>
      </c>
      <c r="D17" s="350" t="s">
        <v>250</v>
      </c>
      <c r="E17" s="202"/>
    </row>
    <row r="18" spans="1:5">
      <c r="A18" s="329" t="s">
        <v>161</v>
      </c>
      <c r="B18" s="202" t="s">
        <v>134</v>
      </c>
      <c r="C18" s="346">
        <v>24000</v>
      </c>
      <c r="D18" s="350" t="s">
        <v>250</v>
      </c>
      <c r="E18" s="202"/>
    </row>
    <row r="19" spans="1:5">
      <c r="A19" s="341" t="s">
        <v>173</v>
      </c>
      <c r="B19" s="332" t="s">
        <v>147</v>
      </c>
      <c r="C19" s="347">
        <v>10000</v>
      </c>
      <c r="D19" s="350" t="s">
        <v>250</v>
      </c>
      <c r="E19" s="202"/>
    </row>
    <row r="20" spans="1:5">
      <c r="A20" s="329" t="s">
        <v>175</v>
      </c>
      <c r="B20" s="331" t="s">
        <v>149</v>
      </c>
      <c r="C20" s="346">
        <v>19000</v>
      </c>
      <c r="D20" s="349" t="s">
        <v>250</v>
      </c>
      <c r="E20" s="202"/>
    </row>
    <row r="21" spans="1:5">
      <c r="A21" s="341" t="s">
        <v>162</v>
      </c>
      <c r="B21" s="332" t="s">
        <v>135</v>
      </c>
      <c r="C21" s="347">
        <v>11235</v>
      </c>
      <c r="D21" s="351">
        <v>1000</v>
      </c>
      <c r="E21" s="202"/>
    </row>
    <row r="22" spans="1:5">
      <c r="A22" s="341" t="s">
        <v>174</v>
      </c>
      <c r="B22" s="332" t="s">
        <v>148</v>
      </c>
      <c r="C22" s="347">
        <v>10650</v>
      </c>
      <c r="D22" s="350" t="s">
        <v>250</v>
      </c>
      <c r="E22" s="202"/>
    </row>
    <row r="23" spans="1:5">
      <c r="A23" s="329" t="s">
        <v>241</v>
      </c>
      <c r="B23" s="331">
        <v>1712688979</v>
      </c>
      <c r="C23" s="346">
        <v>63290</v>
      </c>
      <c r="D23" s="349" t="s">
        <v>250</v>
      </c>
      <c r="E23" s="202"/>
    </row>
    <row r="24" spans="1:5">
      <c r="A24" s="329" t="s">
        <v>157</v>
      </c>
      <c r="B24" s="331" t="s">
        <v>130</v>
      </c>
      <c r="C24" s="346">
        <v>19585</v>
      </c>
      <c r="D24" s="349" t="s">
        <v>250</v>
      </c>
      <c r="E24" s="202"/>
    </row>
    <row r="25" spans="1:5">
      <c r="A25" s="328" t="s">
        <v>223</v>
      </c>
      <c r="B25" s="110">
        <v>1732469191</v>
      </c>
      <c r="C25" s="307">
        <v>21380</v>
      </c>
      <c r="D25" s="349">
        <v>5000</v>
      </c>
      <c r="E25" s="202"/>
    </row>
    <row r="26" spans="1:5">
      <c r="A26" s="329" t="s">
        <v>242</v>
      </c>
      <c r="B26" s="331">
        <v>1739791780</v>
      </c>
      <c r="C26" s="346">
        <v>46620</v>
      </c>
      <c r="D26" s="350" t="s">
        <v>250</v>
      </c>
      <c r="E26" s="202"/>
    </row>
    <row r="27" spans="1:5">
      <c r="A27" s="329" t="s">
        <v>224</v>
      </c>
      <c r="B27" s="331">
        <v>1789726772</v>
      </c>
      <c r="C27" s="346">
        <v>6800</v>
      </c>
      <c r="D27" s="349" t="s">
        <v>250</v>
      </c>
      <c r="E27" s="202"/>
    </row>
    <row r="28" spans="1:5">
      <c r="A28" s="341" t="s">
        <v>163</v>
      </c>
      <c r="B28" s="332" t="s">
        <v>136</v>
      </c>
      <c r="C28" s="347">
        <v>22030</v>
      </c>
      <c r="D28" s="349" t="s">
        <v>250</v>
      </c>
      <c r="E28" s="202"/>
    </row>
    <row r="29" spans="1:5">
      <c r="A29" s="328" t="s">
        <v>229</v>
      </c>
      <c r="B29" s="110" t="s">
        <v>233</v>
      </c>
      <c r="C29" s="307">
        <v>8580</v>
      </c>
      <c r="D29" s="349" t="s">
        <v>250</v>
      </c>
      <c r="E29" s="202"/>
    </row>
    <row r="30" spans="1:5">
      <c r="A30" s="329" t="s">
        <v>168</v>
      </c>
      <c r="B30" s="331" t="s">
        <v>141</v>
      </c>
      <c r="C30" s="346">
        <v>42510</v>
      </c>
      <c r="D30" s="350" t="s">
        <v>250</v>
      </c>
      <c r="E30" s="202"/>
    </row>
    <row r="31" spans="1:5">
      <c r="A31" s="329" t="s">
        <v>244</v>
      </c>
      <c r="B31" s="331">
        <v>1725821212</v>
      </c>
      <c r="C31" s="346">
        <v>17000</v>
      </c>
      <c r="D31" s="351">
        <v>5780</v>
      </c>
      <c r="E31" s="202"/>
    </row>
    <row r="32" spans="1:5">
      <c r="A32" s="330" t="s">
        <v>169</v>
      </c>
      <c r="B32" s="110" t="s">
        <v>142</v>
      </c>
      <c r="C32" s="307">
        <v>5160</v>
      </c>
      <c r="D32" s="350" t="s">
        <v>250</v>
      </c>
      <c r="E32" s="202"/>
    </row>
    <row r="33" spans="1:5">
      <c r="A33" s="328" t="s">
        <v>164</v>
      </c>
      <c r="B33" s="110" t="s">
        <v>137</v>
      </c>
      <c r="C33" s="307">
        <v>21286</v>
      </c>
      <c r="D33" s="351">
        <v>500</v>
      </c>
      <c r="E33" s="202"/>
    </row>
    <row r="34" spans="1:5">
      <c r="A34" s="329" t="s">
        <v>154</v>
      </c>
      <c r="B34" s="331" t="s">
        <v>127</v>
      </c>
      <c r="C34" s="346">
        <v>30930</v>
      </c>
      <c r="D34" s="351">
        <v>1000</v>
      </c>
      <c r="E34" s="202"/>
    </row>
    <row r="35" spans="1:5">
      <c r="A35" s="329" t="s">
        <v>240</v>
      </c>
      <c r="B35" s="331">
        <v>1743942020</v>
      </c>
      <c r="C35" s="346">
        <v>188285</v>
      </c>
      <c r="D35" s="350" t="s">
        <v>250</v>
      </c>
      <c r="E35" s="202"/>
    </row>
    <row r="36" spans="1:5">
      <c r="A36" s="338"/>
      <c r="B36" s="334"/>
      <c r="C36" s="348"/>
      <c r="D36" s="344"/>
    </row>
    <row r="37" spans="1:5">
      <c r="A37" s="328"/>
      <c r="B37" s="339"/>
      <c r="C37" s="307"/>
      <c r="D37" s="343"/>
    </row>
    <row r="38" spans="1:5">
      <c r="A38" s="329"/>
      <c r="B38" s="331"/>
      <c r="C38" s="346"/>
      <c r="D38" s="326"/>
    </row>
    <row r="39" spans="1:5">
      <c r="A39" s="328"/>
      <c r="B39" s="110"/>
      <c r="C39" s="307"/>
      <c r="D39" s="43"/>
    </row>
    <row r="40" spans="1:5">
      <c r="A40" s="328"/>
      <c r="B40" s="110"/>
      <c r="C40" s="307"/>
      <c r="D40" s="43"/>
    </row>
    <row r="41" spans="1:5">
      <c r="A41" s="328"/>
      <c r="B41" s="110"/>
      <c r="C41" s="307"/>
      <c r="D41" s="43"/>
    </row>
    <row r="42" spans="1:5">
      <c r="A42" s="329"/>
      <c r="B42" s="331"/>
      <c r="C42" s="346"/>
      <c r="D42" s="43"/>
    </row>
    <row r="43" spans="1:5">
      <c r="A43" s="341"/>
      <c r="B43" s="332"/>
      <c r="C43" s="347"/>
      <c r="D43" s="43"/>
    </row>
    <row r="44" spans="1:5">
      <c r="A44" s="341"/>
      <c r="B44" s="332"/>
      <c r="C44" s="347"/>
      <c r="D44" s="43"/>
    </row>
    <row r="45" spans="1:5">
      <c r="A45" s="341"/>
      <c r="B45" s="332"/>
      <c r="C45" s="347"/>
      <c r="D45" s="43"/>
    </row>
    <row r="46" spans="1:5">
      <c r="A46" s="341"/>
      <c r="B46" s="332"/>
      <c r="C46" s="347"/>
      <c r="D46" s="43"/>
    </row>
    <row r="47" spans="1:5">
      <c r="A47" s="341"/>
      <c r="B47" s="332"/>
      <c r="C47" s="347"/>
      <c r="D47" s="43"/>
    </row>
    <row r="48" spans="1:5">
      <c r="A48" s="341"/>
      <c r="B48" s="332"/>
      <c r="C48" s="347"/>
      <c r="D48" s="43"/>
    </row>
    <row r="49" spans="1:4">
      <c r="A49" s="341"/>
      <c r="B49" s="332"/>
      <c r="C49" s="347"/>
      <c r="D49" s="43"/>
    </row>
    <row r="50" spans="1:4">
      <c r="A50" s="341"/>
      <c r="B50" s="332"/>
      <c r="C50" s="347"/>
      <c r="D50" s="43"/>
    </row>
    <row r="51" spans="1:4">
      <c r="A51" s="341"/>
      <c r="B51" s="332"/>
      <c r="C51" s="347"/>
      <c r="D51" s="43"/>
    </row>
    <row r="52" spans="1:4">
      <c r="A52" s="341"/>
      <c r="B52" s="332"/>
      <c r="C52" s="347"/>
      <c r="D52" s="43"/>
    </row>
    <row r="53" spans="1:4">
      <c r="A53" s="341"/>
      <c r="B53" s="332"/>
      <c r="C53" s="347"/>
      <c r="D53" s="43"/>
    </row>
    <row r="54" spans="1:4">
      <c r="A54" s="341"/>
      <c r="B54" s="332"/>
      <c r="C54" s="347"/>
      <c r="D54" s="43"/>
    </row>
    <row r="55" spans="1:4">
      <c r="A55" s="341"/>
      <c r="B55" s="332"/>
      <c r="C55" s="347"/>
      <c r="D55" s="43"/>
    </row>
    <row r="56" spans="1:4">
      <c r="A56" s="341"/>
      <c r="B56" s="332"/>
      <c r="C56" s="347"/>
      <c r="D56" s="43"/>
    </row>
    <row r="57" spans="1:4">
      <c r="A57" s="341"/>
      <c r="B57" s="332"/>
      <c r="C57" s="347"/>
      <c r="D57" s="43"/>
    </row>
    <row r="58" spans="1:4">
      <c r="A58" s="341"/>
      <c r="B58" s="332"/>
      <c r="C58" s="347"/>
      <c r="D58" s="43"/>
    </row>
    <row r="59" spans="1:4">
      <c r="A59" s="341"/>
      <c r="B59" s="332"/>
      <c r="C59" s="347"/>
      <c r="D59" s="43"/>
    </row>
    <row r="60" spans="1:4">
      <c r="A60" s="341"/>
      <c r="B60" s="332"/>
      <c r="C60" s="347"/>
      <c r="D60" s="43"/>
    </row>
    <row r="61" spans="1:4">
      <c r="A61" s="341"/>
      <c r="B61" s="332"/>
      <c r="C61" s="347"/>
      <c r="D61" s="43"/>
    </row>
    <row r="62" spans="1:4">
      <c r="A62" s="341"/>
      <c r="B62" s="332"/>
      <c r="C62" s="347"/>
      <c r="D62" s="43"/>
    </row>
    <row r="63" spans="1:4">
      <c r="A63" s="341"/>
      <c r="B63" s="332"/>
      <c r="C63" s="347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3:D9 D10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2021-09-22T04:35:17Z</dcterms:modified>
</cp:coreProperties>
</file>