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0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<sst xmlns="http://schemas.openxmlformats.org/spreadsheetml/2006/main" count="453" uniqueCount="213">
  <si>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</si>
  <si>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</si>
  <si>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</si>
  <si>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</si>
  <si>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</si>
  <si>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</si>
  <si>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</si>
  <si>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</si>
  <si>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</si>
  <si>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</si>
  <si>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</si>
  <si>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</si>
  <si>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</si>
  <si>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</si>
  <si>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</si>
  <si>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</si>
  <si>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</si>
  <si>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</si>
  <si>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</si>
  <si>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</si>
  <si>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</si>
  <si>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</si>
  <si>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</si>
  <si>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</si>
  <si>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</si>
  <si>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</si>
  <si>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</si>
  <si>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</si>
  <si>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</si>
  <si>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</si>
  <si>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</si>
  <si>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</si>
  <si>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</si>
  <si>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</si>
  <si>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</si>
  <si>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</si>
  <si>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</si>
  <si>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</si>
  <si>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</si>
  <si>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</si>
  <si>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</si>
  <si>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</si>
  <si>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</si>
  <si>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</si>
  <si>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</si>
  <si>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</si>
  <si>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</si>
  <si>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</si>
  <si>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</si>
  <si>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</si>
  <si>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</si>
  <si>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</si>
  <si>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</si>
  <si>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</si>
  <si>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</si>
  <si>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</si>
  <si>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</si>
  <si>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</si>
  <si>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</si>
  <si>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</si>
  <si>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</si>
  <si>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</si>
  <si>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</si>
  <si>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</si>
  <si>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</si>
  <si>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</si>
  <si>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</si>
  <si>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</si>
  <si>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</si>
  <si>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</si>
  <si>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</si>
  <si>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</si>
  <si>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</si>
  <si>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</si>
  <si>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</si>
  <si>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</si>
  <si>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</si>
  <si>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</si>
  <si>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</si>
  <si>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</si>
  <si>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</si>
  <si>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</si>
  <si>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</si>
  <si>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</si>
  <si>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</si>
  <si>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</si>
  <si>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</si>
  <si>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</si>
  <si>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</si>
  <si>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</si>
  <si>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</si>
  <si>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</si>
  <si>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</si>
  <si>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</si>
  <si>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</si>
  <si>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</si>
  <si>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</si>
  <si>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</si>
  <si>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</si>
  <si>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</si>
  <si>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</si>
  <si>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</si>
  <si>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</si>
  <si>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</si>
  <si>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</si>
  <si>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</si>
  <si>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</si>
  <si>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</si>
  <si>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</si>
  <si>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</si>
  <si>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</si>
  <si>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</si>
  <si>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</si>
  <si>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</si>
  <si>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</si>
  <si>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</si>
  <si>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</si>
  <si>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</si>
  <si>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</si>
  <si>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</si>
  <si>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</si>
  <si>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</si>
  <si>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</si>
  <si>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</si>
  <si>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</si>
  <si>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</si>
  <si>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</si>
  <si>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</si>
  <si>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</si>
  <si>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</si>
  <si>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</si>
  <si>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</si>
  <si>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</si>
  <si>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</si>
  <si>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</si>
  <si>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</si>
  <si>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</si>
  <si>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</si>
  <si>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</si>
  <si>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</si>
  <si>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</si>
  <si>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</si>
  <si>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</si>
  <si>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</si>
  <si>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</si>
  <si>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</si>
  <si>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</si>
  <si>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</si>
  <si>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</si>
  <si>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</si>
  <si>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</si>
  <si>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</si>
  <si>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</si>
  <si>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</si>
  <si>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</si>
  <si>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</si>
  <si>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</si>
  <si>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</si>
  <si>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</si>
  <si>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</si>
  <si>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</si>
  <si>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</si>
  <si>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</si>
  <si>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</si>
  <si>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</si>
  <si>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</si>
  <si>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</si>
  <si>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</si>
  <si>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</si>
  <si>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</si>
  <si>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</si>
  <si>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</si>
  <si>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</si>
  <si>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</si>
  <si>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</si>
  <si>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</si>
  <si>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</si>
  <si>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</si>
  <si>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</si>
  <si>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</si>
  <si>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</si>
  <si>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</si>
  <si>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</si>
  <si>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</si>
  <si>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</si>
  <si>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</si>
  <si>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</si>
  <si>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</si>
  <si>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</si>
  <si>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</si>
  <si>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</si>
  <si>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</si>
  <si>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</si>
  <si>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</si>
  <si>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</si>
  <si>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</si>
  <si>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</si>
  <si>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</si>
  <si>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</si>
  <si>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</si>
  <si>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</si>
  <si>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</si>
  <si>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</si>
  <si>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Satata Tel Nandan</t>
  </si>
  <si>
    <t>19.05.2021</t>
  </si>
  <si>
    <t>L=Rasel Telecom</t>
  </si>
  <si>
    <t>20.05.2021</t>
  </si>
  <si>
    <t>Date: 20.05.2021</t>
  </si>
  <si>
    <t>N=Rose Mobile=7500</t>
  </si>
  <si>
    <t>Fahad Electronics</t>
  </si>
  <si>
    <t>Biswash Telecom</t>
  </si>
  <si>
    <t xml:space="preserve">Distributor: Symphony 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</si>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</sst>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118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116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121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126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127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7" sqref="G27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169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172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175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178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180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185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186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188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190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192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193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194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 t="s">
        <v>195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3"/>
      <c r="B19" s="38" t="s">
        <v>198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293"/>
      <c r="B20" s="38" t="s">
        <v>201</v>
      </c>
      <c r="C20" s="37">
        <v>1040000</v>
      </c>
      <c r="D20" s="237">
        <v>700000</v>
      </c>
      <c r="E20" s="39">
        <f t="shared" si="0"/>
        <v>2051041</v>
      </c>
      <c r="F20" s="32"/>
      <c r="G20" s="41"/>
      <c r="H20" s="2"/>
    </row>
    <row r="21" spans="1:8">
      <c r="A21" s="293"/>
      <c r="B21" s="38" t="s">
        <v>202</v>
      </c>
      <c r="C21" s="37">
        <v>405000</v>
      </c>
      <c r="D21" s="237">
        <v>270000</v>
      </c>
      <c r="E21" s="39">
        <f>E20+C21-D21</f>
        <v>2186041</v>
      </c>
      <c r="F21" s="30"/>
      <c r="G21" s="2"/>
      <c r="H21" s="2"/>
    </row>
    <row r="22" spans="1:8">
      <c r="A22" s="293"/>
      <c r="B22" s="38" t="s">
        <v>204</v>
      </c>
      <c r="C22" s="37">
        <v>460000</v>
      </c>
      <c r="D22" s="237">
        <v>600000</v>
      </c>
      <c r="E22" s="39">
        <f t="shared" si="0"/>
        <v>2046041</v>
      </c>
      <c r="F22" s="32"/>
      <c r="G22" s="2"/>
      <c r="H22" s="2"/>
    </row>
    <row r="23" spans="1:8">
      <c r="A23" s="293"/>
      <c r="B23" s="38" t="s">
        <v>206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2216041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2216041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2216041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2216041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2216041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2216041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2216041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2216041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2216041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2216041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2216041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2216041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2216041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2216041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2216041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2216041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2216041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2216041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2216041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2216041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2216041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2216041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2216041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2216041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2216041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2216041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2216041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2216041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2216041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2216041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2216041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2216041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2216041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2216041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2216041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2216041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2216041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2216041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2216041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2216041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2216041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2216041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2216041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2216041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2216041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2216041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2216041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2216041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2216041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2216041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2216041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2216041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2216041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2216041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2216041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2216041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2216041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2216041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2216041</v>
      </c>
      <c r="F82" s="30"/>
      <c r="G82" s="2"/>
    </row>
    <row r="83" spans="1:7">
      <c r="A83" s="293"/>
      <c r="B83" s="43"/>
      <c r="C83" s="39">
        <f>SUM(C5:C72)</f>
        <v>5856041</v>
      </c>
      <c r="D83" s="39">
        <f>SUM(D5:D77)</f>
        <v>3640000</v>
      </c>
      <c r="E83" s="63">
        <f>E71</f>
        <v>2216041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79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170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1" customFormat="1" ht="12.75" customHeight="1">
      <c r="A4" s="303" t="s">
        <v>80</v>
      </c>
      <c r="B4" s="305" t="s">
        <v>81</v>
      </c>
      <c r="C4" s="294" t="s">
        <v>82</v>
      </c>
      <c r="D4" s="294" t="s">
        <v>83</v>
      </c>
      <c r="E4" s="294" t="s">
        <v>84</v>
      </c>
      <c r="F4" s="294" t="s">
        <v>85</v>
      </c>
      <c r="G4" s="294" t="s">
        <v>86</v>
      </c>
      <c r="H4" s="294" t="s">
        <v>87</v>
      </c>
      <c r="I4" s="294" t="s">
        <v>102</v>
      </c>
      <c r="J4" s="294" t="s">
        <v>88</v>
      </c>
      <c r="K4" s="294" t="s">
        <v>89</v>
      </c>
      <c r="L4" s="294" t="s">
        <v>90</v>
      </c>
      <c r="M4" s="294" t="s">
        <v>91</v>
      </c>
      <c r="N4" s="294" t="s">
        <v>92</v>
      </c>
      <c r="O4" s="296" t="s">
        <v>93</v>
      </c>
      <c r="P4" s="307" t="s">
        <v>181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287" t="s">
        <v>94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172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175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178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95</v>
      </c>
      <c r="V8" s="46"/>
      <c r="W8" s="5"/>
    </row>
    <row r="9" spans="1:24" s="21" customFormat="1">
      <c r="A9" s="198" t="s">
        <v>180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185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186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189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190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192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193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194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195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 t="s">
        <v>198</v>
      </c>
      <c r="B18" s="206">
        <v>500</v>
      </c>
      <c r="C18" s="199">
        <v>400</v>
      </c>
      <c r="D18" s="207"/>
      <c r="E18" s="207">
        <v>200</v>
      </c>
      <c r="F18" s="207"/>
      <c r="G18" s="207">
        <v>100</v>
      </c>
      <c r="H18" s="207"/>
      <c r="I18" s="207"/>
      <c r="J18" s="207">
        <v>175</v>
      </c>
      <c r="K18" s="207">
        <v>480</v>
      </c>
      <c r="L18" s="207"/>
      <c r="M18" s="207"/>
      <c r="N18" s="239"/>
      <c r="O18" s="209"/>
      <c r="P18" s="209"/>
      <c r="Q18" s="203">
        <f t="shared" si="0"/>
        <v>1855</v>
      </c>
      <c r="R18" s="204"/>
      <c r="S18" s="7"/>
      <c r="T18" s="46"/>
      <c r="U18" s="5"/>
      <c r="V18" s="46"/>
      <c r="W18" s="5"/>
    </row>
    <row r="19" spans="1:23" s="21" customFormat="1">
      <c r="A19" s="198" t="s">
        <v>201</v>
      </c>
      <c r="B19" s="206">
        <v>1100</v>
      </c>
      <c r="C19" s="199"/>
      <c r="D19" s="207"/>
      <c r="E19" s="207"/>
      <c r="F19" s="207"/>
      <c r="G19" s="207">
        <v>270</v>
      </c>
      <c r="H19" s="207"/>
      <c r="I19" s="207"/>
      <c r="J19" s="207">
        <v>220</v>
      </c>
      <c r="K19" s="207">
        <v>400</v>
      </c>
      <c r="L19" s="207"/>
      <c r="M19" s="207"/>
      <c r="N19" s="240"/>
      <c r="O19" s="209"/>
      <c r="P19" s="209"/>
      <c r="Q19" s="203">
        <f t="shared" si="0"/>
        <v>1990</v>
      </c>
      <c r="R19" s="204"/>
      <c r="S19" s="7"/>
      <c r="T19" s="46"/>
      <c r="U19" s="46"/>
      <c r="V19" s="46"/>
      <c r="W19" s="46"/>
    </row>
    <row r="20" spans="1:23" s="21" customFormat="1">
      <c r="A20" s="198" t="s">
        <v>202</v>
      </c>
      <c r="B20" s="206">
        <v>1000</v>
      </c>
      <c r="C20" s="199"/>
      <c r="D20" s="207"/>
      <c r="E20" s="207"/>
      <c r="F20" s="239"/>
      <c r="G20" s="207">
        <v>190</v>
      </c>
      <c r="H20" s="207"/>
      <c r="I20" s="207"/>
      <c r="J20" s="207">
        <v>170</v>
      </c>
      <c r="K20" s="207">
        <v>480</v>
      </c>
      <c r="L20" s="207"/>
      <c r="M20" s="207"/>
      <c r="N20" s="239"/>
      <c r="O20" s="207"/>
      <c r="P20" s="209">
        <v>115</v>
      </c>
      <c r="Q20" s="203">
        <f t="shared" si="0"/>
        <v>1955</v>
      </c>
      <c r="R20" s="204"/>
      <c r="S20" s="7"/>
      <c r="T20" s="46"/>
      <c r="U20" s="5"/>
      <c r="V20" s="46"/>
      <c r="W20" s="5"/>
    </row>
    <row r="21" spans="1:23" s="21" customFormat="1">
      <c r="A21" s="198" t="s">
        <v>204</v>
      </c>
      <c r="B21" s="206">
        <v>500</v>
      </c>
      <c r="C21" s="199"/>
      <c r="D21" s="207"/>
      <c r="E21" s="207"/>
      <c r="F21" s="207"/>
      <c r="G21" s="207">
        <v>220</v>
      </c>
      <c r="H21" s="207"/>
      <c r="I21" s="207"/>
      <c r="J21" s="207">
        <v>195</v>
      </c>
      <c r="K21" s="207">
        <v>400</v>
      </c>
      <c r="L21" s="207"/>
      <c r="M21" s="207"/>
      <c r="N21" s="239"/>
      <c r="O21" s="207"/>
      <c r="P21" s="209"/>
      <c r="Q21" s="203">
        <f t="shared" si="0"/>
        <v>1315</v>
      </c>
      <c r="R21" s="204"/>
      <c r="S21" s="7"/>
    </row>
    <row r="22" spans="1:23" s="21" customFormat="1">
      <c r="A22" s="198" t="s">
        <v>206</v>
      </c>
      <c r="B22" s="206">
        <v>800</v>
      </c>
      <c r="C22" s="199"/>
      <c r="D22" s="207"/>
      <c r="E22" s="207"/>
      <c r="F22" s="207"/>
      <c r="G22" s="207">
        <v>290</v>
      </c>
      <c r="H22" s="207"/>
      <c r="I22" s="207"/>
      <c r="J22" s="207">
        <v>180</v>
      </c>
      <c r="K22" s="207">
        <v>480</v>
      </c>
      <c r="L22" s="207"/>
      <c r="M22" s="207"/>
      <c r="N22" s="239">
        <v>30</v>
      </c>
      <c r="O22" s="207"/>
      <c r="P22" s="209"/>
      <c r="Q22" s="203">
        <f t="shared" si="0"/>
        <v>1780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96</v>
      </c>
      <c r="B37" s="224">
        <f>SUM(B6:B36)</f>
        <v>12750</v>
      </c>
      <c r="C37" s="225">
        <f t="shared" ref="C37:P37" si="1">SUM(C6:C36)</f>
        <v>400</v>
      </c>
      <c r="D37" s="225">
        <f t="shared" si="1"/>
        <v>110</v>
      </c>
      <c r="E37" s="225">
        <f t="shared" si="1"/>
        <v>2800</v>
      </c>
      <c r="F37" s="225">
        <f t="shared" si="1"/>
        <v>0</v>
      </c>
      <c r="G37" s="225">
        <f>SUM(G6:G36)</f>
        <v>3920</v>
      </c>
      <c r="H37" s="225">
        <f t="shared" si="1"/>
        <v>0</v>
      </c>
      <c r="I37" s="225">
        <f t="shared" si="1"/>
        <v>0</v>
      </c>
      <c r="J37" s="225">
        <f t="shared" si="1"/>
        <v>2740</v>
      </c>
      <c r="K37" s="225">
        <f t="shared" si="1"/>
        <v>6960</v>
      </c>
      <c r="L37" s="225">
        <f t="shared" si="1"/>
        <v>0</v>
      </c>
      <c r="M37" s="225">
        <f t="shared" si="1"/>
        <v>0</v>
      </c>
      <c r="N37" s="242">
        <f t="shared" si="1"/>
        <v>70</v>
      </c>
      <c r="O37" s="225">
        <f t="shared" si="1"/>
        <v>10000</v>
      </c>
      <c r="P37" s="226">
        <f t="shared" si="1"/>
        <v>470</v>
      </c>
      <c r="Q37" s="227">
        <f>SUM(Q6:Q36)</f>
        <v>40220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35" zoomScale="120" zoomScaleNormal="120" workbookViewId="0">
      <selection activeCell="C59" sqref="C59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171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31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32</v>
      </c>
      <c r="C4" s="258" t="s">
        <v>33</v>
      </c>
      <c r="D4" s="258" t="s">
        <v>34</v>
      </c>
      <c r="E4" s="258" t="s">
        <v>35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172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36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175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36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178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36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180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36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185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36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186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36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188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36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190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36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192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36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193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36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194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36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196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36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 t="s">
        <v>198</v>
      </c>
      <c r="B17" s="99">
        <v>564945</v>
      </c>
      <c r="C17" s="99">
        <v>491125</v>
      </c>
      <c r="D17" s="99">
        <v>1855</v>
      </c>
      <c r="E17" s="99">
        <f t="shared" si="0"/>
        <v>492980</v>
      </c>
      <c r="F17" s="100"/>
      <c r="G17" s="101"/>
      <c r="H17" s="102" t="s">
        <v>36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 t="s">
        <v>201</v>
      </c>
      <c r="B18" s="99">
        <v>283140</v>
      </c>
      <c r="C18" s="99">
        <v>372190</v>
      </c>
      <c r="D18" s="99">
        <v>1990</v>
      </c>
      <c r="E18" s="99">
        <f t="shared" si="0"/>
        <v>374180</v>
      </c>
      <c r="F18" s="110"/>
      <c r="G18" s="91"/>
      <c r="H18" s="96" t="s">
        <v>36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 t="s">
        <v>202</v>
      </c>
      <c r="B19" s="99">
        <v>396140</v>
      </c>
      <c r="C19" s="99">
        <v>464090</v>
      </c>
      <c r="D19" s="99">
        <v>1955</v>
      </c>
      <c r="E19" s="99">
        <f t="shared" si="0"/>
        <v>466045</v>
      </c>
      <c r="F19" s="108"/>
      <c r="G19" s="91"/>
      <c r="H19" s="96" t="s">
        <v>36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 t="s">
        <v>204</v>
      </c>
      <c r="B20" s="99">
        <v>308985</v>
      </c>
      <c r="C20" s="99">
        <v>364325</v>
      </c>
      <c r="D20" s="99">
        <v>1315</v>
      </c>
      <c r="E20" s="99">
        <f t="shared" si="0"/>
        <v>365640</v>
      </c>
      <c r="F20" s="100"/>
      <c r="G20" s="91"/>
      <c r="H20" s="96" t="s">
        <v>36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 t="s">
        <v>206</v>
      </c>
      <c r="B21" s="99">
        <v>229900</v>
      </c>
      <c r="C21" s="99">
        <v>331435</v>
      </c>
      <c r="D21" s="99">
        <v>1780</v>
      </c>
      <c r="E21" s="99">
        <f t="shared" si="0"/>
        <v>333215</v>
      </c>
      <c r="F21" s="100"/>
      <c r="G21" s="91"/>
      <c r="H21" s="96" t="s">
        <v>36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36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36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36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36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36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36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36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36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36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36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7041363</v>
      </c>
      <c r="C33" s="99">
        <f>SUM(C5:C32)</f>
        <v>7141458</v>
      </c>
      <c r="D33" s="99">
        <f>SUM(D5:D32)</f>
        <v>30210</v>
      </c>
      <c r="E33" s="99">
        <f>SUM(E5:E32)</f>
        <v>7171668</v>
      </c>
      <c r="F33" s="107">
        <f>B33-E33</f>
        <v>-130305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37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38</v>
      </c>
      <c r="B36" s="126" t="s">
        <v>39</v>
      </c>
      <c r="C36" s="126" t="s">
        <v>40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41</v>
      </c>
      <c r="B38" s="92" t="s">
        <v>119</v>
      </c>
      <c r="C38" s="264">
        <v>11435</v>
      </c>
      <c r="D38" s="92" t="s">
        <v>185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176</v>
      </c>
      <c r="B39" s="130" t="s">
        <v>119</v>
      </c>
      <c r="C39" s="264">
        <v>4000</v>
      </c>
      <c r="D39" s="92" t="s">
        <v>204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182</v>
      </c>
      <c r="B40" s="92" t="s">
        <v>119</v>
      </c>
      <c r="C40" s="264">
        <v>2000</v>
      </c>
      <c r="D40" s="92" t="s">
        <v>192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183</v>
      </c>
      <c r="B41" s="92" t="s">
        <v>119</v>
      </c>
      <c r="C41" s="264">
        <v>200</v>
      </c>
      <c r="D41" s="92" t="s">
        <v>180</v>
      </c>
      <c r="E41" s="133"/>
      <c r="F41" s="100"/>
      <c r="G41" s="134" t="s">
        <v>105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 t="s">
        <v>199</v>
      </c>
      <c r="B42" s="249" t="s">
        <v>119</v>
      </c>
      <c r="C42" s="264">
        <v>1140</v>
      </c>
      <c r="D42" s="131" t="s">
        <v>204</v>
      </c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1" t="s">
        <v>43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112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158</v>
      </c>
      <c r="B47" s="269"/>
      <c r="C47" s="142">
        <v>6230</v>
      </c>
      <c r="D47" s="149" t="s">
        <v>204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177</v>
      </c>
      <c r="B48" s="96"/>
      <c r="C48" s="142">
        <v>15000</v>
      </c>
      <c r="D48" s="288" t="s">
        <v>204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 t="s">
        <v>209</v>
      </c>
      <c r="B49" s="96"/>
      <c r="C49" s="142">
        <v>2120</v>
      </c>
      <c r="D49" s="149" t="s">
        <v>206</v>
      </c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 t="s">
        <v>210</v>
      </c>
      <c r="B50" s="96"/>
      <c r="C50" s="142">
        <v>1610</v>
      </c>
      <c r="D50" s="288" t="s">
        <v>206</v>
      </c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173</v>
      </c>
      <c r="B52" s="96"/>
      <c r="C52" s="142">
        <v>120000</v>
      </c>
      <c r="D52" s="263" t="s">
        <v>194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55745</v>
      </c>
      <c r="D53" s="143" t="s">
        <v>204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178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194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145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44</v>
      </c>
      <c r="B57" s="96"/>
      <c r="C57" s="142">
        <v>55225</v>
      </c>
      <c r="D57" s="149" t="s">
        <v>206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45</v>
      </c>
      <c r="B58" s="96"/>
      <c r="C58" s="142">
        <v>200000</v>
      </c>
      <c r="D58" s="146" t="s">
        <v>198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208</v>
      </c>
      <c r="B59" s="96" t="s">
        <v>167</v>
      </c>
      <c r="C59" s="142">
        <v>428240</v>
      </c>
      <c r="D59" s="143" t="s">
        <v>206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128</v>
      </c>
      <c r="B60" s="96"/>
      <c r="C60" s="142">
        <v>31670</v>
      </c>
      <c r="D60" s="149" t="s">
        <v>204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46</v>
      </c>
      <c r="B61" s="148"/>
      <c r="C61" s="142">
        <v>186020</v>
      </c>
      <c r="D61" s="146" t="s">
        <v>150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108</v>
      </c>
      <c r="G62" s="309"/>
      <c r="H62" s="243"/>
      <c r="I62" s="243"/>
      <c r="J62" s="150" t="s">
        <v>49</v>
      </c>
      <c r="K62" s="151" t="s">
        <v>50</v>
      </c>
      <c r="L62" s="152" t="s">
        <v>51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27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112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162</v>
      </c>
      <c r="H64" s="160" t="s">
        <v>163</v>
      </c>
      <c r="I64" s="97">
        <v>6500</v>
      </c>
      <c r="J64" s="96" t="s">
        <v>160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129</v>
      </c>
      <c r="B65" s="143" t="s">
        <v>184</v>
      </c>
      <c r="C65" s="142">
        <v>10915</v>
      </c>
      <c r="D65" s="143" t="s">
        <v>115</v>
      </c>
      <c r="E65" s="104"/>
      <c r="F65" s="153"/>
      <c r="G65" s="154" t="s">
        <v>165</v>
      </c>
      <c r="H65" s="154"/>
      <c r="I65" s="97">
        <v>8000</v>
      </c>
      <c r="J65" s="96" t="s">
        <v>164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140</v>
      </c>
      <c r="B66" s="96"/>
      <c r="C66" s="142">
        <v>38000</v>
      </c>
      <c r="D66" s="149" t="s">
        <v>149</v>
      </c>
      <c r="E66" s="104"/>
      <c r="F66" s="158"/>
      <c r="G66" s="156" t="s">
        <v>98</v>
      </c>
      <c r="H66" s="156" t="s">
        <v>100</v>
      </c>
      <c r="I66" s="157">
        <v>19600</v>
      </c>
      <c r="J66" s="159" t="s">
        <v>142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133</v>
      </c>
      <c r="B67" s="96"/>
      <c r="C67" s="142">
        <v>8140</v>
      </c>
      <c r="D67" s="146" t="s">
        <v>178</v>
      </c>
      <c r="E67" s="104"/>
      <c r="F67" s="153"/>
      <c r="G67" s="154" t="s">
        <v>41</v>
      </c>
      <c r="H67" s="154" t="s">
        <v>119</v>
      </c>
      <c r="I67" s="97">
        <v>23335</v>
      </c>
      <c r="J67" s="144" t="s">
        <v>164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137</v>
      </c>
      <c r="B68" s="96"/>
      <c r="C68" s="142">
        <v>5000</v>
      </c>
      <c r="D68" s="146" t="s">
        <v>146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124</v>
      </c>
      <c r="B69" s="96"/>
      <c r="C69" s="142">
        <v>27585</v>
      </c>
      <c r="D69" s="149" t="s">
        <v>157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52</v>
      </c>
      <c r="B70" s="143"/>
      <c r="C70" s="142">
        <v>50888</v>
      </c>
      <c r="D70" s="149" t="s">
        <v>144</v>
      </c>
      <c r="E70" s="104"/>
      <c r="F70" s="158"/>
      <c r="G70" s="154" t="s">
        <v>18</v>
      </c>
      <c r="H70" s="154"/>
      <c r="I70" s="97">
        <v>50000</v>
      </c>
      <c r="J70" s="144" t="s">
        <v>141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53</v>
      </c>
      <c r="B71" s="96"/>
      <c r="C71" s="142">
        <v>29000</v>
      </c>
      <c r="D71" s="143" t="s">
        <v>151</v>
      </c>
      <c r="E71" s="105"/>
      <c r="F71" s="158"/>
      <c r="G71" s="154" t="s">
        <v>24</v>
      </c>
      <c r="H71" s="154"/>
      <c r="I71" s="97">
        <v>305465</v>
      </c>
      <c r="J71" s="144" t="s">
        <v>160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56</v>
      </c>
      <c r="B72" s="143"/>
      <c r="C72" s="142">
        <v>42910</v>
      </c>
      <c r="D72" s="149" t="s">
        <v>146</v>
      </c>
      <c r="E72" s="105"/>
      <c r="F72" s="158"/>
      <c r="G72" s="154" t="s">
        <v>20</v>
      </c>
      <c r="H72" s="154"/>
      <c r="I72" s="97">
        <v>265917</v>
      </c>
      <c r="J72" s="144" t="s">
        <v>160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57</v>
      </c>
      <c r="B73" s="96"/>
      <c r="C73" s="142">
        <v>25372</v>
      </c>
      <c r="D73" s="149" t="s">
        <v>160</v>
      </c>
      <c r="E73" s="105"/>
      <c r="F73" s="158"/>
      <c r="G73" s="154" t="s">
        <v>23</v>
      </c>
      <c r="H73" s="154"/>
      <c r="I73" s="97">
        <v>63290</v>
      </c>
      <c r="J73" s="97" t="s">
        <v>145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58</v>
      </c>
      <c r="B74" s="96"/>
      <c r="C74" s="142">
        <v>8610</v>
      </c>
      <c r="D74" s="149" t="s">
        <v>206</v>
      </c>
      <c r="E74" s="105"/>
      <c r="F74" s="158"/>
      <c r="G74" s="154" t="s">
        <v>44</v>
      </c>
      <c r="H74" s="154"/>
      <c r="I74" s="97">
        <v>54640</v>
      </c>
      <c r="J74" s="144" t="s">
        <v>121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59</v>
      </c>
      <c r="B75" s="96"/>
      <c r="C75" s="142">
        <v>22030</v>
      </c>
      <c r="D75" s="143" t="s">
        <v>114</v>
      </c>
      <c r="E75" s="104"/>
      <c r="F75" s="158"/>
      <c r="G75" s="156" t="s">
        <v>45</v>
      </c>
      <c r="H75" s="156"/>
      <c r="I75" s="157">
        <v>200000</v>
      </c>
      <c r="J75" s="159" t="s">
        <v>153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63</v>
      </c>
      <c r="B76" s="96"/>
      <c r="C76" s="142">
        <v>24686</v>
      </c>
      <c r="D76" s="146" t="s">
        <v>157</v>
      </c>
      <c r="E76" s="104"/>
      <c r="F76" s="158"/>
      <c r="G76" s="154" t="s">
        <v>168</v>
      </c>
      <c r="H76" s="154" t="s">
        <v>167</v>
      </c>
      <c r="I76" s="97">
        <v>580710</v>
      </c>
      <c r="J76" s="144" t="s">
        <v>160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130</v>
      </c>
      <c r="B77" s="96"/>
      <c r="C77" s="142">
        <v>13575</v>
      </c>
      <c r="D77" s="146" t="s">
        <v>185</v>
      </c>
      <c r="E77" s="104"/>
      <c r="F77" s="153"/>
      <c r="G77" s="154" t="s">
        <v>128</v>
      </c>
      <c r="H77" s="154"/>
      <c r="I77" s="97">
        <v>32590</v>
      </c>
      <c r="J77" s="97" t="s">
        <v>156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131</v>
      </c>
      <c r="B78" s="96"/>
      <c r="C78" s="142">
        <v>5790</v>
      </c>
      <c r="D78" s="146" t="s">
        <v>157</v>
      </c>
      <c r="E78" s="104"/>
      <c r="F78" s="158"/>
      <c r="G78" s="154" t="s">
        <v>46</v>
      </c>
      <c r="H78" s="154"/>
      <c r="I78" s="97">
        <v>186020</v>
      </c>
      <c r="J78" s="144" t="s">
        <v>150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64</v>
      </c>
      <c r="B79" s="96"/>
      <c r="C79" s="142">
        <v>3500</v>
      </c>
      <c r="D79" s="146" t="s">
        <v>65</v>
      </c>
      <c r="E79" s="104"/>
      <c r="F79" s="158"/>
      <c r="G79" s="154" t="s">
        <v>158</v>
      </c>
      <c r="H79" s="154"/>
      <c r="I79" s="97">
        <v>9210</v>
      </c>
      <c r="J79" s="144" t="s">
        <v>157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/>
      <c r="B80" s="96"/>
      <c r="C80" s="142"/>
      <c r="D80" s="149"/>
      <c r="E80" s="104"/>
      <c r="F80" s="158"/>
      <c r="G80" s="156" t="s">
        <v>27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66</v>
      </c>
      <c r="B81" s="96"/>
      <c r="C81" s="142">
        <v>14560</v>
      </c>
      <c r="D81" s="146" t="s">
        <v>47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136</v>
      </c>
      <c r="B82" s="96"/>
      <c r="C82" s="142">
        <v>30000</v>
      </c>
      <c r="D82" s="146" t="s">
        <v>195</v>
      </c>
      <c r="E82" s="105"/>
      <c r="F82" s="162"/>
      <c r="G82" s="154" t="s">
        <v>129</v>
      </c>
      <c r="H82" s="154"/>
      <c r="I82" s="97">
        <v>10915</v>
      </c>
      <c r="J82" s="96" t="s">
        <v>115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68</v>
      </c>
      <c r="B83" s="96"/>
      <c r="C83" s="142">
        <v>18000</v>
      </c>
      <c r="D83" s="149" t="s">
        <v>160</v>
      </c>
      <c r="E83" s="105"/>
      <c r="F83" s="162"/>
      <c r="G83" s="154" t="s">
        <v>140</v>
      </c>
      <c r="H83" s="154"/>
      <c r="I83" s="97">
        <v>38000</v>
      </c>
      <c r="J83" s="97" t="s">
        <v>149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69</v>
      </c>
      <c r="B84" s="96"/>
      <c r="C84" s="142">
        <v>5300</v>
      </c>
      <c r="D84" s="146" t="s">
        <v>194</v>
      </c>
      <c r="E84" s="105"/>
      <c r="F84" s="161"/>
      <c r="G84" s="154" t="s">
        <v>133</v>
      </c>
      <c r="H84" s="154"/>
      <c r="I84" s="97">
        <v>4500</v>
      </c>
      <c r="J84" s="144" t="s">
        <v>151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70</v>
      </c>
      <c r="B85" s="96"/>
      <c r="C85" s="142">
        <v>5000</v>
      </c>
      <c r="D85" s="146" t="s">
        <v>107</v>
      </c>
      <c r="E85" s="105"/>
      <c r="F85" s="161"/>
      <c r="G85" s="154" t="s">
        <v>137</v>
      </c>
      <c r="H85" s="154"/>
      <c r="I85" s="97">
        <v>5000</v>
      </c>
      <c r="J85" s="144" t="s">
        <v>146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135</v>
      </c>
      <c r="B86" s="96"/>
      <c r="C86" s="142">
        <v>15000</v>
      </c>
      <c r="D86" s="146" t="s">
        <v>160</v>
      </c>
      <c r="E86" s="105"/>
      <c r="F86" s="158"/>
      <c r="G86" s="154" t="s">
        <v>124</v>
      </c>
      <c r="H86" s="154"/>
      <c r="I86" s="97">
        <v>27585</v>
      </c>
      <c r="J86" s="144" t="s">
        <v>157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148</v>
      </c>
      <c r="B87" s="143"/>
      <c r="C87" s="142">
        <v>21190</v>
      </c>
      <c r="D87" s="143" t="s">
        <v>175</v>
      </c>
      <c r="E87" s="104"/>
      <c r="F87" s="158"/>
      <c r="G87" s="172" t="s">
        <v>52</v>
      </c>
      <c r="H87" s="172"/>
      <c r="I87" s="97">
        <v>50888</v>
      </c>
      <c r="J87" s="144" t="s">
        <v>144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132</v>
      </c>
      <c r="B88" s="96"/>
      <c r="C88" s="142">
        <v>12000</v>
      </c>
      <c r="D88" s="149" t="s">
        <v>160</v>
      </c>
      <c r="E88" s="104"/>
      <c r="F88" s="153"/>
      <c r="G88" s="154" t="s">
        <v>53</v>
      </c>
      <c r="H88" s="154"/>
      <c r="I88" s="97">
        <v>29000</v>
      </c>
      <c r="J88" s="144" t="s">
        <v>151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134</v>
      </c>
      <c r="B89" s="143"/>
      <c r="C89" s="142">
        <v>25650</v>
      </c>
      <c r="D89" s="143" t="s">
        <v>146</v>
      </c>
      <c r="E89" s="104"/>
      <c r="F89" s="158"/>
      <c r="G89" s="154" t="s">
        <v>56</v>
      </c>
      <c r="H89" s="154"/>
      <c r="I89" s="97">
        <v>42910</v>
      </c>
      <c r="J89" s="96" t="s">
        <v>146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72</v>
      </c>
      <c r="B90" s="96"/>
      <c r="C90" s="283">
        <v>29000</v>
      </c>
      <c r="D90" s="146" t="s">
        <v>146</v>
      </c>
      <c r="E90" s="104"/>
      <c r="F90" s="158"/>
      <c r="G90" s="154" t="s">
        <v>57</v>
      </c>
      <c r="H90" s="154"/>
      <c r="I90" s="97">
        <v>25372</v>
      </c>
      <c r="J90" s="144" t="s">
        <v>160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138</v>
      </c>
      <c r="B91" s="96"/>
      <c r="C91" s="142">
        <v>10000</v>
      </c>
      <c r="D91" s="146" t="s">
        <v>160</v>
      </c>
      <c r="E91" s="104"/>
      <c r="F91" s="158"/>
      <c r="G91" s="154" t="s">
        <v>58</v>
      </c>
      <c r="H91" s="154"/>
      <c r="I91" s="97">
        <v>11955</v>
      </c>
      <c r="J91" s="144" t="s">
        <v>160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139</v>
      </c>
      <c r="B92" s="96"/>
      <c r="C92" s="142">
        <v>2000</v>
      </c>
      <c r="D92" s="143" t="s">
        <v>151</v>
      </c>
      <c r="F92" s="158"/>
      <c r="G92" s="154" t="s">
        <v>59</v>
      </c>
      <c r="H92" s="154"/>
      <c r="I92" s="97">
        <v>22030</v>
      </c>
      <c r="J92" s="144" t="s">
        <v>114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29</v>
      </c>
      <c r="B93" s="96"/>
      <c r="C93" s="142">
        <v>129613</v>
      </c>
      <c r="D93" s="146" t="s">
        <v>73</v>
      </c>
      <c r="F93" s="158"/>
      <c r="G93" s="156" t="s">
        <v>63</v>
      </c>
      <c r="H93" s="156"/>
      <c r="I93" s="157">
        <v>24686</v>
      </c>
      <c r="J93" s="159" t="s">
        <v>157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74</v>
      </c>
      <c r="B94" s="143"/>
      <c r="C94" s="142">
        <v>27080</v>
      </c>
      <c r="D94" s="143" t="s">
        <v>190</v>
      </c>
      <c r="F94" s="153"/>
      <c r="G94" s="154" t="s">
        <v>130</v>
      </c>
      <c r="H94" s="154"/>
      <c r="I94" s="97">
        <v>9040</v>
      </c>
      <c r="J94" s="144" t="s">
        <v>157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/>
      <c r="B95" s="143"/>
      <c r="C95" s="142"/>
      <c r="D95" s="143"/>
      <c r="F95" s="158"/>
      <c r="G95" s="154" t="s">
        <v>131</v>
      </c>
      <c r="H95" s="154"/>
      <c r="I95" s="97">
        <v>5790</v>
      </c>
      <c r="J95" s="163" t="s">
        <v>157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 t="s">
        <v>203</v>
      </c>
      <c r="B96" s="164"/>
      <c r="C96" s="142">
        <v>15040</v>
      </c>
      <c r="D96" s="143" t="s">
        <v>202</v>
      </c>
      <c r="F96" s="162"/>
      <c r="G96" s="156" t="s">
        <v>64</v>
      </c>
      <c r="H96" s="156"/>
      <c r="I96" s="157">
        <v>3500</v>
      </c>
      <c r="J96" s="159" t="s">
        <v>65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159</v>
      </c>
      <c r="H97" s="156"/>
      <c r="I97" s="157">
        <v>7000</v>
      </c>
      <c r="J97" s="159" t="s">
        <v>146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66</v>
      </c>
      <c r="H98" s="154"/>
      <c r="I98" s="97">
        <v>14560</v>
      </c>
      <c r="J98" s="144" t="s">
        <v>47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136</v>
      </c>
      <c r="H99" s="154"/>
      <c r="I99" s="97">
        <v>20000</v>
      </c>
      <c r="J99" s="144" t="s">
        <v>155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68</v>
      </c>
      <c r="H100" s="154"/>
      <c r="I100" s="97">
        <v>18000</v>
      </c>
      <c r="J100" s="144" t="s">
        <v>160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69</v>
      </c>
      <c r="H101" s="154"/>
      <c r="I101" s="97">
        <v>5420</v>
      </c>
      <c r="J101" s="96" t="s">
        <v>157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70</v>
      </c>
      <c r="H102" s="156"/>
      <c r="I102" s="157">
        <v>5000</v>
      </c>
      <c r="J102" s="159" t="s">
        <v>107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135</v>
      </c>
      <c r="H103" s="154"/>
      <c r="I103" s="97">
        <v>15000</v>
      </c>
      <c r="J103" s="144" t="s">
        <v>160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148</v>
      </c>
      <c r="H104" s="154"/>
      <c r="I104" s="97">
        <v>26190</v>
      </c>
      <c r="J104" s="144" t="s">
        <v>146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132</v>
      </c>
      <c r="H105" s="154"/>
      <c r="I105" s="97">
        <v>12000</v>
      </c>
      <c r="J105" s="144" t="s">
        <v>160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134</v>
      </c>
      <c r="H106" s="154"/>
      <c r="I106" s="97">
        <v>25650</v>
      </c>
      <c r="J106" s="144" t="s">
        <v>146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72</v>
      </c>
      <c r="H107" s="154"/>
      <c r="I107" s="97">
        <v>29000</v>
      </c>
      <c r="J107" s="144" t="s">
        <v>146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191</v>
      </c>
      <c r="B108" s="143"/>
      <c r="C108" s="142">
        <v>50000</v>
      </c>
      <c r="D108" s="143" t="s">
        <v>195</v>
      </c>
      <c r="F108" s="162"/>
      <c r="G108" s="154" t="s">
        <v>138</v>
      </c>
      <c r="H108" s="154"/>
      <c r="I108" s="97">
        <v>10000</v>
      </c>
      <c r="J108" s="144" t="s">
        <v>160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187</v>
      </c>
      <c r="B109" s="143"/>
      <c r="C109" s="142">
        <v>1340</v>
      </c>
      <c r="D109" s="143" t="s">
        <v>186</v>
      </c>
      <c r="F109" s="162"/>
      <c r="G109" s="154" t="s">
        <v>139</v>
      </c>
      <c r="H109" s="154"/>
      <c r="I109" s="97">
        <v>2000</v>
      </c>
      <c r="J109" s="144" t="s">
        <v>151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109</v>
      </c>
      <c r="B110" s="143">
        <v>173992171</v>
      </c>
      <c r="C110" s="142">
        <v>17500</v>
      </c>
      <c r="D110" s="143" t="s">
        <v>111</v>
      </c>
      <c r="F110" s="162"/>
      <c r="G110" s="156" t="s">
        <v>29</v>
      </c>
      <c r="H110" s="156"/>
      <c r="I110" s="157">
        <v>129613</v>
      </c>
      <c r="J110" s="159" t="s">
        <v>73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71</v>
      </c>
      <c r="B111" s="143" t="s">
        <v>48</v>
      </c>
      <c r="C111" s="142">
        <v>1210</v>
      </c>
      <c r="D111" s="143" t="s">
        <v>42</v>
      </c>
      <c r="F111" s="162"/>
      <c r="G111" s="154" t="s">
        <v>74</v>
      </c>
      <c r="H111" s="154"/>
      <c r="I111" s="97">
        <v>33650</v>
      </c>
      <c r="J111" s="144" t="s">
        <v>146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60</v>
      </c>
      <c r="B112" s="143" t="s">
        <v>61</v>
      </c>
      <c r="C112" s="142">
        <v>20000</v>
      </c>
      <c r="D112" s="143" t="s">
        <v>180</v>
      </c>
      <c r="F112" s="162"/>
      <c r="G112" s="156" t="s">
        <v>161</v>
      </c>
      <c r="H112" s="156"/>
      <c r="I112" s="157">
        <v>7000</v>
      </c>
      <c r="J112" s="157" t="s">
        <v>160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154</v>
      </c>
      <c r="B113" s="143"/>
      <c r="C113" s="142">
        <v>20000</v>
      </c>
      <c r="D113" s="143" t="s">
        <v>194</v>
      </c>
      <c r="F113" s="162"/>
      <c r="G113" s="154" t="s">
        <v>166</v>
      </c>
      <c r="H113" s="154"/>
      <c r="I113" s="97">
        <v>30270</v>
      </c>
      <c r="J113" s="97" t="s">
        <v>164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67</v>
      </c>
      <c r="B114" s="164" t="s">
        <v>48</v>
      </c>
      <c r="C114" s="142">
        <v>2340</v>
      </c>
      <c r="D114" s="143" t="s">
        <v>104</v>
      </c>
      <c r="F114" s="162"/>
      <c r="G114" s="154" t="s">
        <v>109</v>
      </c>
      <c r="H114" s="154">
        <v>173992171</v>
      </c>
      <c r="I114" s="97">
        <v>17500</v>
      </c>
      <c r="J114" s="144" t="s">
        <v>111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97</v>
      </c>
      <c r="B115" s="143"/>
      <c r="C115" s="142">
        <v>17500</v>
      </c>
      <c r="D115" s="143" t="s">
        <v>103</v>
      </c>
      <c r="F115" s="162"/>
      <c r="G115" s="154" t="s">
        <v>54</v>
      </c>
      <c r="H115" s="154" t="s">
        <v>48</v>
      </c>
      <c r="I115" s="97">
        <v>1915</v>
      </c>
      <c r="J115" s="144" t="s">
        <v>55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110</v>
      </c>
      <c r="B116" s="143">
        <v>1758900692</v>
      </c>
      <c r="C116" s="142">
        <v>30000</v>
      </c>
      <c r="D116" s="143" t="s">
        <v>101</v>
      </c>
      <c r="F116" s="162"/>
      <c r="G116" s="156" t="s">
        <v>71</v>
      </c>
      <c r="H116" s="156" t="s">
        <v>48</v>
      </c>
      <c r="I116" s="157">
        <v>1210</v>
      </c>
      <c r="J116" s="159" t="s">
        <v>42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76</v>
      </c>
      <c r="B117" s="143" t="s">
        <v>48</v>
      </c>
      <c r="C117" s="142">
        <v>4300</v>
      </c>
      <c r="D117" s="143" t="s">
        <v>75</v>
      </c>
      <c r="F117" s="162"/>
      <c r="G117" s="156" t="s">
        <v>60</v>
      </c>
      <c r="H117" s="156" t="s">
        <v>61</v>
      </c>
      <c r="I117" s="157">
        <v>6870</v>
      </c>
      <c r="J117" s="159" t="s">
        <v>117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62</v>
      </c>
      <c r="H118" s="154"/>
      <c r="I118" s="97">
        <v>800</v>
      </c>
      <c r="J118" s="96" t="s">
        <v>106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77</v>
      </c>
      <c r="B119" s="311"/>
      <c r="C119" s="165">
        <f>SUM(C37:C118)</f>
        <v>2506091</v>
      </c>
      <c r="D119" s="166"/>
      <c r="F119" s="158"/>
      <c r="G119" s="154" t="s">
        <v>154</v>
      </c>
      <c r="H119" s="154"/>
      <c r="I119" s="97">
        <v>40000</v>
      </c>
      <c r="J119" s="144" t="s">
        <v>153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67</v>
      </c>
      <c r="H120" s="154" t="s">
        <v>48</v>
      </c>
      <c r="I120" s="97">
        <v>2340</v>
      </c>
      <c r="J120" s="144" t="s">
        <v>104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78</v>
      </c>
      <c r="B121" s="313"/>
      <c r="C121" s="170">
        <f>C119+L142</f>
        <v>2506091</v>
      </c>
      <c r="D121" s="171"/>
      <c r="F121" s="153"/>
      <c r="G121" s="156" t="s">
        <v>97</v>
      </c>
      <c r="H121" s="156"/>
      <c r="I121" s="157">
        <v>17500</v>
      </c>
      <c r="J121" s="159" t="s">
        <v>103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110</v>
      </c>
      <c r="H122" s="156">
        <v>1758900692</v>
      </c>
      <c r="I122" s="157">
        <v>30000</v>
      </c>
      <c r="J122" s="159" t="s">
        <v>101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37</v>
      </c>
      <c r="F123" s="158"/>
      <c r="G123" s="156" t="s">
        <v>76</v>
      </c>
      <c r="H123" s="156" t="s">
        <v>48</v>
      </c>
      <c r="I123" s="157">
        <v>4300</v>
      </c>
      <c r="J123" s="159" t="s">
        <v>75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5" sqref="G4:G5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113</v>
      </c>
      <c r="B1" s="325"/>
      <c r="C1" s="325"/>
      <c r="D1" s="325"/>
      <c r="E1" s="326"/>
      <c r="F1" s="5"/>
      <c r="G1" s="5"/>
    </row>
    <row r="2" spans="1:29" ht="21.75">
      <c r="A2" s="333" t="s">
        <v>211</v>
      </c>
      <c r="B2" s="334"/>
      <c r="C2" s="334"/>
      <c r="D2" s="334"/>
      <c r="E2" s="335"/>
      <c r="F2" s="5"/>
      <c r="G2" s="5"/>
    </row>
    <row r="3" spans="1:29" ht="23.25">
      <c r="A3" s="327" t="s">
        <v>207</v>
      </c>
      <c r="B3" s="328"/>
      <c r="C3" s="328"/>
      <c r="D3" s="328"/>
      <c r="E3" s="32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2808203.01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175011.01000000007</v>
      </c>
      <c r="C6" s="67"/>
      <c r="D6" s="65" t="s">
        <v>22</v>
      </c>
      <c r="E6" s="68">
        <v>2216041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278" t="s">
        <v>143</v>
      </c>
      <c r="E7" s="236">
        <v>23497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40220</v>
      </c>
      <c r="C8" s="66"/>
      <c r="D8" s="278"/>
      <c r="E8" s="279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200</v>
      </c>
      <c r="B9" s="67">
        <v>37500</v>
      </c>
      <c r="C9" s="66"/>
      <c r="D9" s="65" t="s">
        <v>13</v>
      </c>
      <c r="E9" s="68">
        <v>2506091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9" t="s">
        <v>8</v>
      </c>
      <c r="B10" s="71">
        <f>B6-B8-B9</f>
        <v>97291.010000000068</v>
      </c>
      <c r="C10" s="66"/>
      <c r="D10" s="66" t="s">
        <v>147</v>
      </c>
      <c r="E10" s="68">
        <v>36300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/>
      <c r="B11" s="71"/>
      <c r="C11" s="66"/>
      <c r="D11" s="65" t="s">
        <v>179</v>
      </c>
      <c r="E11" s="69">
        <v>207159</v>
      </c>
      <c r="F11" s="5" t="s">
        <v>105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1" t="s">
        <v>212</v>
      </c>
      <c r="B12" s="71">
        <v>300000</v>
      </c>
      <c r="C12" s="66"/>
      <c r="D12" s="280"/>
      <c r="E12" s="279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280"/>
      <c r="E13" s="279"/>
      <c r="F13" s="5"/>
      <c r="G13" s="13"/>
      <c r="H13" s="27"/>
      <c r="I13" s="8"/>
      <c r="J13" s="8"/>
      <c r="K13" s="23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7797291.0099999998</v>
      </c>
      <c r="C14" s="66"/>
      <c r="D14" s="66" t="s">
        <v>7</v>
      </c>
      <c r="E14" s="69">
        <f>E5+E6+E7+E8+E9+E10+E11+E12+E13</f>
        <v>7797291.0099999998</v>
      </c>
      <c r="F14" s="5"/>
      <c r="G14" s="23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235" t="s">
        <v>105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30" t="s">
        <v>16</v>
      </c>
      <c r="B16" s="331"/>
      <c r="C16" s="331"/>
      <c r="D16" s="331"/>
      <c r="E16" s="332"/>
      <c r="F16" s="5"/>
      <c r="G16" s="9"/>
      <c r="H16" s="27"/>
      <c r="I16" s="23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99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30</v>
      </c>
      <c r="B18" s="86">
        <v>50888</v>
      </c>
      <c r="C18" s="65"/>
      <c r="D18" s="72" t="s">
        <v>45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28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197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205</v>
      </c>
      <c r="B21" s="272">
        <v>29000</v>
      </c>
      <c r="C21" s="65"/>
      <c r="D21" s="270" t="s">
        <v>25</v>
      </c>
      <c r="E21" s="87">
        <v>54450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1" t="s">
        <v>152</v>
      </c>
      <c r="B22" s="272">
        <v>32590</v>
      </c>
      <c r="C22" s="273"/>
      <c r="D22" s="73" t="s">
        <v>18</v>
      </c>
      <c r="E22" s="87">
        <v>60795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4" t="s">
        <v>19</v>
      </c>
      <c r="B23" s="272">
        <v>428240</v>
      </c>
      <c r="C23" s="273"/>
      <c r="D23" s="270" t="s">
        <v>29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275" t="s">
        <v>20</v>
      </c>
      <c r="B24" s="276">
        <v>265917</v>
      </c>
      <c r="C24" s="277"/>
      <c r="D24" s="267" t="s">
        <v>174</v>
      </c>
      <c r="E24" s="268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2021-05-17T09:03:02Z</cp:lastPrinted>
  <dcterms:created xsi:type="dcterms:W3CDTF">2011-06-25T13:15:04Z</dcterms:created>
  <dcterms:modified xsi:type="dcterms:W3CDTF">2021-05-20T16:50:22Z</dcterms:modified>
</cp:coreProperties>
</file>