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7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4" l="1"/>
  <c r="I30" i="7" l="1"/>
  <c r="E34" i="7"/>
  <c r="G32" i="7"/>
  <c r="C51" i="7" l="1"/>
  <c r="D51" i="7"/>
  <c r="E16" i="10" l="1"/>
  <c r="B16" i="10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New Account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<sst xmlns="http://schemas.openxmlformats.org/spreadsheetml/2006/main" count="192" uniqueCount="109">
  <si>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</si>
  <si>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</si>
  <si>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</si>
  <si>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</si>
  <si>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</si>
  <si>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</si>
  <si>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</si>
  <si>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</si>
  <si>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</si>
  <si>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</si>
  <si>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</si>
  <si>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</si>
  <si>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</si>
  <si>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</si>
  <si>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</si>
  <si>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</si>
  <si>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</si>
  <si>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</si>
  <si>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</si>
  <si>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</si>
  <si>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</si>
  <si>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</si>
  <si>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</si>
  <si>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</si>
  <si>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</si>
  <si>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</si>
  <si>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</si>
  <si>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</si>
  <si>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</si>
  <si>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</si>
  <si>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</si>
  <si>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</si>
  <si>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</si>
  <si>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</si>
  <si>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</si>
  <si>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</si>
  <si>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</si>
  <si>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</si>
  <si>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</si>
  <si>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</si>
  <si>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</si>
  <si>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</si>
  <si>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</si>
  <si>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</si>
  <si>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</si>
  <si>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</si>
  <si>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</si>
  <si>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</si>
  <si>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</si>
  <si>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</si>
  <si>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</si>
  <si>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</si>
  <si>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</si>
  <si>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</si>
  <si>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</si>
  <si>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</si>
  <si>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</si>
  <si>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</si>
  <si>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</si>
  <si>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</si>
  <si>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</si>
  <si>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</si>
  <si>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</si>
  <si>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</si>
  <si>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</si>
  <si>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</si>
  <si>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</si>
  <si>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</si>
  <si>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</si>
  <si>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</si>
  <si>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</si>
  <si>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</si>
  <si>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</si>
  <si>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</si>
  <si>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</si>
  <si>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</si>
  <si>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</si>
  <si>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</si>
  <si>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</si>
  <si>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</si>
  <si>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</si>
  <si>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</si>
  <si>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</si>
  <si>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</si>
  <si>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</si>
  <si>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</si>
  <si>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</si>
  <si>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</si>
  <si>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</si>
  <si>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</si>
  <si>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</si>
  <si>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</si>
  <si>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</si>
  <si>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19.09.2021</t>
  </si>
  <si>
    <t>20.09.2021</t>
  </si>
  <si>
    <t>21.09.2021</t>
  </si>
  <si>
    <t>22.09.2021</t>
  </si>
  <si>
    <t>23.09.2021</t>
  </si>
  <si>
    <t>Rasel kaka</t>
  </si>
  <si>
    <t>25.09.2021</t>
  </si>
  <si>
    <t>26.09.2021</t>
  </si>
  <si>
    <t>Brac Boss Acc(26.09.2021)</t>
  </si>
  <si>
    <t>Total Boss Account</t>
  </si>
  <si>
    <t>Tanjim Account=</t>
  </si>
  <si>
    <t>27.09.2021</t>
  </si>
  <si>
    <t>Old account</t>
  </si>
  <si>
    <t>Date: 27.09.2021</t>
  </si>
  <si>
    <t>Jilani Mobile</t>
  </si>
  <si>
    <t>Tonu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</si>
</sst>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16" workbookViewId="0">
      <selection activeCell="G41" sqref="G4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8" ht="20.25">
      <c r="B1" s="268" t="s">
        <v>14</v>
      </c>
      <c r="C1" s="268"/>
      <c r="D1" s="268"/>
      <c r="E1" s="268"/>
    </row>
    <row r="2" spans="1:8" ht="16.5" customHeight="1">
      <c r="A2" s="15"/>
      <c r="B2" s="269" t="s">
        <v>66</v>
      </c>
      <c r="C2" s="269"/>
      <c r="D2" s="269"/>
      <c r="E2" s="269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19">
        <v>250000</v>
      </c>
      <c r="E6" s="220">
        <f t="shared" si="0"/>
        <v>3818858</v>
      </c>
      <c r="F6" s="221" t="s">
        <v>75</v>
      </c>
      <c r="G6" s="1"/>
      <c r="H6" s="1"/>
    </row>
    <row r="7" spans="1:8">
      <c r="A7" s="15"/>
      <c r="B7" s="20" t="s">
        <v>67</v>
      </c>
      <c r="C7" s="19">
        <v>0</v>
      </c>
      <c r="D7" s="168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2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2">
        <v>1458300</v>
      </c>
      <c r="E9" s="202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2">
        <f t="shared" si="0"/>
        <v>1601058</v>
      </c>
      <c r="F10" s="12"/>
      <c r="G10" s="1"/>
      <c r="H10" s="1"/>
    </row>
    <row r="11" spans="1:8">
      <c r="A11" s="15"/>
      <c r="B11" s="20" t="s">
        <v>73</v>
      </c>
      <c r="C11" s="19">
        <v>1835000</v>
      </c>
      <c r="D11" s="168">
        <v>509700</v>
      </c>
      <c r="E11" s="202">
        <f t="shared" si="0"/>
        <v>2926358</v>
      </c>
      <c r="F11" s="12"/>
      <c r="G11" s="23"/>
      <c r="H11" s="1"/>
    </row>
    <row r="12" spans="1:8">
      <c r="A12" s="15"/>
      <c r="B12" s="20" t="s">
        <v>74</v>
      </c>
      <c r="C12" s="19">
        <v>448000</v>
      </c>
      <c r="D12" s="19">
        <v>0</v>
      </c>
      <c r="E12" s="202">
        <f t="shared" si="0"/>
        <v>3374358</v>
      </c>
      <c r="F12" s="12"/>
      <c r="G12" s="1"/>
      <c r="H12" s="24"/>
    </row>
    <row r="13" spans="1:8">
      <c r="A13" s="15"/>
      <c r="B13" s="20" t="s">
        <v>76</v>
      </c>
      <c r="C13" s="19">
        <v>502000</v>
      </c>
      <c r="D13" s="168">
        <v>106708</v>
      </c>
      <c r="E13" s="202">
        <f t="shared" si="0"/>
        <v>3769650</v>
      </c>
      <c r="F13" s="12"/>
      <c r="G13" s="1"/>
      <c r="H13" s="1"/>
    </row>
    <row r="14" spans="1:8">
      <c r="A14" s="15"/>
      <c r="B14" s="197" t="s">
        <v>77</v>
      </c>
      <c r="C14" s="198">
        <v>240000</v>
      </c>
      <c r="D14" s="198">
        <v>0</v>
      </c>
      <c r="E14" s="202">
        <f t="shared" si="0"/>
        <v>4009650</v>
      </c>
      <c r="F14" s="12"/>
      <c r="G14" s="1"/>
      <c r="H14" s="7"/>
    </row>
    <row r="15" spans="1:8">
      <c r="A15" s="15"/>
      <c r="B15" s="20" t="s">
        <v>79</v>
      </c>
      <c r="C15" s="219">
        <v>100000</v>
      </c>
      <c r="D15" s="168">
        <v>401250</v>
      </c>
      <c r="E15" s="202">
        <f t="shared" si="0"/>
        <v>3708400</v>
      </c>
      <c r="F15" s="221" t="s">
        <v>84</v>
      </c>
      <c r="G15" s="14"/>
      <c r="H15" s="1"/>
    </row>
    <row r="16" spans="1:8">
      <c r="A16" s="15"/>
      <c r="B16" s="199" t="s">
        <v>82</v>
      </c>
      <c r="C16" s="200">
        <v>0</v>
      </c>
      <c r="D16" s="200">
        <v>0</v>
      </c>
      <c r="E16" s="202">
        <f t="shared" si="0"/>
        <v>3708400</v>
      </c>
      <c r="F16" s="14"/>
      <c r="G16" s="8"/>
      <c r="H16" s="1"/>
    </row>
    <row r="17" spans="1:9">
      <c r="A17" s="15"/>
      <c r="B17" s="20" t="s">
        <v>83</v>
      </c>
      <c r="C17" s="19">
        <v>0</v>
      </c>
      <c r="D17" s="168">
        <v>746300</v>
      </c>
      <c r="E17" s="202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85</v>
      </c>
      <c r="C18" s="19">
        <v>483000</v>
      </c>
      <c r="D18" s="168">
        <v>610950</v>
      </c>
      <c r="E18" s="202">
        <f t="shared" si="0"/>
        <v>2834150</v>
      </c>
      <c r="F18" s="23"/>
      <c r="G18" s="23"/>
      <c r="H18" s="1"/>
    </row>
    <row r="19" spans="1:9">
      <c r="A19" s="15"/>
      <c r="B19" s="20" t="s">
        <v>86</v>
      </c>
      <c r="C19" s="19">
        <v>320000</v>
      </c>
      <c r="D19" s="168">
        <v>804100</v>
      </c>
      <c r="E19" s="202">
        <f t="shared" si="0"/>
        <v>2350050</v>
      </c>
      <c r="F19" s="14"/>
      <c r="H19" s="1"/>
    </row>
    <row r="20" spans="1:9">
      <c r="A20" s="15"/>
      <c r="B20" s="20" t="s">
        <v>87</v>
      </c>
      <c r="C20" s="19">
        <v>320000</v>
      </c>
      <c r="D20" s="19">
        <v>0</v>
      </c>
      <c r="E20" s="202">
        <f>E19+C20-D20</f>
        <v>2670050</v>
      </c>
      <c r="F20" s="12"/>
      <c r="G20" s="7"/>
      <c r="H20" s="1"/>
    </row>
    <row r="21" spans="1:9">
      <c r="A21" s="15"/>
      <c r="B21" s="197" t="s">
        <v>87</v>
      </c>
      <c r="C21" s="198">
        <v>376000</v>
      </c>
      <c r="D21" s="230">
        <v>1202000</v>
      </c>
      <c r="E21" s="213">
        <f>E20+C21-D21</f>
        <v>1844050</v>
      </c>
      <c r="F21" s="14"/>
      <c r="G21" s="1"/>
      <c r="H21" s="1"/>
    </row>
    <row r="22" spans="1:9">
      <c r="A22" s="15"/>
      <c r="B22" s="20" t="s">
        <v>88</v>
      </c>
      <c r="C22" s="19">
        <v>550000</v>
      </c>
      <c r="D22" s="168">
        <v>755300</v>
      </c>
      <c r="E22" s="202">
        <f>E21+C22-D22</f>
        <v>1638750</v>
      </c>
      <c r="F22" s="12"/>
      <c r="G22" s="1"/>
      <c r="H22" s="1"/>
    </row>
    <row r="23" spans="1:9">
      <c r="A23" s="15"/>
      <c r="B23" s="199" t="s">
        <v>90</v>
      </c>
      <c r="C23" s="200">
        <v>0</v>
      </c>
      <c r="D23" s="200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93</v>
      </c>
      <c r="C24" s="19">
        <v>1200000</v>
      </c>
      <c r="D24" s="168">
        <v>1410400</v>
      </c>
      <c r="E24" s="202">
        <f t="shared" si="0"/>
        <v>1428350</v>
      </c>
      <c r="F24" s="12"/>
      <c r="G24" s="1"/>
      <c r="H24" s="1"/>
    </row>
    <row r="25" spans="1:9">
      <c r="A25" s="15"/>
      <c r="B25" s="20" t="s">
        <v>94</v>
      </c>
      <c r="C25" s="19">
        <v>0</v>
      </c>
      <c r="D25" s="168">
        <v>543900</v>
      </c>
      <c r="E25" s="202">
        <f t="shared" si="0"/>
        <v>884450</v>
      </c>
      <c r="F25" s="12"/>
      <c r="G25" s="1"/>
      <c r="H25" s="1"/>
    </row>
    <row r="26" spans="1:9">
      <c r="A26" s="15"/>
      <c r="B26" s="20" t="s">
        <v>94</v>
      </c>
      <c r="C26" s="19">
        <v>18615</v>
      </c>
      <c r="D26" s="19">
        <v>0</v>
      </c>
      <c r="E26" s="202">
        <f t="shared" si="0"/>
        <v>903065</v>
      </c>
      <c r="F26" s="12"/>
      <c r="G26" s="1"/>
      <c r="H26" s="15"/>
    </row>
    <row r="27" spans="1:9">
      <c r="A27" s="15"/>
      <c r="B27" s="20" t="s">
        <v>95</v>
      </c>
      <c r="C27" s="19">
        <v>1010000</v>
      </c>
      <c r="D27" s="168">
        <v>402800</v>
      </c>
      <c r="E27" s="202">
        <f t="shared" si="0"/>
        <v>1510265</v>
      </c>
      <c r="F27" s="12"/>
      <c r="G27" s="1"/>
      <c r="H27" s="15"/>
    </row>
    <row r="28" spans="1:9">
      <c r="A28" s="15"/>
      <c r="B28" s="20" t="s">
        <v>96</v>
      </c>
      <c r="C28" s="19">
        <v>255000</v>
      </c>
      <c r="D28" s="19">
        <v>0</v>
      </c>
      <c r="E28" s="202">
        <f t="shared" si="0"/>
        <v>1765265</v>
      </c>
      <c r="F28" s="12"/>
      <c r="G28" s="1"/>
      <c r="H28" s="15"/>
    </row>
    <row r="29" spans="1:9">
      <c r="A29" s="15"/>
      <c r="B29" s="20" t="s">
        <v>96</v>
      </c>
      <c r="C29" s="19">
        <v>470000</v>
      </c>
      <c r="D29" s="168">
        <v>340700</v>
      </c>
      <c r="E29" s="202">
        <f t="shared" si="0"/>
        <v>1894565</v>
      </c>
      <c r="F29" s="12" t="s">
        <v>101</v>
      </c>
      <c r="G29" s="1">
        <v>150000</v>
      </c>
      <c r="H29" s="15"/>
    </row>
    <row r="30" spans="1:9">
      <c r="A30" s="15"/>
      <c r="B30" s="20" t="s">
        <v>97</v>
      </c>
      <c r="C30" s="219">
        <v>110000</v>
      </c>
      <c r="D30" s="168">
        <v>451500</v>
      </c>
      <c r="E30" s="202">
        <f t="shared" si="0"/>
        <v>1553065</v>
      </c>
      <c r="F30" s="170" t="s">
        <v>101</v>
      </c>
      <c r="G30" s="212">
        <v>210000</v>
      </c>
      <c r="H30" s="266" t="s">
        <v>103</v>
      </c>
      <c r="I30" s="220">
        <f>E34-G32</f>
        <v>15</v>
      </c>
    </row>
    <row r="31" spans="1:9">
      <c r="A31" s="15"/>
      <c r="B31" s="20" t="s">
        <v>99</v>
      </c>
      <c r="C31" s="19">
        <v>0</v>
      </c>
      <c r="D31" s="19">
        <v>0</v>
      </c>
      <c r="E31" s="202">
        <f t="shared" si="0"/>
        <v>1553065</v>
      </c>
      <c r="F31" s="170" t="s">
        <v>101</v>
      </c>
      <c r="G31" s="212">
        <v>480000</v>
      </c>
      <c r="H31" s="15"/>
    </row>
    <row r="32" spans="1:9">
      <c r="A32" s="15"/>
      <c r="B32" s="20" t="s">
        <v>100</v>
      </c>
      <c r="C32" s="219">
        <v>480000</v>
      </c>
      <c r="D32" s="222">
        <v>1128800</v>
      </c>
      <c r="E32" s="202">
        <f t="shared" si="0"/>
        <v>904265</v>
      </c>
      <c r="F32" s="265" t="s">
        <v>102</v>
      </c>
      <c r="G32" s="266">
        <f>SUM(G29:G31)</f>
        <v>840000</v>
      </c>
      <c r="H32" s="15"/>
    </row>
    <row r="33" spans="1:8">
      <c r="A33" s="15"/>
      <c r="B33" s="20" t="s">
        <v>104</v>
      </c>
      <c r="C33" s="19">
        <v>150000</v>
      </c>
      <c r="D33" s="19">
        <v>0</v>
      </c>
      <c r="E33" s="202">
        <f t="shared" si="0"/>
        <v>1054265</v>
      </c>
      <c r="F33" s="12"/>
      <c r="G33" s="1"/>
      <c r="H33" s="15"/>
    </row>
    <row r="34" spans="1:8">
      <c r="A34" s="15"/>
      <c r="B34" s="20" t="s">
        <v>104</v>
      </c>
      <c r="C34" s="19">
        <v>67950</v>
      </c>
      <c r="D34" s="168">
        <v>282200</v>
      </c>
      <c r="E34" s="202">
        <f t="shared" si="0"/>
        <v>840015</v>
      </c>
      <c r="F34" s="12"/>
      <c r="G34" s="1"/>
      <c r="H34" s="15"/>
    </row>
    <row r="35" spans="1:8">
      <c r="A35" s="15"/>
      <c r="B35" s="20" t="s">
        <v>104</v>
      </c>
      <c r="C35" s="19"/>
      <c r="D35" s="168">
        <v>15</v>
      </c>
      <c r="E35" s="202">
        <f t="shared" si="0"/>
        <v>840000</v>
      </c>
      <c r="F35" s="267" t="s">
        <v>105</v>
      </c>
      <c r="G35" s="1"/>
      <c r="H35" s="15"/>
    </row>
    <row r="36" spans="1:8">
      <c r="A36" s="15"/>
      <c r="B36" s="20"/>
      <c r="C36" s="19"/>
      <c r="D36" s="19"/>
      <c r="E36" s="202">
        <f t="shared" si="0"/>
        <v>840000</v>
      </c>
      <c r="F36" s="12"/>
      <c r="G36" s="1"/>
      <c r="H36" s="15"/>
    </row>
    <row r="37" spans="1:8">
      <c r="A37" s="15"/>
      <c r="B37" s="20"/>
      <c r="C37" s="19"/>
      <c r="D37" s="19"/>
      <c r="E37" s="202">
        <f t="shared" ref="E37:E50" si="1">E36+C37-D37</f>
        <v>840000</v>
      </c>
      <c r="F37" s="12"/>
      <c r="G37" s="1"/>
      <c r="H37" s="15"/>
    </row>
    <row r="38" spans="1:8">
      <c r="A38" s="15"/>
      <c r="B38" s="20"/>
      <c r="C38" s="19"/>
      <c r="D38" s="19"/>
      <c r="E38" s="202">
        <f t="shared" si="1"/>
        <v>840000</v>
      </c>
      <c r="F38" s="12"/>
      <c r="G38" s="1"/>
      <c r="H38" s="15"/>
    </row>
    <row r="39" spans="1:8">
      <c r="A39" s="15"/>
      <c r="B39" s="20"/>
      <c r="C39" s="19"/>
      <c r="D39" s="19"/>
      <c r="E39" s="202">
        <f t="shared" si="1"/>
        <v>840000</v>
      </c>
      <c r="F39" s="12"/>
      <c r="G39" s="1"/>
      <c r="H39" s="15"/>
    </row>
    <row r="40" spans="1:8">
      <c r="A40" s="15"/>
      <c r="B40" s="20"/>
      <c r="C40" s="19"/>
      <c r="D40" s="19"/>
      <c r="E40" s="202">
        <f t="shared" si="1"/>
        <v>840000</v>
      </c>
      <c r="F40" s="12"/>
      <c r="G40" s="1"/>
      <c r="H40" s="15"/>
    </row>
    <row r="41" spans="1:8">
      <c r="A41" s="15"/>
      <c r="B41" s="20"/>
      <c r="C41" s="19"/>
      <c r="D41" s="19"/>
      <c r="E41" s="202">
        <f t="shared" si="1"/>
        <v>840000</v>
      </c>
      <c r="F41" s="12"/>
      <c r="G41" s="1"/>
      <c r="H41" s="15"/>
    </row>
    <row r="42" spans="1:8">
      <c r="A42" s="15"/>
      <c r="B42" s="20"/>
      <c r="C42" s="19"/>
      <c r="D42" s="19"/>
      <c r="E42" s="202">
        <f t="shared" si="1"/>
        <v>840000</v>
      </c>
      <c r="F42" s="12"/>
      <c r="G42" s="1"/>
      <c r="H42" s="15"/>
    </row>
    <row r="43" spans="1:8">
      <c r="A43" s="15"/>
      <c r="B43" s="20"/>
      <c r="C43" s="19"/>
      <c r="D43" s="19"/>
      <c r="E43" s="202">
        <f t="shared" si="1"/>
        <v>840000</v>
      </c>
      <c r="F43" s="12"/>
      <c r="G43" s="1"/>
      <c r="H43" s="15"/>
    </row>
    <row r="44" spans="1:8">
      <c r="A44" s="15"/>
      <c r="B44" s="20"/>
      <c r="C44" s="19"/>
      <c r="D44" s="19"/>
      <c r="E44" s="202">
        <f t="shared" si="1"/>
        <v>840000</v>
      </c>
      <c r="F44" s="12"/>
      <c r="G44" s="1"/>
      <c r="H44" s="15"/>
    </row>
    <row r="45" spans="1:8">
      <c r="A45" s="15"/>
      <c r="B45" s="20"/>
      <c r="C45" s="19"/>
      <c r="D45" s="19"/>
      <c r="E45" s="202">
        <f t="shared" si="1"/>
        <v>840000</v>
      </c>
      <c r="F45" s="12"/>
      <c r="G45" s="1"/>
      <c r="H45" s="15"/>
    </row>
    <row r="46" spans="1:8">
      <c r="A46" s="15"/>
      <c r="B46" s="20"/>
      <c r="C46" s="19"/>
      <c r="D46" s="19"/>
      <c r="E46" s="202">
        <f t="shared" si="1"/>
        <v>840000</v>
      </c>
      <c r="F46" s="12"/>
      <c r="G46" s="1"/>
      <c r="H46" s="15"/>
    </row>
    <row r="47" spans="1:8">
      <c r="A47" s="15"/>
      <c r="B47" s="20"/>
      <c r="C47" s="19"/>
      <c r="D47" s="19"/>
      <c r="E47" s="202">
        <f t="shared" si="1"/>
        <v>840000</v>
      </c>
      <c r="F47" s="12"/>
      <c r="G47" s="1"/>
      <c r="H47" s="15"/>
    </row>
    <row r="48" spans="1:8">
      <c r="B48" s="20"/>
      <c r="C48" s="19"/>
      <c r="D48" s="19"/>
      <c r="E48" s="202">
        <f t="shared" si="1"/>
        <v>840000</v>
      </c>
      <c r="F48" s="12"/>
      <c r="G48" s="1"/>
      <c r="H48" s="15"/>
    </row>
    <row r="49" spans="2:8">
      <c r="B49" s="20"/>
      <c r="C49" s="19"/>
      <c r="D49" s="19"/>
      <c r="E49" s="202">
        <f t="shared" si="1"/>
        <v>840000</v>
      </c>
      <c r="F49" s="12"/>
      <c r="G49" s="1"/>
      <c r="H49" s="15"/>
    </row>
    <row r="50" spans="2:8">
      <c r="B50" s="20"/>
      <c r="C50" s="19"/>
      <c r="D50" s="19"/>
      <c r="E50" s="202">
        <f t="shared" si="1"/>
        <v>840000</v>
      </c>
      <c r="F50" s="12"/>
      <c r="G50" s="1"/>
      <c r="H50" s="15"/>
    </row>
    <row r="51" spans="2:8">
      <c r="B51" s="25"/>
      <c r="C51" s="21">
        <f>SUM(C5:C50)</f>
        <v>13434423</v>
      </c>
      <c r="D51" s="21">
        <f>SUM(D5:D50)</f>
        <v>12594423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0" t="s">
        <v>14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119" customFormat="1" ht="18">
      <c r="A2" s="271" t="s">
        <v>48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120" customFormat="1" ht="16.5" thickBot="1">
      <c r="A3" s="272" t="s">
        <v>68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50"/>
      <c r="T3" s="5"/>
      <c r="U3" s="5"/>
      <c r="V3" s="5"/>
      <c r="W3" s="5"/>
      <c r="X3" s="11"/>
    </row>
    <row r="4" spans="1:24" s="122" customFormat="1">
      <c r="A4" s="275" t="s">
        <v>30</v>
      </c>
      <c r="B4" s="277" t="s">
        <v>31</v>
      </c>
      <c r="C4" s="279" t="s">
        <v>32</v>
      </c>
      <c r="D4" s="279" t="s">
        <v>33</v>
      </c>
      <c r="E4" s="279" t="s">
        <v>34</v>
      </c>
      <c r="F4" s="279" t="s">
        <v>35</v>
      </c>
      <c r="G4" s="279" t="s">
        <v>36</v>
      </c>
      <c r="H4" s="279" t="s">
        <v>59</v>
      </c>
      <c r="I4" s="279" t="s">
        <v>37</v>
      </c>
      <c r="J4" s="279" t="s">
        <v>38</v>
      </c>
      <c r="K4" s="279" t="s">
        <v>39</v>
      </c>
      <c r="L4" s="279" t="s">
        <v>40</v>
      </c>
      <c r="M4" s="279" t="s">
        <v>41</v>
      </c>
      <c r="N4" s="285" t="s">
        <v>62</v>
      </c>
      <c r="O4" s="283" t="s">
        <v>17</v>
      </c>
      <c r="P4" s="281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76"/>
      <c r="B5" s="278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6"/>
      <c r="O5" s="284"/>
      <c r="P5" s="282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67</v>
      </c>
      <c r="B6" s="131"/>
      <c r="C6" s="131"/>
      <c r="D6" s="132"/>
      <c r="E6" s="132">
        <v>890</v>
      </c>
      <c r="F6" s="132"/>
      <c r="G6" s="132">
        <v>400</v>
      </c>
      <c r="H6" s="132"/>
      <c r="I6" s="133">
        <v>120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1570</v>
      </c>
      <c r="R6" s="136"/>
      <c r="S6" s="137"/>
      <c r="T6" s="26"/>
      <c r="U6" s="3"/>
      <c r="V6" s="26"/>
      <c r="W6" s="3"/>
    </row>
    <row r="7" spans="1:24" s="9" customFormat="1">
      <c r="A7" s="130" t="s">
        <v>69</v>
      </c>
      <c r="B7" s="131">
        <v>800</v>
      </c>
      <c r="C7" s="131"/>
      <c r="D7" s="132"/>
      <c r="E7" s="132"/>
      <c r="F7" s="132"/>
      <c r="G7" s="132">
        <v>70</v>
      </c>
      <c r="H7" s="132"/>
      <c r="I7" s="133">
        <v>30</v>
      </c>
      <c r="J7" s="132">
        <v>160</v>
      </c>
      <c r="K7" s="132"/>
      <c r="L7" s="132"/>
      <c r="M7" s="169">
        <v>20</v>
      </c>
      <c r="N7" s="132"/>
      <c r="O7" s="132"/>
      <c r="P7" s="134"/>
      <c r="Q7" s="135">
        <f t="shared" si="0"/>
        <v>1080</v>
      </c>
      <c r="R7" s="136"/>
      <c r="S7" s="26"/>
      <c r="T7" s="26"/>
      <c r="U7" s="26"/>
      <c r="V7" s="26"/>
      <c r="W7" s="26"/>
    </row>
    <row r="8" spans="1:24" s="9" customFormat="1">
      <c r="A8" s="130" t="s">
        <v>71</v>
      </c>
      <c r="B8" s="138"/>
      <c r="C8" s="131"/>
      <c r="D8" s="139">
        <v>440</v>
      </c>
      <c r="E8" s="139"/>
      <c r="F8" s="139"/>
      <c r="G8" s="139">
        <v>100</v>
      </c>
      <c r="H8" s="139"/>
      <c r="I8" s="140">
        <v>250</v>
      </c>
      <c r="J8" s="139">
        <v>160</v>
      </c>
      <c r="K8" s="139"/>
      <c r="L8" s="139"/>
      <c r="M8" s="170"/>
      <c r="N8" s="139"/>
      <c r="O8" s="139"/>
      <c r="P8" s="141"/>
      <c r="Q8" s="135">
        <f t="shared" si="0"/>
        <v>950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 t="s">
        <v>72</v>
      </c>
      <c r="B9" s="138"/>
      <c r="C9" s="131"/>
      <c r="D9" s="139"/>
      <c r="E9" s="139"/>
      <c r="F9" s="139"/>
      <c r="G9" s="139">
        <v>70</v>
      </c>
      <c r="H9" s="139"/>
      <c r="I9" s="140">
        <v>160</v>
      </c>
      <c r="J9" s="139">
        <v>160</v>
      </c>
      <c r="K9" s="139"/>
      <c r="L9" s="139"/>
      <c r="M9" s="170"/>
      <c r="N9" s="139"/>
      <c r="O9" s="139"/>
      <c r="P9" s="141"/>
      <c r="Q9" s="135">
        <f t="shared" si="0"/>
        <v>390</v>
      </c>
      <c r="R9" s="136"/>
      <c r="S9" s="6"/>
      <c r="T9" s="6"/>
      <c r="U9" s="26"/>
      <c r="V9" s="26"/>
      <c r="W9" s="26"/>
    </row>
    <row r="10" spans="1:24" s="9" customFormat="1">
      <c r="A10" s="130" t="s">
        <v>74</v>
      </c>
      <c r="B10" s="138">
        <v>500</v>
      </c>
      <c r="C10" s="131"/>
      <c r="D10" s="139"/>
      <c r="E10" s="139"/>
      <c r="F10" s="139"/>
      <c r="G10" s="139">
        <v>70</v>
      </c>
      <c r="H10" s="139"/>
      <c r="I10" s="139">
        <v>150</v>
      </c>
      <c r="J10" s="139">
        <v>160</v>
      </c>
      <c r="K10" s="139"/>
      <c r="L10" s="139"/>
      <c r="M10" s="170"/>
      <c r="N10" s="139"/>
      <c r="O10" s="139"/>
      <c r="P10" s="141"/>
      <c r="Q10" s="135">
        <f t="shared" si="0"/>
        <v>880</v>
      </c>
      <c r="R10" s="136"/>
      <c r="S10" s="26"/>
      <c r="T10" s="26"/>
      <c r="U10" s="3"/>
      <c r="V10" s="26"/>
      <c r="W10" s="3"/>
    </row>
    <row r="11" spans="1:24" s="9" customFormat="1">
      <c r="A11" s="130" t="s">
        <v>76</v>
      </c>
      <c r="B11" s="138"/>
      <c r="C11" s="131"/>
      <c r="D11" s="139">
        <v>685</v>
      </c>
      <c r="E11" s="139"/>
      <c r="F11" s="139"/>
      <c r="G11" s="139"/>
      <c r="H11" s="139"/>
      <c r="I11" s="139">
        <v>110</v>
      </c>
      <c r="J11" s="139">
        <v>160</v>
      </c>
      <c r="K11" s="139"/>
      <c r="L11" s="139"/>
      <c r="M11" s="170"/>
      <c r="N11" s="139"/>
      <c r="O11" s="139"/>
      <c r="P11" s="141"/>
      <c r="Q11" s="135">
        <f t="shared" si="0"/>
        <v>955</v>
      </c>
      <c r="R11" s="136"/>
      <c r="S11" s="26"/>
      <c r="T11" s="26"/>
      <c r="U11" s="26"/>
      <c r="V11" s="26"/>
      <c r="W11" s="26"/>
    </row>
    <row r="12" spans="1:24" s="9" customFormat="1">
      <c r="A12" s="130" t="s">
        <v>77</v>
      </c>
      <c r="B12" s="138"/>
      <c r="C12" s="131"/>
      <c r="D12" s="139"/>
      <c r="E12" s="139"/>
      <c r="F12" s="139"/>
      <c r="G12" s="139">
        <v>100</v>
      </c>
      <c r="H12" s="139"/>
      <c r="I12" s="139">
        <v>40</v>
      </c>
      <c r="J12" s="139">
        <v>80</v>
      </c>
      <c r="K12" s="139"/>
      <c r="L12" s="139"/>
      <c r="M12" s="170"/>
      <c r="N12" s="139"/>
      <c r="O12" s="139"/>
      <c r="P12" s="141"/>
      <c r="Q12" s="135">
        <f t="shared" si="0"/>
        <v>220</v>
      </c>
      <c r="R12" s="136"/>
      <c r="S12" s="26"/>
      <c r="T12" s="26"/>
      <c r="U12" s="3"/>
      <c r="V12" s="26"/>
      <c r="W12" s="3"/>
    </row>
    <row r="13" spans="1:24" s="9" customFormat="1">
      <c r="A13" s="130" t="s">
        <v>79</v>
      </c>
      <c r="B13" s="138">
        <v>500</v>
      </c>
      <c r="C13" s="131"/>
      <c r="D13" s="139">
        <v>240</v>
      </c>
      <c r="E13" s="139">
        <v>1850</v>
      </c>
      <c r="F13" s="139"/>
      <c r="G13" s="139">
        <v>70</v>
      </c>
      <c r="H13" s="139"/>
      <c r="I13" s="139">
        <v>30</v>
      </c>
      <c r="J13" s="139">
        <v>80</v>
      </c>
      <c r="K13" s="142"/>
      <c r="L13" s="139"/>
      <c r="M13" s="170"/>
      <c r="N13" s="139"/>
      <c r="O13" s="139"/>
      <c r="P13" s="141"/>
      <c r="Q13" s="135">
        <f t="shared" si="0"/>
        <v>2770</v>
      </c>
      <c r="R13" s="136"/>
      <c r="S13" s="137"/>
      <c r="T13" s="26"/>
      <c r="U13" s="26"/>
      <c r="V13" s="26"/>
      <c r="W13" s="26"/>
    </row>
    <row r="14" spans="1:24" s="9" customFormat="1">
      <c r="A14" s="130" t="s">
        <v>82</v>
      </c>
      <c r="B14" s="138"/>
      <c r="C14" s="131"/>
      <c r="D14" s="139"/>
      <c r="E14" s="139"/>
      <c r="F14" s="139"/>
      <c r="G14" s="139">
        <v>100</v>
      </c>
      <c r="H14" s="139"/>
      <c r="I14" s="139">
        <v>30</v>
      </c>
      <c r="J14" s="139">
        <v>80</v>
      </c>
      <c r="K14" s="143"/>
      <c r="L14" s="139"/>
      <c r="M14" s="170"/>
      <c r="N14" s="139"/>
      <c r="O14" s="139"/>
      <c r="P14" s="141"/>
      <c r="Q14" s="135">
        <f t="shared" si="0"/>
        <v>210</v>
      </c>
      <c r="R14" s="136"/>
      <c r="S14" s="144"/>
      <c r="T14" s="26"/>
      <c r="U14" s="3"/>
      <c r="V14" s="26"/>
      <c r="W14" s="3"/>
    </row>
    <row r="15" spans="1:24" s="9" customFormat="1">
      <c r="A15" s="130" t="s">
        <v>83</v>
      </c>
      <c r="B15" s="138"/>
      <c r="C15" s="131"/>
      <c r="D15" s="139"/>
      <c r="E15" s="139"/>
      <c r="F15" s="139"/>
      <c r="G15" s="139">
        <v>120</v>
      </c>
      <c r="H15" s="139"/>
      <c r="I15" s="139">
        <v>180</v>
      </c>
      <c r="J15" s="139">
        <v>160</v>
      </c>
      <c r="K15" s="132"/>
      <c r="L15" s="139"/>
      <c r="M15" s="170"/>
      <c r="N15" s="139"/>
      <c r="O15" s="139"/>
      <c r="P15" s="141"/>
      <c r="Q15" s="135">
        <f t="shared" si="0"/>
        <v>460</v>
      </c>
      <c r="R15" s="136"/>
      <c r="S15" s="4"/>
      <c r="T15" s="26"/>
      <c r="U15" s="26"/>
      <c r="V15" s="26"/>
      <c r="W15" s="26"/>
    </row>
    <row r="16" spans="1:24" s="9" customFormat="1">
      <c r="A16" s="130" t="s">
        <v>85</v>
      </c>
      <c r="B16" s="138">
        <v>500</v>
      </c>
      <c r="C16" s="131"/>
      <c r="D16" s="139"/>
      <c r="E16" s="139"/>
      <c r="F16" s="139"/>
      <c r="G16" s="139">
        <v>100</v>
      </c>
      <c r="H16" s="139"/>
      <c r="I16" s="139">
        <v>130</v>
      </c>
      <c r="J16" s="139">
        <v>160</v>
      </c>
      <c r="K16" s="139"/>
      <c r="L16" s="139"/>
      <c r="M16" s="170"/>
      <c r="N16" s="139"/>
      <c r="O16" s="139"/>
      <c r="P16" s="141"/>
      <c r="Q16" s="135">
        <f t="shared" si="0"/>
        <v>890</v>
      </c>
      <c r="R16" s="136"/>
      <c r="S16" s="4"/>
      <c r="T16" s="26"/>
      <c r="U16" s="3"/>
      <c r="V16" s="26"/>
      <c r="W16" s="3"/>
    </row>
    <row r="17" spans="1:23" s="9" customFormat="1">
      <c r="A17" s="130" t="s">
        <v>86</v>
      </c>
      <c r="B17" s="138"/>
      <c r="C17" s="131"/>
      <c r="D17" s="139"/>
      <c r="E17" s="139"/>
      <c r="F17" s="139"/>
      <c r="G17" s="139"/>
      <c r="H17" s="139"/>
      <c r="I17" s="139">
        <v>120</v>
      </c>
      <c r="J17" s="139">
        <v>160</v>
      </c>
      <c r="K17" s="139"/>
      <c r="L17" s="139"/>
      <c r="M17" s="170">
        <v>20</v>
      </c>
      <c r="N17" s="141"/>
      <c r="O17" s="139"/>
      <c r="P17" s="141"/>
      <c r="Q17" s="135">
        <f t="shared" si="0"/>
        <v>300</v>
      </c>
      <c r="R17" s="136"/>
      <c r="S17" s="4"/>
      <c r="T17" s="26"/>
      <c r="U17" s="26"/>
      <c r="V17" s="26"/>
      <c r="W17" s="26"/>
    </row>
    <row r="18" spans="1:23" s="9" customFormat="1">
      <c r="A18" s="130" t="s">
        <v>87</v>
      </c>
      <c r="B18" s="138"/>
      <c r="C18" s="131"/>
      <c r="D18" s="139"/>
      <c r="E18" s="139"/>
      <c r="F18" s="139"/>
      <c r="G18" s="139">
        <v>120</v>
      </c>
      <c r="H18" s="139"/>
      <c r="I18" s="139">
        <v>30</v>
      </c>
      <c r="J18" s="139">
        <v>80</v>
      </c>
      <c r="K18" s="139"/>
      <c r="L18" s="139"/>
      <c r="M18" s="170"/>
      <c r="N18" s="141"/>
      <c r="O18" s="139"/>
      <c r="P18" s="141"/>
      <c r="Q18" s="135">
        <f t="shared" si="0"/>
        <v>230</v>
      </c>
      <c r="R18" s="136"/>
      <c r="S18" s="4"/>
      <c r="T18" s="26"/>
      <c r="U18" s="3"/>
      <c r="V18" s="26"/>
      <c r="W18" s="3"/>
    </row>
    <row r="19" spans="1:23" s="9" customFormat="1">
      <c r="A19" s="130" t="s">
        <v>88</v>
      </c>
      <c r="B19" s="138">
        <v>500</v>
      </c>
      <c r="C19" s="131"/>
      <c r="D19" s="139"/>
      <c r="E19" s="139"/>
      <c r="F19" s="139"/>
      <c r="G19" s="139"/>
      <c r="H19" s="139"/>
      <c r="I19" s="139">
        <v>110</v>
      </c>
      <c r="J19" s="139">
        <v>160</v>
      </c>
      <c r="K19" s="139"/>
      <c r="L19" s="139"/>
      <c r="M19" s="171"/>
      <c r="N19" s="141"/>
      <c r="O19" s="139"/>
      <c r="P19" s="141"/>
      <c r="Q19" s="135">
        <f t="shared" si="0"/>
        <v>770</v>
      </c>
      <c r="R19" s="136"/>
      <c r="S19" s="4"/>
      <c r="T19" s="26"/>
      <c r="U19" s="26"/>
      <c r="V19" s="26"/>
      <c r="W19" s="26"/>
    </row>
    <row r="20" spans="1:23" s="9" customFormat="1">
      <c r="A20" s="130" t="s">
        <v>90</v>
      </c>
      <c r="B20" s="138"/>
      <c r="C20" s="131"/>
      <c r="D20" s="139">
        <v>420</v>
      </c>
      <c r="E20" s="139"/>
      <c r="F20" s="170"/>
      <c r="G20" s="139">
        <v>100</v>
      </c>
      <c r="H20" s="139"/>
      <c r="I20" s="139">
        <v>110</v>
      </c>
      <c r="J20" s="139">
        <v>160</v>
      </c>
      <c r="K20" s="139"/>
      <c r="L20" s="139"/>
      <c r="M20" s="170"/>
      <c r="N20" s="139"/>
      <c r="O20" s="139"/>
      <c r="P20" s="141"/>
      <c r="Q20" s="135">
        <f t="shared" si="0"/>
        <v>790</v>
      </c>
      <c r="R20" s="136"/>
      <c r="S20" s="4"/>
      <c r="T20" s="26"/>
      <c r="U20" s="3"/>
      <c r="V20" s="26"/>
      <c r="W20" s="3"/>
    </row>
    <row r="21" spans="1:23" s="9" customFormat="1">
      <c r="A21" s="130" t="s">
        <v>93</v>
      </c>
      <c r="B21" s="138"/>
      <c r="C21" s="131"/>
      <c r="D21" s="139"/>
      <c r="E21" s="139"/>
      <c r="F21" s="139"/>
      <c r="G21" s="139"/>
      <c r="H21" s="139"/>
      <c r="I21" s="139"/>
      <c r="J21" s="139">
        <v>80</v>
      </c>
      <c r="K21" s="139"/>
      <c r="L21" s="139"/>
      <c r="M21" s="170"/>
      <c r="N21" s="139"/>
      <c r="O21" s="139"/>
      <c r="P21" s="141"/>
      <c r="Q21" s="135">
        <f t="shared" si="0"/>
        <v>80</v>
      </c>
      <c r="R21" s="136"/>
      <c r="S21" s="4"/>
    </row>
    <row r="22" spans="1:23" s="9" customFormat="1">
      <c r="A22" s="130" t="s">
        <v>94</v>
      </c>
      <c r="B22" s="138">
        <v>500</v>
      </c>
      <c r="C22" s="131"/>
      <c r="D22" s="139"/>
      <c r="E22" s="139"/>
      <c r="F22" s="139"/>
      <c r="G22" s="139">
        <v>100</v>
      </c>
      <c r="H22" s="139"/>
      <c r="I22" s="139">
        <v>260</v>
      </c>
      <c r="J22" s="139">
        <v>160</v>
      </c>
      <c r="K22" s="139"/>
      <c r="L22" s="139"/>
      <c r="M22" s="170"/>
      <c r="N22" s="139"/>
      <c r="O22" s="139"/>
      <c r="P22" s="141"/>
      <c r="Q22" s="135">
        <f t="shared" si="0"/>
        <v>1020</v>
      </c>
      <c r="R22" s="136"/>
      <c r="S22" s="4"/>
    </row>
    <row r="23" spans="1:23" s="146" customFormat="1">
      <c r="A23" s="130" t="s">
        <v>95</v>
      </c>
      <c r="B23" s="138"/>
      <c r="C23" s="131"/>
      <c r="D23" s="139"/>
      <c r="E23" s="139"/>
      <c r="F23" s="139"/>
      <c r="G23" s="139">
        <v>70</v>
      </c>
      <c r="H23" s="139"/>
      <c r="I23" s="139">
        <v>110</v>
      </c>
      <c r="J23" s="139">
        <v>160</v>
      </c>
      <c r="K23" s="139"/>
      <c r="L23" s="139"/>
      <c r="M23" s="170"/>
      <c r="N23" s="139"/>
      <c r="O23" s="139"/>
      <c r="P23" s="141"/>
      <c r="Q23" s="135">
        <f t="shared" si="0"/>
        <v>340</v>
      </c>
      <c r="R23" s="145"/>
      <c r="S23" s="4"/>
    </row>
    <row r="24" spans="1:23" s="9" customFormat="1">
      <c r="A24" s="130" t="s">
        <v>96</v>
      </c>
      <c r="B24" s="138"/>
      <c r="C24" s="131"/>
      <c r="D24" s="139"/>
      <c r="E24" s="139"/>
      <c r="F24" s="139"/>
      <c r="G24" s="139">
        <v>100</v>
      </c>
      <c r="H24" s="139"/>
      <c r="I24" s="139">
        <v>20</v>
      </c>
      <c r="J24" s="139">
        <v>80</v>
      </c>
      <c r="K24" s="139"/>
      <c r="L24" s="139"/>
      <c r="M24" s="170"/>
      <c r="N24" s="139"/>
      <c r="O24" s="139"/>
      <c r="P24" s="141"/>
      <c r="Q24" s="135">
        <f t="shared" si="0"/>
        <v>200</v>
      </c>
      <c r="R24" s="136"/>
      <c r="S24" s="4"/>
      <c r="U24" s="147"/>
      <c r="V24" s="147"/>
      <c r="W24" s="147"/>
    </row>
    <row r="25" spans="1:23" s="146" customFormat="1">
      <c r="A25" s="130" t="s">
        <v>97</v>
      </c>
      <c r="B25" s="138">
        <v>500</v>
      </c>
      <c r="C25" s="131"/>
      <c r="D25" s="139"/>
      <c r="E25" s="139"/>
      <c r="F25" s="139"/>
      <c r="G25" s="139"/>
      <c r="H25" s="139"/>
      <c r="I25" s="139">
        <v>125</v>
      </c>
      <c r="J25" s="139">
        <v>160</v>
      </c>
      <c r="K25" s="139"/>
      <c r="L25" s="139"/>
      <c r="M25" s="170"/>
      <c r="N25" s="139"/>
      <c r="O25" s="139"/>
      <c r="P25" s="141"/>
      <c r="Q25" s="135">
        <f t="shared" si="0"/>
        <v>785</v>
      </c>
      <c r="R25" s="145"/>
      <c r="S25" s="4"/>
    </row>
    <row r="26" spans="1:23" s="9" customFormat="1">
      <c r="A26" s="130" t="s">
        <v>99</v>
      </c>
      <c r="B26" s="138"/>
      <c r="C26" s="131"/>
      <c r="D26" s="139"/>
      <c r="E26" s="139"/>
      <c r="F26" s="139"/>
      <c r="G26" s="139"/>
      <c r="H26" s="139"/>
      <c r="I26" s="139">
        <v>120</v>
      </c>
      <c r="J26" s="139">
        <v>80</v>
      </c>
      <c r="K26" s="139"/>
      <c r="L26" s="139"/>
      <c r="M26" s="170"/>
      <c r="N26" s="139"/>
      <c r="O26" s="139"/>
      <c r="P26" s="141"/>
      <c r="Q26" s="135">
        <f t="shared" si="0"/>
        <v>200</v>
      </c>
      <c r="R26" s="136"/>
      <c r="S26" s="4"/>
    </row>
    <row r="27" spans="1:23" s="9" customFormat="1">
      <c r="A27" s="130" t="s">
        <v>100</v>
      </c>
      <c r="B27" s="138"/>
      <c r="C27" s="131"/>
      <c r="D27" s="139"/>
      <c r="E27" s="139"/>
      <c r="F27" s="139"/>
      <c r="G27" s="139"/>
      <c r="H27" s="139"/>
      <c r="I27" s="139">
        <v>50</v>
      </c>
      <c r="J27" s="139">
        <v>80</v>
      </c>
      <c r="K27" s="139"/>
      <c r="L27" s="139"/>
      <c r="M27" s="170"/>
      <c r="N27" s="139"/>
      <c r="O27" s="139"/>
      <c r="P27" s="141"/>
      <c r="Q27" s="135">
        <f t="shared" si="0"/>
        <v>130</v>
      </c>
      <c r="R27" s="136"/>
      <c r="S27" s="4"/>
    </row>
    <row r="28" spans="1:23" s="9" customFormat="1">
      <c r="A28" s="130" t="s">
        <v>104</v>
      </c>
      <c r="B28" s="138">
        <v>500</v>
      </c>
      <c r="C28" s="131"/>
      <c r="D28" s="139"/>
      <c r="E28" s="139"/>
      <c r="F28" s="139"/>
      <c r="G28" s="139"/>
      <c r="H28" s="139"/>
      <c r="I28" s="139">
        <v>45</v>
      </c>
      <c r="J28" s="139">
        <v>80</v>
      </c>
      <c r="K28" s="139"/>
      <c r="L28" s="139"/>
      <c r="M28" s="170"/>
      <c r="N28" s="139"/>
      <c r="O28" s="139"/>
      <c r="P28" s="141"/>
      <c r="Q28" s="135">
        <f t="shared" si="0"/>
        <v>625</v>
      </c>
      <c r="R28" s="136"/>
      <c r="S28" s="4"/>
      <c r="T28" s="148"/>
      <c r="U28" s="148"/>
    </row>
    <row r="29" spans="1:23" s="9" customFormat="1">
      <c r="A29" s="130"/>
      <c r="B29" s="138"/>
      <c r="C29" s="131"/>
      <c r="D29" s="139"/>
      <c r="E29" s="139"/>
      <c r="F29" s="139"/>
      <c r="G29" s="139"/>
      <c r="H29" s="139"/>
      <c r="I29" s="139"/>
      <c r="J29" s="139"/>
      <c r="K29" s="139"/>
      <c r="L29" s="139"/>
      <c r="M29" s="170"/>
      <c r="N29" s="139"/>
      <c r="O29" s="139"/>
      <c r="P29" s="141"/>
      <c r="Q29" s="135">
        <f t="shared" si="0"/>
        <v>0</v>
      </c>
      <c r="R29" s="136"/>
      <c r="S29" s="148"/>
      <c r="T29" s="149"/>
      <c r="U29" s="149"/>
    </row>
    <row r="30" spans="1:23" s="9" customFormat="1">
      <c r="A30" s="130"/>
      <c r="B30" s="138"/>
      <c r="C30" s="131"/>
      <c r="D30" s="139"/>
      <c r="E30" s="139"/>
      <c r="F30" s="139"/>
      <c r="G30" s="139"/>
      <c r="H30" s="139"/>
      <c r="I30" s="139"/>
      <c r="J30" s="139"/>
      <c r="K30" s="139"/>
      <c r="L30" s="139"/>
      <c r="M30" s="170"/>
      <c r="N30" s="139"/>
      <c r="O30" s="139"/>
      <c r="P30" s="141"/>
      <c r="Q30" s="135">
        <f t="shared" si="0"/>
        <v>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4300</v>
      </c>
      <c r="C37" s="157">
        <f t="shared" ref="C37:P37" si="1">SUM(C6:C36)</f>
        <v>0</v>
      </c>
      <c r="D37" s="157">
        <f t="shared" si="1"/>
        <v>1785</v>
      </c>
      <c r="E37" s="157">
        <f t="shared" si="1"/>
        <v>2740</v>
      </c>
      <c r="F37" s="157">
        <f t="shared" si="1"/>
        <v>0</v>
      </c>
      <c r="G37" s="157">
        <f>SUM(G6:G36)</f>
        <v>1690</v>
      </c>
      <c r="H37" s="157">
        <f t="shared" si="1"/>
        <v>0</v>
      </c>
      <c r="I37" s="157">
        <f t="shared" si="1"/>
        <v>2330</v>
      </c>
      <c r="J37" s="157">
        <f t="shared" si="1"/>
        <v>2960</v>
      </c>
      <c r="K37" s="157">
        <f t="shared" si="1"/>
        <v>0</v>
      </c>
      <c r="L37" s="157">
        <f t="shared" si="1"/>
        <v>0</v>
      </c>
      <c r="M37" s="173">
        <f t="shared" si="1"/>
        <v>40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15845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C115" sqref="C115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93" t="s">
        <v>14</v>
      </c>
      <c r="B1" s="293"/>
      <c r="C1" s="293"/>
      <c r="D1" s="293"/>
      <c r="E1" s="293"/>
      <c r="F1" s="293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94" t="s">
        <v>60</v>
      </c>
      <c r="B2" s="294"/>
      <c r="C2" s="294"/>
      <c r="D2" s="294"/>
      <c r="E2" s="294"/>
      <c r="F2" s="294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95" t="s">
        <v>49</v>
      </c>
      <c r="B3" s="295"/>
      <c r="C3" s="295"/>
      <c r="D3" s="295"/>
      <c r="E3" s="295"/>
      <c r="F3" s="295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61" t="s">
        <v>0</v>
      </c>
      <c r="B4" s="262" t="s">
        <v>18</v>
      </c>
      <c r="C4" s="263" t="s">
        <v>19</v>
      </c>
      <c r="D4" s="262" t="s">
        <v>20</v>
      </c>
      <c r="E4" s="262" t="s">
        <v>21</v>
      </c>
      <c r="F4" s="264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8"/>
      <c r="B5" s="259"/>
      <c r="C5" s="259"/>
      <c r="D5" s="259"/>
      <c r="E5" s="259">
        <f>C5+D5</f>
        <v>0</v>
      </c>
      <c r="F5" s="260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>
        <v>-703340</v>
      </c>
      <c r="D30" s="45"/>
      <c r="E30" s="45">
        <f t="shared" si="0"/>
        <v>-703340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-703340</v>
      </c>
      <c r="D33" s="45">
        <f>SUM(D5:D32)</f>
        <v>0</v>
      </c>
      <c r="E33" s="45">
        <f>SUM(E5:E32)</f>
        <v>-703340</v>
      </c>
      <c r="F33" s="45">
        <f>B33-E33</f>
        <v>703340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6" t="s">
        <v>23</v>
      </c>
      <c r="B35" s="297"/>
      <c r="C35" s="297"/>
      <c r="D35" s="298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302" t="s">
        <v>13</v>
      </c>
      <c r="B36" s="303"/>
      <c r="C36" s="303"/>
      <c r="D36" s="304"/>
      <c r="E36" s="257">
        <f>F33-C113+K136</f>
        <v>0</v>
      </c>
      <c r="F36" s="252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53"/>
      <c r="B37" s="254"/>
      <c r="C37" s="255"/>
      <c r="D37" s="256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34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 t="s">
        <v>52</v>
      </c>
      <c r="B39" s="66" t="s">
        <v>54</v>
      </c>
      <c r="C39" s="234">
        <v>113050</v>
      </c>
      <c r="D39" s="41" t="s">
        <v>74</v>
      </c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6" t="s">
        <v>92</v>
      </c>
      <c r="B40" s="227" t="s">
        <v>91</v>
      </c>
      <c r="C40" s="237">
        <v>17890</v>
      </c>
      <c r="D40" s="225" t="s">
        <v>87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23" t="s">
        <v>53</v>
      </c>
      <c r="B41" s="224" t="s">
        <v>56</v>
      </c>
      <c r="C41" s="235">
        <v>38960</v>
      </c>
      <c r="D41" s="224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23" t="s">
        <v>58</v>
      </c>
      <c r="B42" s="224" t="s">
        <v>55</v>
      </c>
      <c r="C42" s="235">
        <v>15270</v>
      </c>
      <c r="D42" s="224" t="s">
        <v>97</v>
      </c>
      <c r="F42" s="241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6" t="s">
        <v>78</v>
      </c>
      <c r="B43" s="227"/>
      <c r="C43" s="235">
        <v>250000</v>
      </c>
      <c r="D43" s="228"/>
      <c r="E43" s="50"/>
      <c r="F43" s="299" t="s">
        <v>24</v>
      </c>
      <c r="G43" s="300"/>
      <c r="H43" s="300"/>
      <c r="I43" s="300"/>
      <c r="J43" s="301"/>
      <c r="K43" s="240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 t="s">
        <v>98</v>
      </c>
      <c r="B44" s="41" t="s">
        <v>55</v>
      </c>
      <c r="C44" s="234">
        <v>14470</v>
      </c>
      <c r="D44" s="41" t="s">
        <v>97</v>
      </c>
      <c r="E44" s="49"/>
      <c r="F44" s="242"/>
      <c r="G44" s="242"/>
      <c r="H44" s="242"/>
      <c r="I44" s="243"/>
      <c r="J44" s="243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80</v>
      </c>
      <c r="B45" s="41" t="s">
        <v>81</v>
      </c>
      <c r="C45" s="234">
        <v>1000</v>
      </c>
      <c r="D45" s="41" t="s">
        <v>79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79" t="s">
        <v>107</v>
      </c>
      <c r="B46" s="77"/>
      <c r="C46" s="236">
        <v>128750</v>
      </c>
      <c r="D46" s="83" t="s">
        <v>104</v>
      </c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79" t="s">
        <v>108</v>
      </c>
      <c r="B47" s="42"/>
      <c r="C47" s="236">
        <v>123950</v>
      </c>
      <c r="D47" s="83" t="s">
        <v>104</v>
      </c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81"/>
      <c r="B48" s="77"/>
      <c r="C48" s="236"/>
      <c r="D48" s="83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6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9"/>
      <c r="B50" s="229"/>
      <c r="C50" s="236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6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32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32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32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32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32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32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32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32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32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32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32"/>
      <c r="D62" s="83"/>
      <c r="E62" s="55"/>
      <c r="F62" s="287" t="s">
        <v>47</v>
      </c>
      <c r="G62" s="287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32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32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32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32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32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32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32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32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32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32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32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32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32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32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32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31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32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32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32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32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32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32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32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32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32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32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32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32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32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32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32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32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32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32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32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32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32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32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32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32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32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32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32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32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32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32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32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32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32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44"/>
      <c r="B112" s="245"/>
      <c r="C112" s="246"/>
      <c r="D112" s="247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88" t="s">
        <v>28</v>
      </c>
      <c r="B113" s="289"/>
      <c r="C113" s="251">
        <f>SUM(C37:C112)</f>
        <v>703340</v>
      </c>
      <c r="D113" s="250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33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90" t="s">
        <v>29</v>
      </c>
      <c r="B115" s="291"/>
      <c r="C115" s="249">
        <f>C113+L136</f>
        <v>703340</v>
      </c>
      <c r="D115" s="248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92"/>
      <c r="G170" s="292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I12" sqref="I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5" t="s">
        <v>50</v>
      </c>
      <c r="B1" s="306"/>
      <c r="C1" s="306"/>
      <c r="D1" s="306"/>
      <c r="E1" s="307"/>
      <c r="F1" s="1"/>
      <c r="G1" s="1"/>
    </row>
    <row r="2" spans="1:29" ht="21.75">
      <c r="A2" s="314" t="s">
        <v>49</v>
      </c>
      <c r="B2" s="315"/>
      <c r="C2" s="315"/>
      <c r="D2" s="315"/>
      <c r="E2" s="316"/>
      <c r="F2" s="1"/>
      <c r="G2" s="1"/>
    </row>
    <row r="3" spans="1:29" ht="24" thickBot="1">
      <c r="A3" s="308" t="s">
        <v>106</v>
      </c>
      <c r="B3" s="309"/>
      <c r="C3" s="309"/>
      <c r="D3" s="309"/>
      <c r="E3" s="310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7" t="s">
        <v>63</v>
      </c>
      <c r="B4" s="318"/>
      <c r="C4" s="318"/>
      <c r="D4" s="318"/>
      <c r="E4" s="319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3771500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266730</v>
      </c>
      <c r="C6" s="35"/>
      <c r="D6" s="193" t="s">
        <v>15</v>
      </c>
      <c r="E6" s="36">
        <v>840000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570795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15845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703340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250885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282200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8"/>
      <c r="B13" s="239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89</v>
      </c>
      <c r="B14" s="35">
        <v>69000</v>
      </c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6181885</v>
      </c>
      <c r="C16" s="33"/>
      <c r="D16" s="193" t="s">
        <v>6</v>
      </c>
      <c r="E16" s="36">
        <f>E5+E6+E7+E10+E11+E12</f>
        <v>6181885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11" t="s">
        <v>13</v>
      </c>
      <c r="B18" s="312"/>
      <c r="C18" s="312"/>
      <c r="D18" s="312"/>
      <c r="E18" s="313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2021-09-27T15:39:24Z</dcterms:modified>
</cp:coreProperties>
</file>