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N\Symphony\2021\September\Others\"/>
    </mc:Choice>
  </mc:AlternateContent>
  <bookViews>
    <workbookView xWindow="0" yWindow="0" windowWidth="20490" windowHeight="7755" tabRatio="813"/>
  </bookViews>
  <sheets>
    <sheet name="Distributor Primary" sheetId="1" r:id="rId1"/>
    <sheet name="Distributor Secondary" sheetId="2" r:id="rId2"/>
    <sheet name="DSR con %" sheetId="4" r:id="rId3"/>
    <sheet name="DSR Secondary" sheetId="5" r:id="rId4"/>
  </sheets>
  <definedNames>
    <definedName name="_xlnm._FilterDatabase" localSheetId="0" hidden="1">'Distributor Primary'!$A$3:$E$18</definedName>
    <definedName name="_xlnm._FilterDatabase" localSheetId="1" hidden="1">'Distributor Secondary'!$A$3:$AE$18</definedName>
    <definedName name="_xlnm._FilterDatabase" localSheetId="3" hidden="1">'DSR Secondary'!$A$2:$BB$83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81" i="5" l="1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AP83" i="4"/>
  <c r="AP33" i="5" s="1"/>
  <c r="AO83" i="4"/>
  <c r="AO33" i="5" s="1"/>
  <c r="AN83" i="4"/>
  <c r="AN33" i="5" s="1"/>
  <c r="AM83" i="4"/>
  <c r="AM33" i="5" s="1"/>
  <c r="AL83" i="4"/>
  <c r="AL33" i="5" s="1"/>
  <c r="AK83" i="4"/>
  <c r="AK33" i="5" s="1"/>
  <c r="AJ83" i="4"/>
  <c r="AJ33" i="5" s="1"/>
  <c r="AI83" i="4"/>
  <c r="AI33" i="5" s="1"/>
  <c r="AH83" i="4"/>
  <c r="AH33" i="5" s="1"/>
  <c r="AG83" i="4"/>
  <c r="AG33" i="5" s="1"/>
  <c r="AF83" i="4"/>
  <c r="AF33" i="5" s="1"/>
  <c r="AE83" i="4"/>
  <c r="AE33" i="5" s="1"/>
  <c r="AD83" i="4"/>
  <c r="AD33" i="5" s="1"/>
  <c r="AC83" i="4"/>
  <c r="AC33" i="5" s="1"/>
  <c r="AB83" i="4"/>
  <c r="AB33" i="5" s="1"/>
  <c r="AA83" i="4"/>
  <c r="AA33" i="5" s="1"/>
  <c r="Z83" i="4"/>
  <c r="Z33" i="5" s="1"/>
  <c r="Y83" i="4"/>
  <c r="Y33" i="5" s="1"/>
  <c r="X83" i="4"/>
  <c r="X33" i="5" s="1"/>
  <c r="W83" i="4"/>
  <c r="W33" i="5" s="1"/>
  <c r="V83" i="4"/>
  <c r="V33" i="5" s="1"/>
  <c r="U83" i="4"/>
  <c r="U33" i="5" s="1"/>
  <c r="T83" i="4"/>
  <c r="T33" i="5" s="1"/>
  <c r="S83" i="4"/>
  <c r="S33" i="5" s="1"/>
  <c r="R83" i="4"/>
  <c r="R33" i="5" s="1"/>
  <c r="Q83" i="4"/>
  <c r="Q33" i="5" s="1"/>
  <c r="P83" i="4"/>
  <c r="P33" i="5" s="1"/>
  <c r="O83" i="4"/>
  <c r="O33" i="5" s="1"/>
  <c r="N83" i="4"/>
  <c r="N33" i="5" s="1"/>
  <c r="M83" i="4"/>
  <c r="M33" i="5" s="1"/>
  <c r="L83" i="4"/>
  <c r="L33" i="5" s="1"/>
  <c r="K83" i="4"/>
  <c r="K33" i="5" s="1"/>
  <c r="J83" i="4"/>
  <c r="J33" i="5" s="1"/>
  <c r="I83" i="4"/>
  <c r="I33" i="5" s="1"/>
  <c r="H83" i="4"/>
  <c r="H33" i="5" s="1"/>
  <c r="AP80" i="4"/>
  <c r="AO80" i="4"/>
  <c r="AO30" i="5" s="1"/>
  <c r="AN80" i="4"/>
  <c r="AN30" i="5" s="1"/>
  <c r="AM80" i="4"/>
  <c r="AM30" i="5" s="1"/>
  <c r="AL80" i="4"/>
  <c r="AK80" i="4"/>
  <c r="AK30" i="5" s="1"/>
  <c r="AJ80" i="4"/>
  <c r="AJ30" i="5" s="1"/>
  <c r="AI80" i="4"/>
  <c r="AI30" i="5" s="1"/>
  <c r="AH80" i="4"/>
  <c r="AG80" i="4"/>
  <c r="AG30" i="5" s="1"/>
  <c r="AF80" i="4"/>
  <c r="AF30" i="5" s="1"/>
  <c r="AE80" i="4"/>
  <c r="AE30" i="5" s="1"/>
  <c r="AD80" i="4"/>
  <c r="AC80" i="4"/>
  <c r="AC30" i="5" s="1"/>
  <c r="AB80" i="4"/>
  <c r="AB30" i="5" s="1"/>
  <c r="AA80" i="4"/>
  <c r="AA30" i="5" s="1"/>
  <c r="Z80" i="4"/>
  <c r="Y80" i="4"/>
  <c r="Y30" i="5" s="1"/>
  <c r="X80" i="4"/>
  <c r="X30" i="5" s="1"/>
  <c r="W80" i="4"/>
  <c r="W30" i="5" s="1"/>
  <c r="V80" i="4"/>
  <c r="U80" i="4"/>
  <c r="U30" i="5" s="1"/>
  <c r="T80" i="4"/>
  <c r="T30" i="5" s="1"/>
  <c r="S80" i="4"/>
  <c r="S30" i="5" s="1"/>
  <c r="R80" i="4"/>
  <c r="Q80" i="4"/>
  <c r="Q30" i="5" s="1"/>
  <c r="P80" i="4"/>
  <c r="P30" i="5" s="1"/>
  <c r="O80" i="4"/>
  <c r="O30" i="5" s="1"/>
  <c r="N80" i="4"/>
  <c r="M80" i="4"/>
  <c r="M30" i="5" s="1"/>
  <c r="L80" i="4"/>
  <c r="L30" i="5" s="1"/>
  <c r="K80" i="4"/>
  <c r="K30" i="5" s="1"/>
  <c r="J80" i="4"/>
  <c r="I80" i="4"/>
  <c r="I30" i="5" s="1"/>
  <c r="H80" i="4"/>
  <c r="H30" i="5" s="1"/>
  <c r="AP79" i="4"/>
  <c r="AP29" i="5" s="1"/>
  <c r="AO79" i="4"/>
  <c r="AN79" i="4"/>
  <c r="AN29" i="5" s="1"/>
  <c r="AM79" i="4"/>
  <c r="AM29" i="5" s="1"/>
  <c r="AL79" i="4"/>
  <c r="AL29" i="5" s="1"/>
  <c r="AK79" i="4"/>
  <c r="AJ79" i="4"/>
  <c r="AJ29" i="5" s="1"/>
  <c r="AI79" i="4"/>
  <c r="AI29" i="5" s="1"/>
  <c r="AH79" i="4"/>
  <c r="AH29" i="5" s="1"/>
  <c r="AG79" i="4"/>
  <c r="AF79" i="4"/>
  <c r="AF29" i="5" s="1"/>
  <c r="AE79" i="4"/>
  <c r="AE29" i="5" s="1"/>
  <c r="AD79" i="4"/>
  <c r="AD29" i="5" s="1"/>
  <c r="AC79" i="4"/>
  <c r="AB79" i="4"/>
  <c r="AB29" i="5" s="1"/>
  <c r="AA79" i="4"/>
  <c r="AA29" i="5" s="1"/>
  <c r="Z79" i="4"/>
  <c r="Z29" i="5" s="1"/>
  <c r="Y79" i="4"/>
  <c r="X79" i="4"/>
  <c r="X29" i="5" s="1"/>
  <c r="W79" i="4"/>
  <c r="W29" i="5" s="1"/>
  <c r="V79" i="4"/>
  <c r="V29" i="5" s="1"/>
  <c r="U79" i="4"/>
  <c r="T79" i="4"/>
  <c r="T29" i="5" s="1"/>
  <c r="S79" i="4"/>
  <c r="S29" i="5" s="1"/>
  <c r="R79" i="4"/>
  <c r="R29" i="5" s="1"/>
  <c r="Q79" i="4"/>
  <c r="P79" i="4"/>
  <c r="P29" i="5" s="1"/>
  <c r="O79" i="4"/>
  <c r="O29" i="5" s="1"/>
  <c r="N79" i="4"/>
  <c r="N29" i="5" s="1"/>
  <c r="M79" i="4"/>
  <c r="L79" i="4"/>
  <c r="L29" i="5" s="1"/>
  <c r="K79" i="4"/>
  <c r="K29" i="5" s="1"/>
  <c r="J79" i="4"/>
  <c r="J29" i="5" s="1"/>
  <c r="I79" i="4"/>
  <c r="H79" i="4"/>
  <c r="H29" i="5" s="1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F18" i="2" s="1"/>
  <c r="G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E18" i="2" s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F18" i="1" s="1"/>
  <c r="E4" i="1"/>
  <c r="E18" i="1" s="1"/>
  <c r="H84" i="4" l="1"/>
  <c r="X84" i="4"/>
  <c r="AN84" i="4"/>
  <c r="AB84" i="4"/>
  <c r="L84" i="4"/>
  <c r="P84" i="4"/>
  <c r="AF84" i="4"/>
  <c r="T84" i="4"/>
  <c r="AJ84" i="4"/>
  <c r="U29" i="5"/>
  <c r="U34" i="5" s="1"/>
  <c r="U84" i="4"/>
  <c r="Y29" i="5"/>
  <c r="Y34" i="5" s="1"/>
  <c r="Y84" i="4"/>
  <c r="AK29" i="5"/>
  <c r="AK34" i="5" s="1"/>
  <c r="AK84" i="4"/>
  <c r="N30" i="5"/>
  <c r="N34" i="5" s="1"/>
  <c r="N84" i="4"/>
  <c r="V30" i="5"/>
  <c r="V34" i="5" s="1"/>
  <c r="V84" i="4"/>
  <c r="AH30" i="5"/>
  <c r="AH34" i="5" s="1"/>
  <c r="AH84" i="4"/>
  <c r="AP30" i="5"/>
  <c r="AP34" i="5" s="1"/>
  <c r="AP84" i="4"/>
  <c r="I29" i="5"/>
  <c r="I84" i="4"/>
  <c r="Q29" i="5"/>
  <c r="Q34" i="5" s="1"/>
  <c r="Q84" i="4"/>
  <c r="AC29" i="5"/>
  <c r="AC34" i="5" s="1"/>
  <c r="AC84" i="4"/>
  <c r="AO29" i="5"/>
  <c r="AO34" i="5" s="1"/>
  <c r="AO84" i="4"/>
  <c r="R30" i="5"/>
  <c r="R34" i="5" s="1"/>
  <c r="R84" i="4"/>
  <c r="Z30" i="5"/>
  <c r="Z34" i="5" s="1"/>
  <c r="Z84" i="4"/>
  <c r="AL30" i="5"/>
  <c r="AL34" i="5" s="1"/>
  <c r="AL84" i="4"/>
  <c r="M29" i="5"/>
  <c r="M34" i="5" s="1"/>
  <c r="M84" i="4"/>
  <c r="AG29" i="5"/>
  <c r="AG34" i="5" s="1"/>
  <c r="AG84" i="4"/>
  <c r="J30" i="5"/>
  <c r="J84" i="4"/>
  <c r="AD30" i="5"/>
  <c r="AD34" i="5" s="1"/>
  <c r="AD84" i="4"/>
  <c r="K84" i="4"/>
  <c r="O84" i="4"/>
  <c r="S84" i="4"/>
  <c r="W84" i="4"/>
  <c r="AA84" i="4"/>
  <c r="AE84" i="4"/>
  <c r="AI84" i="4"/>
  <c r="AM84" i="4"/>
  <c r="M5" i="5"/>
  <c r="Y5" i="5"/>
  <c r="AK5" i="5"/>
  <c r="Q5" i="5"/>
  <c r="AC5" i="5"/>
  <c r="AG5" i="5"/>
  <c r="AM9" i="5"/>
  <c r="I5" i="5"/>
  <c r="U5" i="5"/>
  <c r="AO5" i="5"/>
  <c r="R5" i="5"/>
  <c r="AH5" i="5"/>
  <c r="AP5" i="5"/>
  <c r="AM82" i="5"/>
  <c r="L5" i="5"/>
  <c r="AB5" i="5"/>
  <c r="R26" i="5"/>
  <c r="V26" i="5"/>
  <c r="AD26" i="5"/>
  <c r="AL26" i="5"/>
  <c r="G25" i="5"/>
  <c r="G33" i="5"/>
  <c r="J9" i="5"/>
  <c r="N9" i="5"/>
  <c r="R9" i="5"/>
  <c r="V9" i="5"/>
  <c r="Z9" i="5"/>
  <c r="G8" i="5"/>
  <c r="G13" i="5"/>
  <c r="G66" i="5"/>
  <c r="G70" i="5"/>
  <c r="F41" i="5"/>
  <c r="G50" i="5"/>
  <c r="Y64" i="5"/>
  <c r="G62" i="5"/>
  <c r="F22" i="5"/>
  <c r="K54" i="5"/>
  <c r="W82" i="5"/>
  <c r="G74" i="5"/>
  <c r="K5" i="5"/>
  <c r="O5" i="5"/>
  <c r="S5" i="5"/>
  <c r="W5" i="5"/>
  <c r="AA5" i="5"/>
  <c r="AE5" i="5"/>
  <c r="AI5" i="5"/>
  <c r="AM5" i="5"/>
  <c r="H9" i="5"/>
  <c r="L9" i="5"/>
  <c r="P9" i="5"/>
  <c r="T9" i="5"/>
  <c r="X9" i="5"/>
  <c r="AB9" i="5"/>
  <c r="AF9" i="5"/>
  <c r="AJ9" i="5"/>
  <c r="AN9" i="5"/>
  <c r="N16" i="5"/>
  <c r="R16" i="5"/>
  <c r="V16" i="5"/>
  <c r="Z16" i="5"/>
  <c r="AD16" i="5"/>
  <c r="AH16" i="5"/>
  <c r="AL16" i="5"/>
  <c r="AP16" i="5"/>
  <c r="L16" i="5"/>
  <c r="P16" i="5"/>
  <c r="T16" i="5"/>
  <c r="X16" i="5"/>
  <c r="AB16" i="5"/>
  <c r="AF16" i="5"/>
  <c r="AJ16" i="5"/>
  <c r="AN16" i="5"/>
  <c r="F33" i="5"/>
  <c r="AI54" i="5"/>
  <c r="I59" i="5"/>
  <c r="M59" i="5"/>
  <c r="Q59" i="5"/>
  <c r="U59" i="5"/>
  <c r="Y59" i="5"/>
  <c r="AC59" i="5"/>
  <c r="AG59" i="5"/>
  <c r="AK59" i="5"/>
  <c r="AO59" i="5"/>
  <c r="G58" i="5"/>
  <c r="I64" i="5"/>
  <c r="M64" i="5"/>
  <c r="Q64" i="5"/>
  <c r="U64" i="5"/>
  <c r="AC64" i="5"/>
  <c r="AG64" i="5"/>
  <c r="AK64" i="5"/>
  <c r="AO64" i="5"/>
  <c r="F63" i="5"/>
  <c r="O78" i="5"/>
  <c r="S78" i="5"/>
  <c r="W78" i="5"/>
  <c r="AA78" i="5"/>
  <c r="AE78" i="5"/>
  <c r="AI78" i="5"/>
  <c r="AM78" i="5"/>
  <c r="K82" i="5"/>
  <c r="O82" i="5"/>
  <c r="S82" i="5"/>
  <c r="AA82" i="5"/>
  <c r="AE82" i="5"/>
  <c r="AI82" i="5"/>
  <c r="G35" i="5"/>
  <c r="F36" i="5"/>
  <c r="G38" i="5"/>
  <c r="S54" i="5"/>
  <c r="W54" i="5"/>
  <c r="AA54" i="5"/>
  <c r="AM54" i="5"/>
  <c r="N59" i="5"/>
  <c r="R59" i="5"/>
  <c r="V59" i="5"/>
  <c r="Z59" i="5"/>
  <c r="AD59" i="5"/>
  <c r="AH59" i="5"/>
  <c r="AL59" i="5"/>
  <c r="AP59" i="5"/>
  <c r="G72" i="5"/>
  <c r="L82" i="5"/>
  <c r="P82" i="5"/>
  <c r="T82" i="5"/>
  <c r="X82" i="5"/>
  <c r="AB82" i="5"/>
  <c r="AF82" i="5"/>
  <c r="AJ82" i="5"/>
  <c r="AN82" i="5"/>
  <c r="G80" i="5"/>
  <c r="J5" i="5"/>
  <c r="V5" i="5"/>
  <c r="Z5" i="5"/>
  <c r="AL5" i="5"/>
  <c r="AD9" i="5"/>
  <c r="AH9" i="5"/>
  <c r="AL9" i="5"/>
  <c r="AP9" i="5"/>
  <c r="W9" i="5"/>
  <c r="J21" i="5"/>
  <c r="N21" i="5"/>
  <c r="R21" i="5"/>
  <c r="V21" i="5"/>
  <c r="Z21" i="5"/>
  <c r="AD21" i="5"/>
  <c r="AH21" i="5"/>
  <c r="AL21" i="5"/>
  <c r="AP21" i="5"/>
  <c r="S21" i="5"/>
  <c r="N26" i="5"/>
  <c r="AH26" i="5"/>
  <c r="H34" i="5"/>
  <c r="L34" i="5"/>
  <c r="P34" i="5"/>
  <c r="T34" i="5"/>
  <c r="X34" i="5"/>
  <c r="AB34" i="5"/>
  <c r="AF34" i="5"/>
  <c r="AJ34" i="5"/>
  <c r="AN34" i="5"/>
  <c r="K46" i="5"/>
  <c r="O46" i="5"/>
  <c r="G43" i="5"/>
  <c r="F47" i="5"/>
  <c r="K64" i="5"/>
  <c r="O64" i="5"/>
  <c r="S64" i="5"/>
  <c r="W64" i="5"/>
  <c r="AA64" i="5"/>
  <c r="AE64" i="5"/>
  <c r="AI64" i="5"/>
  <c r="F67" i="5"/>
  <c r="AI21" i="5"/>
  <c r="H73" i="5"/>
  <c r="L73" i="5"/>
  <c r="P73" i="5"/>
  <c r="T73" i="5"/>
  <c r="X73" i="5"/>
  <c r="AB73" i="5"/>
  <c r="AF73" i="5"/>
  <c r="AJ73" i="5"/>
  <c r="AN73" i="5"/>
  <c r="F74" i="5"/>
  <c r="K78" i="5"/>
  <c r="G17" i="5"/>
  <c r="H82" i="5"/>
  <c r="F79" i="5"/>
  <c r="K9" i="5"/>
  <c r="O9" i="5"/>
  <c r="S9" i="5"/>
  <c r="AA9" i="5"/>
  <c r="AE9" i="5"/>
  <c r="AI9" i="5"/>
  <c r="F44" i="5"/>
  <c r="N54" i="5"/>
  <c r="R54" i="5"/>
  <c r="V54" i="5"/>
  <c r="Z54" i="5"/>
  <c r="AD54" i="5"/>
  <c r="AH54" i="5"/>
  <c r="AL54" i="5"/>
  <c r="AP54" i="5"/>
  <c r="N5" i="5"/>
  <c r="AD5" i="5"/>
  <c r="F14" i="5"/>
  <c r="F17" i="5"/>
  <c r="O21" i="5"/>
  <c r="W21" i="5"/>
  <c r="AA21" i="5"/>
  <c r="AE21" i="5"/>
  <c r="AM21" i="5"/>
  <c r="H26" i="5"/>
  <c r="L26" i="5"/>
  <c r="P26" i="5"/>
  <c r="T26" i="5"/>
  <c r="X26" i="5"/>
  <c r="AB26" i="5"/>
  <c r="AF26" i="5"/>
  <c r="AJ26" i="5"/>
  <c r="AN26" i="5"/>
  <c r="J40" i="5"/>
  <c r="N40" i="5"/>
  <c r="R40" i="5"/>
  <c r="V40" i="5"/>
  <c r="Z40" i="5"/>
  <c r="AD40" i="5"/>
  <c r="AH40" i="5"/>
  <c r="AL40" i="5"/>
  <c r="AP40" i="5"/>
  <c r="F37" i="5"/>
  <c r="G44" i="5"/>
  <c r="F48" i="5"/>
  <c r="G51" i="5"/>
  <c r="W59" i="5"/>
  <c r="AA59" i="5"/>
  <c r="AE59" i="5"/>
  <c r="AI59" i="5"/>
  <c r="AM59" i="5"/>
  <c r="J64" i="5"/>
  <c r="N64" i="5"/>
  <c r="R64" i="5"/>
  <c r="V64" i="5"/>
  <c r="Z64" i="5"/>
  <c r="AD64" i="5"/>
  <c r="AH64" i="5"/>
  <c r="AL64" i="5"/>
  <c r="AP64" i="5"/>
  <c r="F62" i="5"/>
  <c r="F70" i="5"/>
  <c r="H21" i="5"/>
  <c r="L21" i="5"/>
  <c r="P21" i="5"/>
  <c r="T21" i="5"/>
  <c r="X21" i="5"/>
  <c r="AB21" i="5"/>
  <c r="AF21" i="5"/>
  <c r="AJ21" i="5"/>
  <c r="AN21" i="5"/>
  <c r="I26" i="5"/>
  <c r="M26" i="5"/>
  <c r="Q26" i="5"/>
  <c r="U26" i="5"/>
  <c r="Y26" i="5"/>
  <c r="AC26" i="5"/>
  <c r="AG26" i="5"/>
  <c r="AK26" i="5"/>
  <c r="AO26" i="5"/>
  <c r="F25" i="5"/>
  <c r="AM34" i="5"/>
  <c r="G31" i="5"/>
  <c r="F35" i="5"/>
  <c r="O40" i="5"/>
  <c r="S40" i="5"/>
  <c r="W40" i="5"/>
  <c r="AA40" i="5"/>
  <c r="AE40" i="5"/>
  <c r="AI40" i="5"/>
  <c r="AM40" i="5"/>
  <c r="K40" i="5"/>
  <c r="J46" i="5"/>
  <c r="N46" i="5"/>
  <c r="R46" i="5"/>
  <c r="V46" i="5"/>
  <c r="AE46" i="5"/>
  <c r="H54" i="5"/>
  <c r="L54" i="5"/>
  <c r="P54" i="5"/>
  <c r="T54" i="5"/>
  <c r="X54" i="5"/>
  <c r="AB54" i="5"/>
  <c r="AF54" i="5"/>
  <c r="AJ54" i="5"/>
  <c r="AN54" i="5"/>
  <c r="G48" i="5"/>
  <c r="AM64" i="5"/>
  <c r="G63" i="5"/>
  <c r="G67" i="5"/>
  <c r="I78" i="5"/>
  <c r="M78" i="5"/>
  <c r="Q78" i="5"/>
  <c r="U78" i="5"/>
  <c r="Y78" i="5"/>
  <c r="AC78" i="5"/>
  <c r="AG78" i="5"/>
  <c r="AK78" i="5"/>
  <c r="AO78" i="5"/>
  <c r="J82" i="5"/>
  <c r="N82" i="5"/>
  <c r="R82" i="5"/>
  <c r="V82" i="5"/>
  <c r="Z82" i="5"/>
  <c r="AD82" i="5"/>
  <c r="AH82" i="5"/>
  <c r="AL82" i="5"/>
  <c r="AP82" i="5"/>
  <c r="F6" i="5"/>
  <c r="M9" i="5"/>
  <c r="Q9" i="5"/>
  <c r="U9" i="5"/>
  <c r="Y9" i="5"/>
  <c r="AC9" i="5"/>
  <c r="AG9" i="5"/>
  <c r="AK9" i="5"/>
  <c r="AO9" i="5"/>
  <c r="F13" i="5"/>
  <c r="F18" i="5"/>
  <c r="J26" i="5"/>
  <c r="Z26" i="5"/>
  <c r="AP26" i="5"/>
  <c r="F39" i="5"/>
  <c r="S46" i="5"/>
  <c r="W46" i="5"/>
  <c r="AA46" i="5"/>
  <c r="AI46" i="5"/>
  <c r="AM46" i="5"/>
  <c r="L46" i="5"/>
  <c r="P46" i="5"/>
  <c r="T46" i="5"/>
  <c r="X46" i="5"/>
  <c r="F43" i="5"/>
  <c r="F45" i="5"/>
  <c r="F50" i="5"/>
  <c r="O54" i="5"/>
  <c r="AE54" i="5"/>
  <c r="F58" i="5"/>
  <c r="F66" i="5"/>
  <c r="J78" i="5"/>
  <c r="N78" i="5"/>
  <c r="R78" i="5"/>
  <c r="V78" i="5"/>
  <c r="Z78" i="5"/>
  <c r="AD78" i="5"/>
  <c r="AH78" i="5"/>
  <c r="AL78" i="5"/>
  <c r="AP78" i="5"/>
  <c r="F80" i="5"/>
  <c r="G12" i="5"/>
  <c r="F12" i="5"/>
  <c r="H16" i="5"/>
  <c r="J16" i="5"/>
  <c r="F10" i="5"/>
  <c r="G4" i="5"/>
  <c r="F4" i="5"/>
  <c r="G42" i="5"/>
  <c r="F42" i="5"/>
  <c r="H46" i="5"/>
  <c r="G3" i="5"/>
  <c r="P5" i="5"/>
  <c r="T5" i="5"/>
  <c r="X5" i="5"/>
  <c r="AF5" i="5"/>
  <c r="F3" i="5"/>
  <c r="H5" i="5"/>
  <c r="G7" i="5"/>
  <c r="F7" i="5"/>
  <c r="F8" i="5"/>
  <c r="K16" i="5"/>
  <c r="O16" i="5"/>
  <c r="S16" i="5"/>
  <c r="W16" i="5"/>
  <c r="AA16" i="5"/>
  <c r="AE16" i="5"/>
  <c r="AI16" i="5"/>
  <c r="AM16" i="5"/>
  <c r="G11" i="5"/>
  <c r="G14" i="5"/>
  <c r="I21" i="5"/>
  <c r="M21" i="5"/>
  <c r="Q21" i="5"/>
  <c r="U21" i="5"/>
  <c r="Y21" i="5"/>
  <c r="AC21" i="5"/>
  <c r="AG21" i="5"/>
  <c r="AK21" i="5"/>
  <c r="AO21" i="5"/>
  <c r="G18" i="5"/>
  <c r="G24" i="5"/>
  <c r="F24" i="5"/>
  <c r="K34" i="5"/>
  <c r="O34" i="5"/>
  <c r="S34" i="5"/>
  <c r="W34" i="5"/>
  <c r="AA34" i="5"/>
  <c r="AE34" i="5"/>
  <c r="AI34" i="5"/>
  <c r="G28" i="5"/>
  <c r="F28" i="5"/>
  <c r="G36" i="5"/>
  <c r="G20" i="5"/>
  <c r="F20" i="5"/>
  <c r="K21" i="5"/>
  <c r="K26" i="5"/>
  <c r="O26" i="5"/>
  <c r="S26" i="5"/>
  <c r="W26" i="5"/>
  <c r="AA26" i="5"/>
  <c r="AE26" i="5"/>
  <c r="AI26" i="5"/>
  <c r="AM26" i="5"/>
  <c r="G23" i="5"/>
  <c r="G55" i="5"/>
  <c r="F55" i="5"/>
  <c r="J59" i="5"/>
  <c r="G57" i="5"/>
  <c r="F57" i="5"/>
  <c r="AJ5" i="5"/>
  <c r="AN5" i="5"/>
  <c r="I9" i="5"/>
  <c r="G6" i="5"/>
  <c r="I16" i="5"/>
  <c r="M16" i="5"/>
  <c r="Q16" i="5"/>
  <c r="U16" i="5"/>
  <c r="Y16" i="5"/>
  <c r="AC16" i="5"/>
  <c r="AG16" i="5"/>
  <c r="AK16" i="5"/>
  <c r="AO16" i="5"/>
  <c r="G15" i="5"/>
  <c r="G19" i="5"/>
  <c r="G32" i="5"/>
  <c r="F32" i="5"/>
  <c r="G10" i="5"/>
  <c r="F11" i="5"/>
  <c r="F15" i="5"/>
  <c r="F19" i="5"/>
  <c r="G22" i="5"/>
  <c r="F23" i="5"/>
  <c r="F27" i="5"/>
  <c r="F31" i="5"/>
  <c r="H40" i="5"/>
  <c r="L40" i="5"/>
  <c r="P40" i="5"/>
  <c r="T40" i="5"/>
  <c r="X40" i="5"/>
  <c r="AB40" i="5"/>
  <c r="AF40" i="5"/>
  <c r="AJ40" i="5"/>
  <c r="AN40" i="5"/>
  <c r="G39" i="5"/>
  <c r="G41" i="5"/>
  <c r="AB46" i="5"/>
  <c r="AF46" i="5"/>
  <c r="G61" i="5"/>
  <c r="F61" i="5"/>
  <c r="G27" i="5"/>
  <c r="I40" i="5"/>
  <c r="M40" i="5"/>
  <c r="Q40" i="5"/>
  <c r="U40" i="5"/>
  <c r="Y40" i="5"/>
  <c r="AC40" i="5"/>
  <c r="AG40" i="5"/>
  <c r="AK40" i="5"/>
  <c r="AO40" i="5"/>
  <c r="G37" i="5"/>
  <c r="F38" i="5"/>
  <c r="I46" i="5"/>
  <c r="M46" i="5"/>
  <c r="Q46" i="5"/>
  <c r="U46" i="5"/>
  <c r="Y46" i="5"/>
  <c r="AC46" i="5"/>
  <c r="AG46" i="5"/>
  <c r="AK46" i="5"/>
  <c r="AO46" i="5"/>
  <c r="G71" i="5"/>
  <c r="F71" i="5"/>
  <c r="G45" i="5"/>
  <c r="G65" i="5"/>
  <c r="F65" i="5"/>
  <c r="G75" i="5"/>
  <c r="F75" i="5"/>
  <c r="G77" i="5"/>
  <c r="F77" i="5"/>
  <c r="Z46" i="5"/>
  <c r="AD46" i="5"/>
  <c r="AH46" i="5"/>
  <c r="AL46" i="5"/>
  <c r="AP46" i="5"/>
  <c r="G53" i="5"/>
  <c r="F53" i="5"/>
  <c r="K59" i="5"/>
  <c r="O59" i="5"/>
  <c r="S59" i="5"/>
  <c r="H64" i="5"/>
  <c r="L64" i="5"/>
  <c r="P64" i="5"/>
  <c r="T64" i="5"/>
  <c r="X64" i="5"/>
  <c r="AB64" i="5"/>
  <c r="AF64" i="5"/>
  <c r="AJ64" i="5"/>
  <c r="AN64" i="5"/>
  <c r="I73" i="5"/>
  <c r="M73" i="5"/>
  <c r="Q73" i="5"/>
  <c r="U73" i="5"/>
  <c r="Y73" i="5"/>
  <c r="AC73" i="5"/>
  <c r="AG73" i="5"/>
  <c r="AK73" i="5"/>
  <c r="AO73" i="5"/>
  <c r="I54" i="5"/>
  <c r="M54" i="5"/>
  <c r="Q54" i="5"/>
  <c r="U54" i="5"/>
  <c r="Y54" i="5"/>
  <c r="AC54" i="5"/>
  <c r="AG54" i="5"/>
  <c r="AK54" i="5"/>
  <c r="AO54" i="5"/>
  <c r="F51" i="5"/>
  <c r="H59" i="5"/>
  <c r="L59" i="5"/>
  <c r="P59" i="5"/>
  <c r="T59" i="5"/>
  <c r="X59" i="5"/>
  <c r="AB59" i="5"/>
  <c r="AF59" i="5"/>
  <c r="AJ59" i="5"/>
  <c r="AN59" i="5"/>
  <c r="G56" i="5"/>
  <c r="F56" i="5"/>
  <c r="J73" i="5"/>
  <c r="N73" i="5"/>
  <c r="R73" i="5"/>
  <c r="V73" i="5"/>
  <c r="Z73" i="5"/>
  <c r="AD73" i="5"/>
  <c r="AH73" i="5"/>
  <c r="AL73" i="5"/>
  <c r="AP73" i="5"/>
  <c r="G69" i="5"/>
  <c r="F69" i="5"/>
  <c r="H78" i="5"/>
  <c r="L78" i="5"/>
  <c r="P78" i="5"/>
  <c r="T78" i="5"/>
  <c r="X78" i="5"/>
  <c r="AB78" i="5"/>
  <c r="AF78" i="5"/>
  <c r="AJ78" i="5"/>
  <c r="AN78" i="5"/>
  <c r="G76" i="5"/>
  <c r="F76" i="5"/>
  <c r="I82" i="5"/>
  <c r="M82" i="5"/>
  <c r="Q82" i="5"/>
  <c r="U82" i="5"/>
  <c r="Y82" i="5"/>
  <c r="AC82" i="5"/>
  <c r="AG82" i="5"/>
  <c r="AK82" i="5"/>
  <c r="AO82" i="5"/>
  <c r="AJ46" i="5"/>
  <c r="AN46" i="5"/>
  <c r="J54" i="5"/>
  <c r="G47" i="5"/>
  <c r="G49" i="5"/>
  <c r="F49" i="5"/>
  <c r="G52" i="5"/>
  <c r="F52" i="5"/>
  <c r="K73" i="5"/>
  <c r="O73" i="5"/>
  <c r="S73" i="5"/>
  <c r="W73" i="5"/>
  <c r="AA73" i="5"/>
  <c r="AE73" i="5"/>
  <c r="AI73" i="5"/>
  <c r="AM73" i="5"/>
  <c r="G68" i="5"/>
  <c r="G81" i="5"/>
  <c r="F81" i="5"/>
  <c r="F60" i="5"/>
  <c r="F68" i="5"/>
  <c r="F72" i="5"/>
  <c r="G79" i="5"/>
  <c r="G60" i="5"/>
  <c r="F29" i="5" l="1"/>
  <c r="I34" i="5"/>
  <c r="I83" i="5" s="1"/>
  <c r="G30" i="5"/>
  <c r="G29" i="5"/>
  <c r="F30" i="5"/>
  <c r="Y83" i="5"/>
  <c r="AG83" i="5"/>
  <c r="Q83" i="5"/>
  <c r="J34" i="5"/>
  <c r="AO83" i="5"/>
  <c r="AP83" i="5"/>
  <c r="Z83" i="5"/>
  <c r="J83" i="5"/>
  <c r="H83" i="5"/>
  <c r="AJ83" i="5"/>
  <c r="T83" i="5"/>
  <c r="AI83" i="5"/>
  <c r="O83" i="5"/>
  <c r="AC83" i="5"/>
  <c r="M83" i="5"/>
  <c r="AL83" i="5"/>
  <c r="V83" i="5"/>
  <c r="AF83" i="5"/>
  <c r="P83" i="5"/>
  <c r="AE83" i="5"/>
  <c r="K83" i="5"/>
  <c r="AH83" i="5"/>
  <c r="R83" i="5"/>
  <c r="AB83" i="5"/>
  <c r="L83" i="5"/>
  <c r="AA83" i="5"/>
  <c r="W83" i="5"/>
  <c r="AM83" i="5"/>
  <c r="AK83" i="5"/>
  <c r="U83" i="5"/>
  <c r="AD83" i="5"/>
  <c r="N83" i="5"/>
  <c r="AN83" i="5"/>
  <c r="X83" i="5"/>
  <c r="S83" i="5"/>
  <c r="G21" i="5"/>
  <c r="F21" i="5"/>
  <c r="F82" i="5"/>
  <c r="F54" i="5"/>
  <c r="G34" i="5"/>
  <c r="F73" i="5"/>
  <c r="G9" i="5"/>
  <c r="F26" i="5"/>
  <c r="G59" i="5"/>
  <c r="F59" i="5"/>
  <c r="F5" i="5"/>
  <c r="G5" i="5"/>
  <c r="G46" i="5"/>
  <c r="F46" i="5"/>
  <c r="G40" i="5"/>
  <c r="F40" i="5"/>
  <c r="G26" i="5"/>
  <c r="G16" i="5"/>
  <c r="F16" i="5"/>
  <c r="G64" i="5"/>
  <c r="F64" i="5"/>
  <c r="G73" i="5"/>
  <c r="G82" i="5"/>
  <c r="F78" i="5"/>
  <c r="G78" i="5"/>
  <c r="G54" i="5"/>
  <c r="F9" i="5"/>
  <c r="F34" i="5" l="1"/>
  <c r="G83" i="5"/>
  <c r="F83" i="5"/>
</calcChain>
</file>

<file path=xl/sharedStrings.xml><?xml version="1.0" encoding="utf-8"?>
<sst xmlns="http://schemas.openxmlformats.org/spreadsheetml/2006/main" count="1148" uniqueCount="315">
  <si>
    <t>Distributors</t>
  </si>
  <si>
    <t>Region/
Cluster</t>
  </si>
  <si>
    <t>Total Value</t>
  </si>
  <si>
    <t>Rajshahi</t>
  </si>
  <si>
    <t>Prithibi Corporation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</si>
  <si>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</si>
  <si>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</si>
  <si>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</si>
  <si>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</si>
  <si>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</si>
  <si>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</si>
  <si>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</si>
  <si>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</si>
  <si>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</si>
  <si>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</si>
  <si>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</si>
  <si>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</si>
  <si>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</si>
  <si>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</si>
  <si>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</si>
  <si>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</si>
  <si>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</si>
  <si>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</si>
  <si>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</si>
  <si>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</si>
  <si>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DSR-0351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</si>
  <si>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</si>
  <si>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</si>
  <si>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</si>
  <si>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</si>
  <si>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</si>
  <si>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</si>
  <si>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</si>
  <si>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</si>
  <si>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</si>
  <si>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</si>
  <si>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</si>
  <si>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</si>
  <si>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</si>
  <si>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</si>
  <si>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</si>
  <si>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</si>
  <si>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</si>
  <si>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</si>
  <si>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</si>
  <si>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</si>
  <si>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T92</t>
  </si>
  <si>
    <t>DSR-0236</t>
  </si>
  <si>
    <t>Aminul Islam Tutul</t>
  </si>
  <si>
    <t>DSR-0699</t>
  </si>
  <si>
    <t>Mr. Bappy</t>
  </si>
  <si>
    <t>Rhyme Enterprise</t>
  </si>
  <si>
    <t>Shafiur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</si>
  <si>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</si>
  <si>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</si>
  <si>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</si>
  <si>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</si>
  <si>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</si>
  <si>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</si>
  <si>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</si>
  <si>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</si>
  <si>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</si>
  <si>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</si>
  <si>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</si>
  <si>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</si>
  <si>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</si>
  <si>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</si>
  <si>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</si>
  <si>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</si>
  <si>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</si>
  <si>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</si>
  <si>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</si>
  <si>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</si>
  <si>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</si>
  <si>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</si>
  <si>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</si>
  <si>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</si>
  <si>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</si>
  <si>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</si>
  <si>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</si>
  <si>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</si>
  <si>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</si>
  <si>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</si>
  <si>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</si>
  <si>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</si>
  <si>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</si>
  <si>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</si>
  <si>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</si>
  <si>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</si>
  <si>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</si>
  <si>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</si>
  <si>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</si>
  <si>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</si>
  <si>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</si>
  <si>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</si>
  <si>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</si>
  <si>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</si>
  <si>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</si>
  <si>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</si>
  <si>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</si>
  <si>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</si>
  <si>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</si>
  <si>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</si>
  <si>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</si>
  <si>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</si>
  <si>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</si>
  <si>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</si>
  <si>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</si>
  <si>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</si>
  <si>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</si>
  <si>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</si>
  <si>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</si>
  <si>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</si>
  <si>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</si>
  <si>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</si>
  <si>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</si>
  <si>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</si>
  <si>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</si>
  <si>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</si>
  <si>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</si>
  <si>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</si>
  <si>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</si>
  <si>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</si>
  <si>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</si>
  <si>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</si>
  <si>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</si>
  <si>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</si>
  <si>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</si>
  <si>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</si>
  <si>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</si>
  <si>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</si>
  <si>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</si>
  <si>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</si>
  <si>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</si>
  <si>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</si>
  <si>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</si>
  <si>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</si>
  <si>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</si>
  <si>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</si>
  <si>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</si>
  <si>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Pacific Electronics</t>
  </si>
  <si>
    <t>Pacific Electronics-2</t>
  </si>
  <si>
    <t>DSR-0599</t>
  </si>
  <si>
    <t xml:space="preserve">Md. Fozle Rabbi </t>
  </si>
  <si>
    <t>DSR-0600</t>
  </si>
  <si>
    <t>Md. Manzir Hossain Mohaddes</t>
  </si>
  <si>
    <t>DSR-0598</t>
  </si>
  <si>
    <t>DSR-0258</t>
  </si>
  <si>
    <t>Md.Mithul</t>
  </si>
  <si>
    <t>DSR-0259</t>
  </si>
  <si>
    <t>Mr. Golzar Rahaman</t>
  </si>
  <si>
    <t>DSR-0260</t>
  </si>
  <si>
    <t>Md. Nazmul Hossain Sajol</t>
  </si>
  <si>
    <t>DSR-0634</t>
  </si>
  <si>
    <t>Md. Moznu Mia</t>
  </si>
  <si>
    <t>Shahil Distribution</t>
  </si>
  <si>
    <t>Rangpur</t>
  </si>
  <si>
    <t>Thakurgaon</t>
  </si>
  <si>
    <t>Swaranika  Enterprise</t>
  </si>
  <si>
    <t>M/S. Nodi Nishat Enterprise</t>
  </si>
  <si>
    <t>Dinajpur</t>
  </si>
  <si>
    <t>M/S. Sky Tel</t>
  </si>
  <si>
    <t>Tarek &amp; Brothers</t>
  </si>
  <si>
    <t>Feroz Telecom</t>
  </si>
  <si>
    <t>M/S. MM Trade Link</t>
  </si>
  <si>
    <t>Shijdah Enterprise</t>
  </si>
  <si>
    <t>World Media</t>
  </si>
  <si>
    <t>DSR-0546</t>
  </si>
  <si>
    <t>Md.Belel Hossain</t>
  </si>
  <si>
    <t>DSR-0547</t>
  </si>
  <si>
    <t>Md. Jony Islam</t>
  </si>
  <si>
    <t>DSR-0720</t>
  </si>
  <si>
    <t>Md. Nawab Shiraj-u-Ddula</t>
  </si>
  <si>
    <t>DSR-0586</t>
  </si>
  <si>
    <t>Md.Jahidul Islam</t>
  </si>
  <si>
    <t>DSR-0587</t>
  </si>
  <si>
    <t>Md. Rasheduzzaman</t>
  </si>
  <si>
    <t>DSR-0324</t>
  </si>
  <si>
    <t>DSR-0723</t>
  </si>
  <si>
    <t>Md.Jahangir Alam</t>
  </si>
  <si>
    <t>DSR-0721</t>
  </si>
  <si>
    <t>Md.Mamunur Rashid</t>
  </si>
  <si>
    <t>DSR-0722</t>
  </si>
  <si>
    <t>Md.Abu Jafor</t>
  </si>
  <si>
    <t>DSR-0640</t>
  </si>
  <si>
    <t>Md. Harunur Rashid</t>
  </si>
  <si>
    <t>DSR-0639</t>
  </si>
  <si>
    <t>Md. Ashik Islam</t>
  </si>
  <si>
    <t>DSR-0688</t>
  </si>
  <si>
    <t>Md.Monsur Rahman</t>
  </si>
  <si>
    <t>DSR-0689</t>
  </si>
  <si>
    <t>Md. Fazle Rabbi</t>
  </si>
  <si>
    <t>DSR-0681</t>
  </si>
  <si>
    <t>Md. Shamim Islam-2</t>
  </si>
  <si>
    <t>DSR-0683</t>
  </si>
  <si>
    <t>Ashim kumar Roy</t>
  </si>
  <si>
    <t>DSR-0684</t>
  </si>
  <si>
    <t>Md. Shamim Islam</t>
  </si>
  <si>
    <t>DSR-0685</t>
  </si>
  <si>
    <t>DSR-0687</t>
  </si>
  <si>
    <t>Mr. Shawdhin Chandra Roy</t>
  </si>
  <si>
    <t>DSR-0686</t>
  </si>
  <si>
    <t>Md. Emran Ali</t>
  </si>
  <si>
    <t>Md.Humayun Kabir</t>
  </si>
  <si>
    <t>DSR-0261</t>
  </si>
  <si>
    <t>Md. Palash</t>
  </si>
  <si>
    <t>DSR-0262</t>
  </si>
  <si>
    <t>Md. Shahin Sarkar</t>
  </si>
  <si>
    <t>DSR-0264</t>
  </si>
  <si>
    <t>Md.Hasanul Haque</t>
  </si>
  <si>
    <t>DSR-0265</t>
  </si>
  <si>
    <t>Md.Azaharul Islam</t>
  </si>
  <si>
    <t>DSR-0266</t>
  </si>
  <si>
    <t>Md. Anisur Rahman Akash</t>
  </si>
  <si>
    <t>DSR-0250</t>
  </si>
  <si>
    <t>Mr. Sulov Sen</t>
  </si>
  <si>
    <t>DSR-0251</t>
  </si>
  <si>
    <t>Md. Shimul Khan</t>
  </si>
  <si>
    <t>DSR-0252</t>
  </si>
  <si>
    <t>Md. Najmul Huda</t>
  </si>
  <si>
    <t>DSR-0253</t>
  </si>
  <si>
    <t>Md. Insan Ali</t>
  </si>
  <si>
    <t>DSR-0328</t>
  </si>
  <si>
    <t>Mr. Ratan Kumar Roy</t>
  </si>
  <si>
    <t>DSR-0329</t>
  </si>
  <si>
    <t>Md. Ataur Rahman (Lavlu)</t>
  </si>
  <si>
    <t>DSR-0330</t>
  </si>
  <si>
    <t>Md. Suqqur Ali Chanchal</t>
  </si>
  <si>
    <t>DSR-0331</t>
  </si>
  <si>
    <t>Banasour Chandra Barman</t>
  </si>
  <si>
    <t>DSR-0629</t>
  </si>
  <si>
    <t>Md. Raju Mia</t>
  </si>
  <si>
    <t>DSR-0254</t>
  </si>
  <si>
    <t>Mr. Suruzzaman</t>
  </si>
  <si>
    <t>DSR-0255</t>
  </si>
  <si>
    <t>Md. Mobarak Hossain</t>
  </si>
  <si>
    <t>DSR-0541</t>
  </si>
  <si>
    <t>Md. Shirajul Islam</t>
  </si>
  <si>
    <t>DSR-0268</t>
  </si>
  <si>
    <t>Mr. Rubel ahmed</t>
  </si>
  <si>
    <t>DSR-0269</t>
  </si>
  <si>
    <t>Md. Labib Shahariar</t>
  </si>
  <si>
    <t>DSR-0270</t>
  </si>
  <si>
    <t>Mr. Raihanur Rahman</t>
  </si>
  <si>
    <t>DSR-0271</t>
  </si>
  <si>
    <t>Ariful Islam</t>
  </si>
  <si>
    <t>Md. Atikur Rahman Opu</t>
  </si>
  <si>
    <t>Md. Sumon Sarker</t>
  </si>
  <si>
    <t>Secondary Target August'21</t>
  </si>
  <si>
    <t>Dealer ID</t>
  </si>
  <si>
    <t>Asik Ahmed</t>
  </si>
  <si>
    <t>Rasel Hossain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</si>
  <si>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</si>
  <si>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</si>
  <si>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</si>
  <si>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</si>
  <si>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</si>
  <si>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</si>
  <si>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Md. Milon Hosen</t>
  </si>
  <si>
    <t>Moudud Ahmed Raton</t>
  </si>
  <si>
    <t xml:space="preserve">  Md Rasel Hossain</t>
  </si>
  <si>
    <t>Md. Mizanur Rahman</t>
  </si>
  <si>
    <t>DSR-0749</t>
  </si>
  <si>
    <t xml:space="preserve">Total Quantity </t>
  </si>
  <si>
    <t>B24_SKD</t>
  </si>
  <si>
    <t>B68_SKD</t>
  </si>
  <si>
    <t>B69_SKD</t>
  </si>
  <si>
    <t>BL99_SKD</t>
  </si>
  <si>
    <t>BL120_SKD</t>
  </si>
  <si>
    <t>BL96_SKD</t>
  </si>
  <si>
    <t>D41_SKD</t>
  </si>
  <si>
    <t>D76_SKD</t>
  </si>
  <si>
    <t>D78_SKD</t>
  </si>
  <si>
    <t>S45_SKD</t>
  </si>
  <si>
    <t>D54+_SKD</t>
  </si>
  <si>
    <t>L45_SKD</t>
  </si>
  <si>
    <t>L95_SKD</t>
  </si>
  <si>
    <t>D47_SKD</t>
  </si>
  <si>
    <t>L42_SKD</t>
  </si>
  <si>
    <t>L46_SKD</t>
  </si>
  <si>
    <t>D48_SKD</t>
  </si>
  <si>
    <t>L43_SKD</t>
  </si>
  <si>
    <t>L44_SKD</t>
  </si>
  <si>
    <t>L135_SKD</t>
  </si>
  <si>
    <t>L140_SKD</t>
  </si>
  <si>
    <t>L260_SKD</t>
  </si>
  <si>
    <t>L270_SKD</t>
  </si>
  <si>
    <t>G10+_SKD</t>
  </si>
  <si>
    <t>i32_SKD</t>
  </si>
  <si>
    <t>Atom_SKD</t>
  </si>
  <si>
    <t>Atom_II_SKD</t>
  </si>
  <si>
    <t>Z18_SKD</t>
  </si>
  <si>
    <t>Z33_SKD</t>
  </si>
  <si>
    <t>Z35_3GB_SKD</t>
  </si>
  <si>
    <t>Z40_3GB_SKD</t>
  </si>
  <si>
    <t>Z30_SKD</t>
  </si>
  <si>
    <t>Z30pro_SKD</t>
  </si>
  <si>
    <t>Z35_4GB_SKD</t>
  </si>
  <si>
    <t>Primary Target Sep'21</t>
  </si>
  <si>
    <t>DEL-0077</t>
  </si>
  <si>
    <t>DEL-0186</t>
  </si>
  <si>
    <t>DEL-0028</t>
  </si>
  <si>
    <t>DEL-0090</t>
  </si>
  <si>
    <t>Sarkar Telecom* Sirajgonj</t>
  </si>
  <si>
    <t>DEL-0155</t>
  </si>
  <si>
    <t>DEL-0179</t>
  </si>
  <si>
    <t>DEL-0158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</si>
  <si>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</si>
  <si>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</si>
  <si>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</si>
  <si>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</si>
  <si>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</si>
  <si>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</si>
  <si>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</si>
  <si>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DEL-0142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</si>
</sst>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0"/>
      <name val="Bahnschrift"/>
      <family val="2"/>
    </font>
    <font>
      <b/>
      <sz val="9"/>
      <color theme="1"/>
      <name val="Bahnschrift SemiBold"/>
      <family val="2"/>
    </font>
    <font>
      <sz val="8"/>
      <name val="Calibri"/>
      <family val="2"/>
    </font>
    <font>
      <i/>
      <sz val="8"/>
      <color theme="1"/>
      <name val="Calibri"/>
      <family val="2"/>
      <scheme val="minor"/>
    </font>
    <font>
      <i/>
      <sz val="8"/>
      <name val="Calibri"/>
      <family val="2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Bahnschrift"/>
      <family val="2"/>
    </font>
    <font>
      <i/>
      <sz val="9"/>
      <color indexed="8"/>
      <name val="Calibri"/>
      <family val="2"/>
      <scheme val="minor"/>
    </font>
    <font>
      <sz val="9"/>
      <color theme="0"/>
      <name val="Bahnschrift"/>
    </font>
    <font>
      <b/>
      <sz val="9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4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35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4" fontId="3" fillId="0" borderId="3" xfId="1" applyNumberFormat="1" applyFont="1" applyBorder="1" applyAlignment="1">
      <alignment horizontal="center" vertical="center"/>
    </xf>
    <xf numFmtId="164" fontId="5" fillId="5" borderId="3" xfId="1" applyNumberFormat="1" applyFont="1" applyFill="1" applyBorder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164" fontId="10" fillId="2" borderId="3" xfId="6" applyNumberFormat="1" applyFont="1" applyFill="1" applyBorder="1" applyAlignment="1">
      <alignment horizontal="center" vertical="center"/>
    </xf>
    <xf numFmtId="0" fontId="8" fillId="8" borderId="3" xfId="4" applyFont="1" applyFill="1" applyBorder="1" applyAlignment="1">
      <alignment horizontal="center"/>
    </xf>
    <xf numFmtId="0" fontId="9" fillId="8" borderId="0" xfId="0" applyFont="1" applyFill="1"/>
    <xf numFmtId="0" fontId="10" fillId="8" borderId="3" xfId="3" applyNumberFormat="1" applyFont="1" applyFill="1" applyBorder="1" applyAlignment="1">
      <alignment horizontal="left" vertical="center"/>
    </xf>
    <xf numFmtId="164" fontId="10" fillId="8" borderId="3" xfId="6" applyNumberFormat="1" applyFont="1" applyFill="1" applyBorder="1" applyAlignment="1">
      <alignment horizontal="center" vertical="center"/>
    </xf>
    <xf numFmtId="164" fontId="10" fillId="8" borderId="3" xfId="1" applyNumberFormat="1" applyFont="1" applyFill="1" applyBorder="1"/>
    <xf numFmtId="0" fontId="8" fillId="0" borderId="3" xfId="4" applyFont="1" applyBorder="1" applyAlignment="1">
      <alignment horizontal="left"/>
    </xf>
    <xf numFmtId="164" fontId="10" fillId="2" borderId="3" xfId="7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left"/>
    </xf>
    <xf numFmtId="0" fontId="8" fillId="8" borderId="3" xfId="4" applyFont="1" applyFill="1" applyBorder="1"/>
    <xf numFmtId="164" fontId="10" fillId="8" borderId="3" xfId="7" applyNumberFormat="1" applyFont="1" applyFill="1" applyBorder="1" applyAlignment="1">
      <alignment horizontal="center"/>
    </xf>
    <xf numFmtId="0" fontId="9" fillId="8" borderId="3" xfId="0" applyFont="1" applyFill="1" applyBorder="1"/>
    <xf numFmtId="1" fontId="9" fillId="8" borderId="3" xfId="0" applyNumberFormat="1" applyFont="1" applyFill="1" applyBorder="1"/>
    <xf numFmtId="0" fontId="11" fillId="9" borderId="3" xfId="0" applyFont="1" applyFill="1" applyBorder="1"/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4" fontId="13" fillId="4" borderId="3" xfId="1" applyNumberFormat="1" applyFont="1" applyFill="1" applyBorder="1" applyAlignment="1">
      <alignment horizontal="center" vertical="center"/>
    </xf>
    <xf numFmtId="9" fontId="10" fillId="0" borderId="3" xfId="2" applyFont="1" applyBorder="1"/>
    <xf numFmtId="9" fontId="10" fillId="8" borderId="3" xfId="2" applyFont="1" applyFill="1" applyBorder="1"/>
    <xf numFmtId="164" fontId="10" fillId="7" borderId="3" xfId="1" applyNumberFormat="1" applyFont="1" applyFill="1" applyBorder="1"/>
    <xf numFmtId="0" fontId="9" fillId="0" borderId="0" xfId="0" applyFont="1" applyAlignment="1">
      <alignment horizontal="left"/>
    </xf>
    <xf numFmtId="164" fontId="3" fillId="0" borderId="3" xfId="1" applyNumberFormat="1" applyFont="1" applyFill="1" applyBorder="1" applyAlignment="1">
      <alignment horizontal="center" vertical="center"/>
    </xf>
    <xf numFmtId="164" fontId="9" fillId="2" borderId="3" xfId="6" applyNumberFormat="1" applyFont="1" applyFill="1" applyBorder="1" applyAlignment="1">
      <alignment horizontal="center" vertical="center"/>
    </xf>
    <xf numFmtId="164" fontId="9" fillId="2" borderId="3" xfId="1" applyNumberFormat="1" applyFont="1" applyFill="1" applyBorder="1" applyAlignment="1">
      <alignment horizontal="center"/>
    </xf>
    <xf numFmtId="1" fontId="9" fillId="0" borderId="3" xfId="0" applyNumberFormat="1" applyFont="1" applyBorder="1"/>
    <xf numFmtId="164" fontId="9" fillId="8" borderId="3" xfId="6" applyNumberFormat="1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left" vertical="center"/>
    </xf>
    <xf numFmtId="164" fontId="20" fillId="3" borderId="2" xfId="1" applyNumberFormat="1" applyFont="1" applyFill="1" applyBorder="1" applyAlignment="1">
      <alignment horizontal="center" vertical="center"/>
    </xf>
    <xf numFmtId="164" fontId="11" fillId="4" borderId="3" xfId="1" applyNumberFormat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164" fontId="9" fillId="8" borderId="3" xfId="0" applyNumberFormat="1" applyFont="1" applyFill="1" applyBorder="1"/>
    <xf numFmtId="0" fontId="23" fillId="0" borderId="0" xfId="0" applyFont="1"/>
    <xf numFmtId="164" fontId="9" fillId="8" borderId="3" xfId="1" applyNumberFormat="1" applyFont="1" applyFill="1" applyBorder="1" applyAlignment="1">
      <alignment horizontal="center"/>
    </xf>
    <xf numFmtId="164" fontId="3" fillId="2" borderId="3" xfId="1" applyNumberFormat="1" applyFont="1" applyFill="1" applyBorder="1"/>
    <xf numFmtId="164" fontId="2" fillId="2" borderId="0" xfId="1" applyNumberFormat="1" applyFont="1" applyFill="1" applyAlignment="1">
      <alignment horizontal="left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5" fillId="4" borderId="8" xfId="1" applyNumberFormat="1" applyFont="1" applyFill="1" applyBorder="1" applyAlignment="1">
      <alignment horizontal="center" vertical="center"/>
    </xf>
    <xf numFmtId="164" fontId="3" fillId="2" borderId="8" xfId="1" applyNumberFormat="1" applyFont="1" applyFill="1" applyBorder="1"/>
    <xf numFmtId="164" fontId="3" fillId="0" borderId="8" xfId="1" applyNumberFormat="1" applyFont="1" applyBorder="1" applyAlignment="1">
      <alignment horizontal="center" vertical="center"/>
    </xf>
    <xf numFmtId="164" fontId="5" fillId="5" borderId="8" xfId="1" applyNumberFormat="1" applyFont="1" applyFill="1" applyBorder="1" applyAlignment="1">
      <alignment horizontal="center" vertical="center"/>
    </xf>
    <xf numFmtId="0" fontId="23" fillId="0" borderId="3" xfId="0" applyFont="1" applyBorder="1"/>
    <xf numFmtId="0" fontId="3" fillId="0" borderId="3" xfId="0" applyFont="1" applyBorder="1"/>
    <xf numFmtId="164" fontId="3" fillId="0" borderId="8" xfId="1" applyNumberFormat="1" applyFont="1" applyFill="1" applyBorder="1" applyAlignment="1">
      <alignment horizontal="center" vertical="center"/>
    </xf>
    <xf numFmtId="164" fontId="5" fillId="14" borderId="3" xfId="1" applyNumberFormat="1" applyFont="1" applyFill="1" applyBorder="1" applyAlignment="1">
      <alignment horizontal="center" vertical="center"/>
    </xf>
    <xf numFmtId="164" fontId="5" fillId="14" borderId="8" xfId="1" applyNumberFormat="1" applyFont="1" applyFill="1" applyBorder="1" applyAlignment="1">
      <alignment horizontal="center" vertical="center"/>
    </xf>
    <xf numFmtId="164" fontId="20" fillId="3" borderId="7" xfId="1" applyNumberFormat="1" applyFont="1" applyFill="1" applyBorder="1" applyAlignment="1">
      <alignment horizontal="center" vertical="center"/>
    </xf>
    <xf numFmtId="164" fontId="11" fillId="4" borderId="8" xfId="1" applyNumberFormat="1" applyFont="1" applyFill="1" applyBorder="1" applyAlignment="1">
      <alignment horizontal="center" vertical="center"/>
    </xf>
    <xf numFmtId="0" fontId="20" fillId="3" borderId="3" xfId="0" applyFont="1" applyFill="1" applyBorder="1"/>
    <xf numFmtId="0" fontId="11" fillId="4" borderId="3" xfId="0" applyFont="1" applyFill="1" applyBorder="1"/>
    <xf numFmtId="0" fontId="25" fillId="3" borderId="3" xfId="0" applyFont="1" applyFill="1" applyBorder="1"/>
    <xf numFmtId="0" fontId="26" fillId="4" borderId="3" xfId="0" applyFont="1" applyFill="1" applyBorder="1"/>
    <xf numFmtId="0" fontId="12" fillId="3" borderId="3" xfId="0" applyFont="1" applyFill="1" applyBorder="1" applyAlignment="1">
      <alignment horizontal="center"/>
    </xf>
    <xf numFmtId="10" fontId="16" fillId="0" borderId="3" xfId="8" applyNumberFormat="1" applyFont="1" applyFill="1" applyBorder="1" applyAlignment="1">
      <alignment horizontal="center"/>
    </xf>
    <xf numFmtId="10" fontId="16" fillId="2" borderId="3" xfId="8" applyNumberFormat="1" applyFont="1" applyFill="1" applyBorder="1" applyAlignment="1">
      <alignment horizontal="center"/>
    </xf>
    <xf numFmtId="10" fontId="16" fillId="2" borderId="3" xfId="8" applyNumberFormat="1" applyFont="1" applyFill="1" applyBorder="1" applyAlignment="1" applyProtection="1">
      <alignment horizontal="center"/>
    </xf>
    <xf numFmtId="10" fontId="16" fillId="12" borderId="3" xfId="8" applyNumberFormat="1" applyFont="1" applyFill="1" applyBorder="1" applyAlignment="1" applyProtection="1">
      <alignment horizontal="center"/>
    </xf>
    <xf numFmtId="10" fontId="14" fillId="2" borderId="3" xfId="10" applyNumberFormat="1" applyFont="1" applyFill="1" applyBorder="1" applyAlignment="1">
      <alignment horizontal="center"/>
    </xf>
    <xf numFmtId="10" fontId="14" fillId="2" borderId="3" xfId="8" applyNumberFormat="1" applyFont="1" applyFill="1" applyBorder="1" applyAlignment="1">
      <alignment horizontal="center"/>
    </xf>
    <xf numFmtId="9" fontId="9" fillId="8" borderId="3" xfId="2" applyFont="1" applyFill="1" applyBorder="1"/>
    <xf numFmtId="10" fontId="15" fillId="2" borderId="3" xfId="0" applyNumberFormat="1" applyFont="1" applyFill="1" applyBorder="1" applyAlignment="1">
      <alignment horizontal="center"/>
    </xf>
    <xf numFmtId="164" fontId="11" fillId="9" borderId="3" xfId="0" applyNumberFormat="1" applyFont="1" applyFill="1" applyBorder="1"/>
    <xf numFmtId="0" fontId="5" fillId="10" borderId="3" xfId="0" applyFont="1" applyFill="1" applyBorder="1" applyAlignment="1">
      <alignment horizontal="center" vertical="center"/>
    </xf>
    <xf numFmtId="0" fontId="23" fillId="0" borderId="8" xfId="0" applyFont="1" applyBorder="1"/>
    <xf numFmtId="0" fontId="3" fillId="0" borderId="8" xfId="0" applyFont="1" applyBorder="1"/>
    <xf numFmtId="0" fontId="3" fillId="4" borderId="3" xfId="0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/>
    </xf>
    <xf numFmtId="0" fontId="9" fillId="2" borderId="3" xfId="0" applyFont="1" applyFill="1" applyBorder="1"/>
    <xf numFmtId="0" fontId="0" fillId="0" borderId="3" xfId="0" applyBorder="1"/>
    <xf numFmtId="0" fontId="3" fillId="8" borderId="3" xfId="0" applyFont="1" applyFill="1" applyBorder="1"/>
    <xf numFmtId="0" fontId="9" fillId="0" borderId="0" xfId="0" applyFont="1" applyFill="1"/>
    <xf numFmtId="0" fontId="0" fillId="0" borderId="0" xfId="0" applyFill="1"/>
    <xf numFmtId="9" fontId="10" fillId="8" borderId="3" xfId="2" applyNumberFormat="1" applyFont="1" applyFill="1" applyBorder="1"/>
    <xf numFmtId="0" fontId="17" fillId="0" borderId="3" xfId="4" applyFont="1" applyBorder="1" applyAlignment="1"/>
    <xf numFmtId="0" fontId="17" fillId="2" borderId="3" xfId="5" applyFont="1" applyFill="1" applyBorder="1" applyAlignment="1"/>
    <xf numFmtId="0" fontId="17" fillId="8" borderId="3" xfId="4" applyFont="1" applyFill="1" applyBorder="1" applyAlignment="1"/>
    <xf numFmtId="0" fontId="17" fillId="8" borderId="3" xfId="5" applyFont="1" applyFill="1" applyBorder="1" applyAlignment="1"/>
    <xf numFmtId="0" fontId="17" fillId="11" borderId="3" xfId="3" applyFont="1" applyFill="1" applyBorder="1" applyAlignment="1"/>
    <xf numFmtId="0" fontId="17" fillId="0" borderId="3" xfId="3" applyFont="1" applyBorder="1" applyAlignment="1"/>
    <xf numFmtId="0" fontId="17" fillId="8" borderId="3" xfId="3" applyFont="1" applyFill="1" applyBorder="1" applyAlignment="1"/>
    <xf numFmtId="0" fontId="9" fillId="2" borderId="3" xfId="3" applyFont="1" applyFill="1" applyBorder="1" applyAlignment="1"/>
    <xf numFmtId="0" fontId="9" fillId="8" borderId="3" xfId="3" applyFont="1" applyFill="1" applyBorder="1" applyAlignment="1"/>
    <xf numFmtId="0" fontId="17" fillId="2" borderId="3" xfId="0" applyFont="1" applyFill="1" applyBorder="1" applyAlignment="1">
      <alignment vertical="center" wrapText="1"/>
    </xf>
    <xf numFmtId="0" fontId="17" fillId="2" borderId="3" xfId="0" applyFont="1" applyFill="1" applyBorder="1" applyAlignment="1"/>
    <xf numFmtId="0" fontId="18" fillId="2" borderId="3" xfId="0" applyFont="1" applyFill="1" applyBorder="1" applyAlignment="1">
      <alignment vertical="center"/>
    </xf>
    <xf numFmtId="0" fontId="17" fillId="8" borderId="3" xfId="0" applyFont="1" applyFill="1" applyBorder="1" applyAlignment="1">
      <alignment vertical="center" wrapText="1"/>
    </xf>
    <xf numFmtId="0" fontId="9" fillId="8" borderId="3" xfId="0" applyFont="1" applyFill="1" applyBorder="1" applyAlignment="1"/>
    <xf numFmtId="0" fontId="17" fillId="8" borderId="3" xfId="0" applyFont="1" applyFill="1" applyBorder="1" applyAlignment="1"/>
    <xf numFmtId="0" fontId="18" fillId="8" borderId="3" xfId="0" applyFont="1" applyFill="1" applyBorder="1" applyAlignment="1">
      <alignment vertical="center"/>
    </xf>
    <xf numFmtId="0" fontId="17" fillId="2" borderId="3" xfId="0" applyFont="1" applyFill="1" applyBorder="1" applyAlignment="1">
      <alignment vertical="center"/>
    </xf>
    <xf numFmtId="0" fontId="17" fillId="8" borderId="3" xfId="0" applyFont="1" applyFill="1" applyBorder="1" applyAlignment="1">
      <alignment vertical="center"/>
    </xf>
    <xf numFmtId="0" fontId="24" fillId="13" borderId="3" xfId="0" applyFont="1" applyFill="1" applyBorder="1" applyAlignment="1">
      <alignment vertical="center"/>
    </xf>
    <xf numFmtId="0" fontId="24" fillId="2" borderId="3" xfId="0" applyFont="1" applyFill="1" applyBorder="1" applyAlignment="1">
      <alignment vertical="center"/>
    </xf>
    <xf numFmtId="0" fontId="24" fillId="2" borderId="4" xfId="0" applyFont="1" applyFill="1" applyBorder="1" applyAlignment="1">
      <alignment vertical="center"/>
    </xf>
    <xf numFmtId="0" fontId="18" fillId="2" borderId="4" xfId="0" applyFont="1" applyFill="1" applyBorder="1" applyAlignment="1">
      <alignment vertical="center"/>
    </xf>
    <xf numFmtId="0" fontId="17" fillId="2" borderId="4" xfId="0" applyFont="1" applyFill="1" applyBorder="1" applyAlignment="1"/>
    <xf numFmtId="10" fontId="21" fillId="2" borderId="6" xfId="8" applyNumberFormat="1" applyFont="1" applyFill="1" applyBorder="1" applyAlignment="1"/>
    <xf numFmtId="0" fontId="17" fillId="0" borderId="6" xfId="0" applyFont="1" applyFill="1" applyBorder="1" applyAlignment="1"/>
    <xf numFmtId="10" fontId="22" fillId="2" borderId="6" xfId="0" applyNumberFormat="1" applyFont="1" applyFill="1" applyBorder="1" applyAlignment="1"/>
    <xf numFmtId="0" fontId="17" fillId="8" borderId="6" xfId="0" applyFont="1" applyFill="1" applyBorder="1" applyAlignment="1"/>
    <xf numFmtId="0" fontId="17" fillId="8" borderId="6" xfId="0" applyFont="1" applyFill="1" applyBorder="1" applyAlignment="1">
      <alignment vertical="center"/>
    </xf>
    <xf numFmtId="10" fontId="21" fillId="8" borderId="6" xfId="8" applyNumberFormat="1" applyFont="1" applyFill="1" applyBorder="1" applyAlignment="1"/>
    <xf numFmtId="0" fontId="18" fillId="13" borderId="3" xfId="0" applyFont="1" applyFill="1" applyBorder="1" applyAlignment="1">
      <alignment vertical="center"/>
    </xf>
    <xf numFmtId="0" fontId="9" fillId="8" borderId="3" xfId="3" applyNumberFormat="1" applyFont="1" applyFill="1" applyBorder="1" applyAlignment="1">
      <alignment vertical="center"/>
    </xf>
    <xf numFmtId="0" fontId="5" fillId="5" borderId="3" xfId="0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 vertical="center" wrapText="1"/>
    </xf>
    <xf numFmtId="0" fontId="7" fillId="10" borderId="3" xfId="3" applyFont="1" applyFill="1" applyBorder="1" applyAlignment="1">
      <alignment horizontal="center" vertical="center"/>
    </xf>
    <xf numFmtId="0" fontId="11" fillId="6" borderId="3" xfId="3" applyFont="1" applyFill="1" applyBorder="1" applyAlignment="1">
      <alignment horizontal="center" vertical="center" wrapText="1"/>
    </xf>
    <xf numFmtId="0" fontId="11" fillId="10" borderId="4" xfId="3" applyFont="1" applyFill="1" applyBorder="1" applyAlignment="1">
      <alignment horizontal="left" vertical="center"/>
    </xf>
    <xf numFmtId="0" fontId="11" fillId="10" borderId="5" xfId="3" applyFont="1" applyFill="1" applyBorder="1" applyAlignment="1">
      <alignment horizontal="left" vertical="center"/>
    </xf>
    <xf numFmtId="0" fontId="11" fillId="10" borderId="4" xfId="3" applyFont="1" applyFill="1" applyBorder="1" applyAlignment="1">
      <alignment horizontal="center" vertical="center"/>
    </xf>
    <xf numFmtId="0" fontId="11" fillId="10" borderId="5" xfId="3" applyFont="1" applyFill="1" applyBorder="1" applyAlignment="1">
      <alignment horizontal="center" vertical="center"/>
    </xf>
    <xf numFmtId="0" fontId="11" fillId="10" borderId="3" xfId="3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/>
    </xf>
    <xf numFmtId="164" fontId="3" fillId="8" borderId="3" xfId="1" applyNumberFormat="1" applyFont="1" applyFill="1" applyBorder="1" applyAlignment="1">
      <alignment horizontal="center" vertical="center"/>
    </xf>
    <xf numFmtId="164" fontId="3" fillId="8" borderId="3" xfId="1" applyNumberFormat="1" applyFont="1" applyFill="1" applyBorder="1"/>
    <xf numFmtId="164" fontId="3" fillId="8" borderId="8" xfId="1" applyNumberFormat="1" applyFont="1" applyFill="1" applyBorder="1"/>
    <xf numFmtId="0" fontId="23" fillId="8" borderId="3" xfId="0" applyFont="1" applyFill="1" applyBorder="1"/>
    <xf numFmtId="0" fontId="23" fillId="8" borderId="8" xfId="0" applyFont="1" applyFill="1" applyBorder="1"/>
    <xf numFmtId="0" fontId="23" fillId="8" borderId="0" xfId="0" applyFont="1" applyFill="1"/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O18"/>
  <sheetViews>
    <sheetView showGridLines="0" tabSelected="1" zoomScale="90" zoomScaleNormal="90" workbookViewId="0">
      <pane xSplit="6" ySplit="3" topLeftCell="AC4" activePane="bottomRight" state="frozen"/>
      <selection pane="topRight" activeCell="E1" sqref="E1"/>
      <selection pane="bottomLeft" activeCell="A4" sqref="A4"/>
      <selection pane="bottomRight" activeCell="AD24" sqref="AD24"/>
    </sheetView>
  </sheetViews>
  <sheetFormatPr defaultColWidth="9.140625" defaultRowHeight="12.75" x14ac:dyDescent="0.2"/>
  <cols>
    <col min="1" max="1" width="25.5703125" style="1" customWidth="1"/>
    <col min="2" max="2" width="12.42578125" style="1" bestFit="1" customWidth="1"/>
    <col min="3" max="3" width="18.42578125" style="1" bestFit="1" customWidth="1"/>
    <col min="4" max="4" width="10.140625" style="1" bestFit="1" customWidth="1"/>
    <col min="5" max="5" width="14.5703125" style="2" bestFit="1" customWidth="1"/>
    <col min="6" max="6" width="10.5703125" style="2" bestFit="1" customWidth="1"/>
    <col min="7" max="8" width="9.5703125" style="2" bestFit="1" customWidth="1"/>
    <col min="9" max="9" width="13.85546875" style="2" bestFit="1" customWidth="1"/>
    <col min="10" max="10" width="9.5703125" style="2" bestFit="1" customWidth="1"/>
    <col min="11" max="11" width="14.85546875" style="2" bestFit="1" customWidth="1"/>
    <col min="12" max="12" width="13.85546875" style="2" bestFit="1" customWidth="1"/>
    <col min="13" max="13" width="11.42578125" style="2" bestFit="1" customWidth="1"/>
    <col min="14" max="14" width="9.42578125" style="2" bestFit="1" customWidth="1"/>
    <col min="15" max="15" width="13.7109375" style="2" bestFit="1" customWidth="1"/>
    <col min="16" max="16" width="9.5703125" style="2" bestFit="1" customWidth="1"/>
    <col min="17" max="17" width="9.42578125" style="2" bestFit="1" customWidth="1"/>
    <col min="18" max="18" width="14.85546875" style="2" bestFit="1" customWidth="1"/>
    <col min="19" max="19" width="14.7109375" style="2" bestFit="1" customWidth="1"/>
    <col min="20" max="20" width="10.42578125" style="2" bestFit="1" customWidth="1"/>
    <col min="21" max="21" width="14.7109375" style="2" bestFit="1" customWidth="1"/>
    <col min="22" max="22" width="13.140625" style="2" bestFit="1" customWidth="1"/>
    <col min="23" max="23" width="16.7109375" style="2" bestFit="1" customWidth="1"/>
    <col min="24" max="24" width="13.7109375" style="2" bestFit="1" customWidth="1"/>
    <col min="25" max="25" width="15" style="2" bestFit="1" customWidth="1"/>
    <col min="26" max="27" width="13.7109375" style="2" bestFit="1" customWidth="1"/>
    <col min="28" max="29" width="18" style="2" bestFit="1" customWidth="1"/>
    <col min="30" max="30" width="16.42578125" style="2" bestFit="1" customWidth="1"/>
    <col min="31" max="31" width="18" style="2" bestFit="1" customWidth="1"/>
    <col min="32" max="40" width="13.5703125" style="3" bestFit="1" customWidth="1"/>
    <col min="41" max="41" width="12.7109375" style="3" bestFit="1" customWidth="1"/>
    <col min="42" max="16384" width="9.140625" style="3"/>
  </cols>
  <sheetData>
    <row r="1" spans="1:41" ht="14.25" x14ac:dyDescent="0.2">
      <c r="A1" s="50" t="s">
        <v>298</v>
      </c>
      <c r="B1" s="50"/>
      <c r="C1" s="50"/>
    </row>
    <row r="2" spans="1:41" s="1" customFormat="1" x14ac:dyDescent="0.2">
      <c r="E2" s="2"/>
      <c r="F2" s="4"/>
      <c r="G2" s="5">
        <v>972.42499999999995</v>
      </c>
      <c r="H2" s="5">
        <v>982.33333333333337</v>
      </c>
      <c r="I2" s="5">
        <v>994.36190476190473</v>
      </c>
      <c r="J2" s="5">
        <v>1030.4476190476191</v>
      </c>
      <c r="K2" s="5">
        <v>1120.7950000000001</v>
      </c>
      <c r="L2" s="5">
        <v>1130.82</v>
      </c>
      <c r="M2" s="5">
        <v>1178.8</v>
      </c>
      <c r="N2" s="5">
        <v>1154</v>
      </c>
      <c r="O2" s="5">
        <v>1166.7714285714285</v>
      </c>
      <c r="P2" s="5">
        <v>1387</v>
      </c>
      <c r="Q2" s="5">
        <v>1422.3785714285714</v>
      </c>
      <c r="R2" s="5">
        <v>1060</v>
      </c>
      <c r="S2" s="5">
        <v>1148</v>
      </c>
      <c r="T2" s="5">
        <v>1169.7785714285715</v>
      </c>
      <c r="U2" s="5">
        <v>1176</v>
      </c>
      <c r="V2" s="5">
        <v>1217.8928571428571</v>
      </c>
      <c r="W2" s="5">
        <v>1217.8928571428571</v>
      </c>
      <c r="X2" s="5">
        <v>1214.8857142857144</v>
      </c>
      <c r="Y2" s="5">
        <v>1209</v>
      </c>
      <c r="Z2" s="5">
        <v>1267.0095238095239</v>
      </c>
      <c r="AA2" s="5">
        <v>1303</v>
      </c>
      <c r="AB2" s="5">
        <v>1296.2325000000001</v>
      </c>
      <c r="AC2" s="5">
        <v>1364.2404761904761</v>
      </c>
      <c r="AD2" s="5">
        <v>1403.3333333333333</v>
      </c>
      <c r="AE2" s="51">
        <v>4706.1785714285716</v>
      </c>
      <c r="AF2" s="51">
        <v>5142.2142857142853</v>
      </c>
      <c r="AG2" s="51">
        <v>7244.2071428571426</v>
      </c>
      <c r="AH2" s="51">
        <v>7056.7619047619046</v>
      </c>
      <c r="AI2" s="51">
        <v>7242.2023809523807</v>
      </c>
      <c r="AJ2" s="51">
        <v>8088</v>
      </c>
      <c r="AK2" s="51">
        <v>9056.5119047619046</v>
      </c>
      <c r="AL2" s="51">
        <v>9056.5119047619046</v>
      </c>
      <c r="AM2" s="51">
        <v>9066.5400000000009</v>
      </c>
      <c r="AN2" s="51">
        <v>9873.4524000000001</v>
      </c>
      <c r="AO2" s="81">
        <v>9973.6904761904771</v>
      </c>
    </row>
    <row r="3" spans="1:41" s="8" customFormat="1" ht="32.25" customHeight="1" x14ac:dyDescent="0.25">
      <c r="A3" s="77" t="s">
        <v>0</v>
      </c>
      <c r="B3" s="77" t="s">
        <v>249</v>
      </c>
      <c r="C3" s="77" t="s">
        <v>1</v>
      </c>
      <c r="D3" s="77" t="s">
        <v>17</v>
      </c>
      <c r="E3" s="6" t="s">
        <v>2</v>
      </c>
      <c r="F3" s="6" t="s">
        <v>263</v>
      </c>
      <c r="G3" s="7" t="s">
        <v>264</v>
      </c>
      <c r="H3" s="7" t="s">
        <v>265</v>
      </c>
      <c r="I3" s="7" t="s">
        <v>266</v>
      </c>
      <c r="J3" s="7" t="s">
        <v>267</v>
      </c>
      <c r="K3" s="7" t="s">
        <v>268</v>
      </c>
      <c r="L3" s="7" t="s">
        <v>269</v>
      </c>
      <c r="M3" s="59" t="s">
        <v>270</v>
      </c>
      <c r="N3" s="7" t="s">
        <v>271</v>
      </c>
      <c r="O3" s="7" t="s">
        <v>272</v>
      </c>
      <c r="P3" s="7" t="s">
        <v>273</v>
      </c>
      <c r="Q3" s="59" t="s">
        <v>274</v>
      </c>
      <c r="R3" s="59" t="s">
        <v>275</v>
      </c>
      <c r="S3" s="7" t="s">
        <v>276</v>
      </c>
      <c r="T3" s="7" t="s">
        <v>277</v>
      </c>
      <c r="U3" s="7" t="s">
        <v>278</v>
      </c>
      <c r="V3" s="59" t="s">
        <v>279</v>
      </c>
      <c r="W3" s="7" t="s">
        <v>280</v>
      </c>
      <c r="X3" s="7" t="s">
        <v>281</v>
      </c>
      <c r="Y3" s="7" t="s">
        <v>282</v>
      </c>
      <c r="Z3" s="7" t="s">
        <v>283</v>
      </c>
      <c r="AA3" s="7" t="s">
        <v>284</v>
      </c>
      <c r="AB3" s="59" t="s">
        <v>46</v>
      </c>
      <c r="AC3" s="59" t="s">
        <v>285</v>
      </c>
      <c r="AD3" s="7" t="s">
        <v>286</v>
      </c>
      <c r="AE3" s="52" t="s">
        <v>287</v>
      </c>
      <c r="AF3" s="52" t="s">
        <v>288</v>
      </c>
      <c r="AG3" s="52" t="s">
        <v>289</v>
      </c>
      <c r="AH3" s="52" t="s">
        <v>290</v>
      </c>
      <c r="AI3" s="60" t="s">
        <v>291</v>
      </c>
      <c r="AJ3" s="52" t="s">
        <v>292</v>
      </c>
      <c r="AK3" s="52" t="s">
        <v>293</v>
      </c>
      <c r="AL3" s="52" t="s">
        <v>294</v>
      </c>
      <c r="AM3" s="52" t="s">
        <v>295</v>
      </c>
      <c r="AN3" s="52" t="s">
        <v>296</v>
      </c>
      <c r="AO3" s="80" t="s">
        <v>297</v>
      </c>
    </row>
    <row r="4" spans="1:41" s="47" customFormat="1" ht="14.25" x14ac:dyDescent="0.2">
      <c r="A4" s="84" t="s">
        <v>4</v>
      </c>
      <c r="B4" s="29" t="s">
        <v>299</v>
      </c>
      <c r="C4" s="29" t="s">
        <v>3</v>
      </c>
      <c r="D4" s="9" t="s">
        <v>3</v>
      </c>
      <c r="E4" s="10">
        <f>SUMPRODUCT($G$2:$AO$2,G4:AO4)</f>
        <v>4583491.5844142865</v>
      </c>
      <c r="F4" s="49">
        <f>SUM(G4:AO4)</f>
        <v>3453</v>
      </c>
      <c r="G4" s="49">
        <v>167</v>
      </c>
      <c r="H4" s="49">
        <v>191</v>
      </c>
      <c r="I4" s="49">
        <v>191</v>
      </c>
      <c r="J4" s="49">
        <v>524</v>
      </c>
      <c r="K4" s="49">
        <v>131</v>
      </c>
      <c r="L4" s="49">
        <v>131</v>
      </c>
      <c r="M4" s="49">
        <v>101</v>
      </c>
      <c r="N4" s="49">
        <v>170</v>
      </c>
      <c r="O4" s="49">
        <v>170</v>
      </c>
      <c r="P4" s="49">
        <v>97</v>
      </c>
      <c r="Q4" s="49">
        <v>97</v>
      </c>
      <c r="R4" s="49">
        <v>97</v>
      </c>
      <c r="S4" s="49">
        <v>97</v>
      </c>
      <c r="T4" s="49">
        <v>170</v>
      </c>
      <c r="U4" s="49">
        <v>87</v>
      </c>
      <c r="V4" s="49">
        <v>145</v>
      </c>
      <c r="W4" s="49">
        <v>97</v>
      </c>
      <c r="X4" s="49">
        <v>97</v>
      </c>
      <c r="Y4" s="49">
        <v>145</v>
      </c>
      <c r="Z4" s="49">
        <v>97</v>
      </c>
      <c r="AA4" s="49">
        <v>97</v>
      </c>
      <c r="AB4" s="49">
        <v>51</v>
      </c>
      <c r="AC4" s="49">
        <v>141</v>
      </c>
      <c r="AD4" s="49">
        <v>73</v>
      </c>
      <c r="AE4" s="53">
        <v>6</v>
      </c>
      <c r="AF4" s="56">
        <v>9</v>
      </c>
      <c r="AG4" s="56">
        <v>9</v>
      </c>
      <c r="AH4" s="56">
        <v>8</v>
      </c>
      <c r="AI4" s="56">
        <v>9</v>
      </c>
      <c r="AJ4" s="56">
        <v>8</v>
      </c>
      <c r="AK4" s="56">
        <v>6</v>
      </c>
      <c r="AL4" s="56">
        <v>2</v>
      </c>
      <c r="AM4" s="56">
        <v>8</v>
      </c>
      <c r="AN4" s="78">
        <v>13</v>
      </c>
      <c r="AO4" s="56">
        <v>11</v>
      </c>
    </row>
    <row r="5" spans="1:41" s="47" customFormat="1" ht="14.25" x14ac:dyDescent="0.2">
      <c r="A5" s="84" t="s">
        <v>51</v>
      </c>
      <c r="B5" s="29" t="s">
        <v>300</v>
      </c>
      <c r="C5" s="29" t="s">
        <v>3</v>
      </c>
      <c r="D5" s="9" t="s">
        <v>22</v>
      </c>
      <c r="E5" s="10">
        <f t="shared" ref="E5:E17" si="0">SUMPRODUCT($G$2:$AO$2,G5:AO5)</f>
        <v>8245445.3706380958</v>
      </c>
      <c r="F5" s="49">
        <f t="shared" ref="F5:F17" si="1">SUM(G5:AO5)</f>
        <v>5081</v>
      </c>
      <c r="G5" s="49">
        <v>219</v>
      </c>
      <c r="H5" s="49">
        <v>251</v>
      </c>
      <c r="I5" s="49">
        <v>251</v>
      </c>
      <c r="J5" s="49">
        <v>679</v>
      </c>
      <c r="K5" s="49">
        <v>169</v>
      </c>
      <c r="L5" s="49">
        <v>169</v>
      </c>
      <c r="M5" s="49">
        <v>153</v>
      </c>
      <c r="N5" s="49">
        <v>254</v>
      </c>
      <c r="O5" s="49">
        <v>254</v>
      </c>
      <c r="P5" s="49">
        <v>145</v>
      </c>
      <c r="Q5" s="49">
        <v>145</v>
      </c>
      <c r="R5" s="49">
        <v>145</v>
      </c>
      <c r="S5" s="49">
        <v>145</v>
      </c>
      <c r="T5" s="49">
        <v>254</v>
      </c>
      <c r="U5" s="49">
        <v>130</v>
      </c>
      <c r="V5" s="49">
        <v>218</v>
      </c>
      <c r="W5" s="49">
        <v>145</v>
      </c>
      <c r="X5" s="49">
        <v>145</v>
      </c>
      <c r="Y5" s="49">
        <v>218</v>
      </c>
      <c r="Z5" s="49">
        <v>145</v>
      </c>
      <c r="AA5" s="49">
        <v>145</v>
      </c>
      <c r="AB5" s="49">
        <v>58</v>
      </c>
      <c r="AC5" s="49">
        <v>177</v>
      </c>
      <c r="AD5" s="49">
        <v>92</v>
      </c>
      <c r="AE5" s="53">
        <v>34</v>
      </c>
      <c r="AF5" s="56">
        <v>48</v>
      </c>
      <c r="AG5" s="56">
        <v>36</v>
      </c>
      <c r="AH5" s="56">
        <v>52</v>
      </c>
      <c r="AI5" s="56">
        <v>36</v>
      </c>
      <c r="AJ5" s="56">
        <v>52</v>
      </c>
      <c r="AK5" s="56">
        <v>29</v>
      </c>
      <c r="AL5" s="56">
        <v>18</v>
      </c>
      <c r="AM5" s="56">
        <v>32</v>
      </c>
      <c r="AN5" s="78">
        <v>21</v>
      </c>
      <c r="AO5" s="56">
        <v>17</v>
      </c>
    </row>
    <row r="6" spans="1:41" s="47" customFormat="1" ht="14.25" x14ac:dyDescent="0.2">
      <c r="A6" s="84" t="s">
        <v>5</v>
      </c>
      <c r="B6" s="29" t="s">
        <v>301</v>
      </c>
      <c r="C6" s="29" t="s">
        <v>3</v>
      </c>
      <c r="D6" s="9" t="s">
        <v>21</v>
      </c>
      <c r="E6" s="10">
        <f t="shared" si="0"/>
        <v>10623160.295590477</v>
      </c>
      <c r="F6" s="49">
        <f t="shared" si="1"/>
        <v>8428</v>
      </c>
      <c r="G6" s="49">
        <v>315</v>
      </c>
      <c r="H6" s="49">
        <v>361</v>
      </c>
      <c r="I6" s="49">
        <v>361</v>
      </c>
      <c r="J6" s="49">
        <v>1668</v>
      </c>
      <c r="K6" s="49">
        <v>416</v>
      </c>
      <c r="L6" s="49">
        <v>416</v>
      </c>
      <c r="M6" s="49">
        <v>233</v>
      </c>
      <c r="N6" s="49">
        <v>388</v>
      </c>
      <c r="O6" s="49">
        <v>388</v>
      </c>
      <c r="P6" s="49">
        <v>221</v>
      </c>
      <c r="Q6" s="49">
        <v>221</v>
      </c>
      <c r="R6" s="49">
        <v>221</v>
      </c>
      <c r="S6" s="49">
        <v>221</v>
      </c>
      <c r="T6" s="49">
        <v>388</v>
      </c>
      <c r="U6" s="49">
        <v>200</v>
      </c>
      <c r="V6" s="49">
        <v>332</v>
      </c>
      <c r="W6" s="49">
        <v>221</v>
      </c>
      <c r="X6" s="49">
        <v>221</v>
      </c>
      <c r="Y6" s="49">
        <v>332</v>
      </c>
      <c r="Z6" s="49">
        <v>221</v>
      </c>
      <c r="AA6" s="49">
        <v>221</v>
      </c>
      <c r="AB6" s="49">
        <v>120</v>
      </c>
      <c r="AC6" s="49">
        <v>386</v>
      </c>
      <c r="AD6" s="49">
        <v>201</v>
      </c>
      <c r="AE6" s="53">
        <v>23</v>
      </c>
      <c r="AF6" s="56">
        <v>27</v>
      </c>
      <c r="AG6" s="56">
        <v>14</v>
      </c>
      <c r="AH6" s="56">
        <v>21</v>
      </c>
      <c r="AI6" s="56">
        <v>12</v>
      </c>
      <c r="AJ6" s="56">
        <v>18</v>
      </c>
      <c r="AK6" s="56">
        <v>13</v>
      </c>
      <c r="AL6" s="56">
        <v>7</v>
      </c>
      <c r="AM6" s="56">
        <v>11</v>
      </c>
      <c r="AN6" s="78">
        <v>6</v>
      </c>
      <c r="AO6" s="56">
        <v>3</v>
      </c>
    </row>
    <row r="7" spans="1:41" s="47" customFormat="1" ht="14.25" x14ac:dyDescent="0.2">
      <c r="A7" s="84" t="s">
        <v>6</v>
      </c>
      <c r="B7" s="29" t="s">
        <v>302</v>
      </c>
      <c r="C7" s="29" t="s">
        <v>3</v>
      </c>
      <c r="D7" s="9" t="s">
        <v>22</v>
      </c>
      <c r="E7" s="10">
        <f t="shared" si="0"/>
        <v>9266631.0584333353</v>
      </c>
      <c r="F7" s="49">
        <f t="shared" si="1"/>
        <v>5376</v>
      </c>
      <c r="G7" s="49">
        <v>229</v>
      </c>
      <c r="H7" s="49">
        <v>262</v>
      </c>
      <c r="I7" s="49">
        <v>262</v>
      </c>
      <c r="J7" s="49">
        <v>696</v>
      </c>
      <c r="K7" s="49">
        <v>173</v>
      </c>
      <c r="L7" s="49">
        <v>173</v>
      </c>
      <c r="M7" s="49">
        <v>157</v>
      </c>
      <c r="N7" s="49">
        <v>262</v>
      </c>
      <c r="O7" s="49">
        <v>262</v>
      </c>
      <c r="P7" s="49">
        <v>150</v>
      </c>
      <c r="Q7" s="49">
        <v>150</v>
      </c>
      <c r="R7" s="49">
        <v>150</v>
      </c>
      <c r="S7" s="49">
        <v>150</v>
      </c>
      <c r="T7" s="49">
        <v>262</v>
      </c>
      <c r="U7" s="49">
        <v>135</v>
      </c>
      <c r="V7" s="49">
        <v>225</v>
      </c>
      <c r="W7" s="49">
        <v>150</v>
      </c>
      <c r="X7" s="49">
        <v>150</v>
      </c>
      <c r="Y7" s="49">
        <v>225</v>
      </c>
      <c r="Z7" s="49">
        <v>150</v>
      </c>
      <c r="AA7" s="49">
        <v>150</v>
      </c>
      <c r="AB7" s="49">
        <v>71</v>
      </c>
      <c r="AC7" s="49">
        <v>195</v>
      </c>
      <c r="AD7" s="49">
        <v>101</v>
      </c>
      <c r="AE7" s="53">
        <v>44</v>
      </c>
      <c r="AF7" s="56">
        <v>64</v>
      </c>
      <c r="AG7" s="56">
        <v>47</v>
      </c>
      <c r="AH7" s="56">
        <v>76</v>
      </c>
      <c r="AI7" s="56">
        <v>42</v>
      </c>
      <c r="AJ7" s="56">
        <v>71</v>
      </c>
      <c r="AK7" s="56">
        <v>37</v>
      </c>
      <c r="AL7" s="56">
        <v>24</v>
      </c>
      <c r="AM7" s="56">
        <v>41</v>
      </c>
      <c r="AN7" s="78">
        <v>24</v>
      </c>
      <c r="AO7" s="56">
        <v>16</v>
      </c>
    </row>
    <row r="8" spans="1:41" s="47" customFormat="1" ht="14.25" x14ac:dyDescent="0.2">
      <c r="A8" s="84" t="s">
        <v>303</v>
      </c>
      <c r="B8" s="29" t="s">
        <v>304</v>
      </c>
      <c r="C8" s="29" t="s">
        <v>3</v>
      </c>
      <c r="D8" s="9" t="s">
        <v>22</v>
      </c>
      <c r="E8" s="10">
        <f t="shared" si="0"/>
        <v>11948941.008604761</v>
      </c>
      <c r="F8" s="49">
        <f t="shared" si="1"/>
        <v>6212</v>
      </c>
      <c r="G8" s="49">
        <v>253</v>
      </c>
      <c r="H8" s="49">
        <v>289</v>
      </c>
      <c r="I8" s="49">
        <v>289</v>
      </c>
      <c r="J8" s="49">
        <v>721</v>
      </c>
      <c r="K8" s="49">
        <v>180</v>
      </c>
      <c r="L8" s="49">
        <v>180</v>
      </c>
      <c r="M8" s="49">
        <v>179</v>
      </c>
      <c r="N8" s="49">
        <v>298</v>
      </c>
      <c r="O8" s="49">
        <v>298</v>
      </c>
      <c r="P8" s="49">
        <v>171</v>
      </c>
      <c r="Q8" s="49">
        <v>171</v>
      </c>
      <c r="R8" s="49">
        <v>171</v>
      </c>
      <c r="S8" s="49">
        <v>171</v>
      </c>
      <c r="T8" s="49">
        <v>298</v>
      </c>
      <c r="U8" s="49">
        <v>153</v>
      </c>
      <c r="V8" s="49">
        <v>255</v>
      </c>
      <c r="W8" s="49">
        <v>171</v>
      </c>
      <c r="X8" s="49">
        <v>171</v>
      </c>
      <c r="Y8" s="49">
        <v>255</v>
      </c>
      <c r="Z8" s="49">
        <v>171</v>
      </c>
      <c r="AA8" s="49">
        <v>171</v>
      </c>
      <c r="AB8" s="49">
        <v>73</v>
      </c>
      <c r="AC8" s="49">
        <v>250</v>
      </c>
      <c r="AD8" s="49">
        <v>129</v>
      </c>
      <c r="AE8" s="53">
        <v>56</v>
      </c>
      <c r="AF8" s="56">
        <v>81</v>
      </c>
      <c r="AG8" s="56">
        <v>77</v>
      </c>
      <c r="AH8" s="56">
        <v>121</v>
      </c>
      <c r="AI8" s="56">
        <v>71</v>
      </c>
      <c r="AJ8" s="56">
        <v>118</v>
      </c>
      <c r="AK8" s="56">
        <v>58</v>
      </c>
      <c r="AL8" s="56">
        <v>41</v>
      </c>
      <c r="AM8" s="56">
        <v>63</v>
      </c>
      <c r="AN8" s="78">
        <v>33</v>
      </c>
      <c r="AO8" s="56">
        <v>25</v>
      </c>
    </row>
    <row r="9" spans="1:41" s="134" customFormat="1" ht="14.25" x14ac:dyDescent="0.2">
      <c r="A9" s="84" t="s">
        <v>8</v>
      </c>
      <c r="B9" s="84" t="s">
        <v>305</v>
      </c>
      <c r="C9" s="84" t="s">
        <v>3</v>
      </c>
      <c r="D9" s="128" t="s">
        <v>3</v>
      </c>
      <c r="E9" s="129">
        <f t="shared" si="0"/>
        <v>18977554.616438098</v>
      </c>
      <c r="F9" s="130">
        <f t="shared" si="1"/>
        <v>10421</v>
      </c>
      <c r="G9" s="130">
        <v>442</v>
      </c>
      <c r="H9" s="130">
        <v>506</v>
      </c>
      <c r="I9" s="130">
        <v>506</v>
      </c>
      <c r="J9" s="130">
        <v>1575</v>
      </c>
      <c r="K9" s="130">
        <v>469</v>
      </c>
      <c r="L9" s="130">
        <v>469</v>
      </c>
      <c r="M9" s="130">
        <v>268</v>
      </c>
      <c r="N9" s="130">
        <v>447</v>
      </c>
      <c r="O9" s="130">
        <v>447</v>
      </c>
      <c r="P9" s="130">
        <v>255</v>
      </c>
      <c r="Q9" s="130">
        <v>255</v>
      </c>
      <c r="R9" s="130">
        <v>255</v>
      </c>
      <c r="S9" s="130">
        <v>255</v>
      </c>
      <c r="T9" s="130">
        <v>447</v>
      </c>
      <c r="U9" s="130">
        <v>229</v>
      </c>
      <c r="V9" s="130">
        <v>383</v>
      </c>
      <c r="W9" s="130">
        <v>255</v>
      </c>
      <c r="X9" s="130">
        <v>255</v>
      </c>
      <c r="Y9" s="130">
        <v>383</v>
      </c>
      <c r="Z9" s="130">
        <v>255</v>
      </c>
      <c r="AA9" s="130">
        <v>255</v>
      </c>
      <c r="AB9" s="130">
        <v>122</v>
      </c>
      <c r="AC9" s="130">
        <v>393</v>
      </c>
      <c r="AD9" s="130">
        <v>205</v>
      </c>
      <c r="AE9" s="131">
        <v>95</v>
      </c>
      <c r="AF9" s="132">
        <v>107</v>
      </c>
      <c r="AG9" s="132">
        <v>106</v>
      </c>
      <c r="AH9" s="132">
        <v>173</v>
      </c>
      <c r="AI9" s="132">
        <v>100</v>
      </c>
      <c r="AJ9" s="132">
        <v>167</v>
      </c>
      <c r="AK9" s="132">
        <v>83</v>
      </c>
      <c r="AL9" s="132">
        <v>58</v>
      </c>
      <c r="AM9" s="132">
        <v>88</v>
      </c>
      <c r="AN9" s="133">
        <v>63</v>
      </c>
      <c r="AO9" s="132">
        <v>50</v>
      </c>
    </row>
    <row r="10" spans="1:41" s="47" customFormat="1" ht="14.25" x14ac:dyDescent="0.2">
      <c r="A10" s="84" t="s">
        <v>9</v>
      </c>
      <c r="B10" s="29" t="s">
        <v>306</v>
      </c>
      <c r="C10" s="29" t="s">
        <v>3</v>
      </c>
      <c r="D10" s="9" t="s">
        <v>22</v>
      </c>
      <c r="E10" s="10">
        <f t="shared" si="0"/>
        <v>12379557.563685713</v>
      </c>
      <c r="F10" s="49">
        <f t="shared" si="1"/>
        <v>6790</v>
      </c>
      <c r="G10" s="49">
        <v>360</v>
      </c>
      <c r="H10" s="49">
        <v>412</v>
      </c>
      <c r="I10" s="49">
        <v>412</v>
      </c>
      <c r="J10" s="49">
        <v>714</v>
      </c>
      <c r="K10" s="49">
        <v>178</v>
      </c>
      <c r="L10" s="49">
        <v>178</v>
      </c>
      <c r="M10" s="49">
        <v>202</v>
      </c>
      <c r="N10" s="49">
        <v>337</v>
      </c>
      <c r="O10" s="49">
        <v>337</v>
      </c>
      <c r="P10" s="49">
        <v>193</v>
      </c>
      <c r="Q10" s="49">
        <v>193</v>
      </c>
      <c r="R10" s="49">
        <v>193</v>
      </c>
      <c r="S10" s="49">
        <v>193</v>
      </c>
      <c r="T10" s="49">
        <v>337</v>
      </c>
      <c r="U10" s="49">
        <v>173</v>
      </c>
      <c r="V10" s="49">
        <v>289</v>
      </c>
      <c r="W10" s="49">
        <v>193</v>
      </c>
      <c r="X10" s="49">
        <v>193</v>
      </c>
      <c r="Y10" s="49">
        <v>289</v>
      </c>
      <c r="Z10" s="49">
        <v>193</v>
      </c>
      <c r="AA10" s="49">
        <v>193</v>
      </c>
      <c r="AB10" s="49">
        <v>62</v>
      </c>
      <c r="AC10" s="49">
        <v>174</v>
      </c>
      <c r="AD10" s="49">
        <v>91</v>
      </c>
      <c r="AE10" s="53">
        <v>52</v>
      </c>
      <c r="AF10" s="56">
        <v>74</v>
      </c>
      <c r="AG10" s="56">
        <v>66</v>
      </c>
      <c r="AH10" s="56">
        <v>103</v>
      </c>
      <c r="AI10" s="56">
        <v>65</v>
      </c>
      <c r="AJ10" s="56">
        <v>99</v>
      </c>
      <c r="AK10" s="56">
        <v>56</v>
      </c>
      <c r="AL10" s="56">
        <v>34</v>
      </c>
      <c r="AM10" s="56">
        <v>52</v>
      </c>
      <c r="AN10" s="78">
        <v>56</v>
      </c>
      <c r="AO10" s="56">
        <v>44</v>
      </c>
    </row>
    <row r="11" spans="1:41" s="47" customFormat="1" ht="14.25" x14ac:dyDescent="0.2">
      <c r="A11" s="84" t="s">
        <v>10</v>
      </c>
      <c r="B11" s="29" t="s">
        <v>307</v>
      </c>
      <c r="C11" s="29" t="s">
        <v>3</v>
      </c>
      <c r="D11" s="9" t="s">
        <v>3</v>
      </c>
      <c r="E11" s="10">
        <f t="shared" si="0"/>
        <v>11507890.692428572</v>
      </c>
      <c r="F11" s="49">
        <f t="shared" si="1"/>
        <v>6988</v>
      </c>
      <c r="G11" s="49">
        <v>341</v>
      </c>
      <c r="H11" s="49">
        <v>389</v>
      </c>
      <c r="I11" s="49">
        <v>389</v>
      </c>
      <c r="J11" s="49">
        <v>1108</v>
      </c>
      <c r="K11" s="49">
        <v>277</v>
      </c>
      <c r="L11" s="49">
        <v>277</v>
      </c>
      <c r="M11" s="49">
        <v>177</v>
      </c>
      <c r="N11" s="49">
        <v>296</v>
      </c>
      <c r="O11" s="49">
        <v>296</v>
      </c>
      <c r="P11" s="49">
        <v>169</v>
      </c>
      <c r="Q11" s="49">
        <v>169</v>
      </c>
      <c r="R11" s="49">
        <v>169</v>
      </c>
      <c r="S11" s="49">
        <v>169</v>
      </c>
      <c r="T11" s="49">
        <v>296</v>
      </c>
      <c r="U11" s="49">
        <v>152</v>
      </c>
      <c r="V11" s="49">
        <v>253</v>
      </c>
      <c r="W11" s="49">
        <v>169</v>
      </c>
      <c r="X11" s="49">
        <v>169</v>
      </c>
      <c r="Y11" s="49">
        <v>253</v>
      </c>
      <c r="Z11" s="49">
        <v>169</v>
      </c>
      <c r="AA11" s="49">
        <v>169</v>
      </c>
      <c r="AB11" s="49">
        <v>94</v>
      </c>
      <c r="AC11" s="49">
        <v>324</v>
      </c>
      <c r="AD11" s="49">
        <v>168</v>
      </c>
      <c r="AE11" s="53">
        <v>56</v>
      </c>
      <c r="AF11" s="56">
        <v>65</v>
      </c>
      <c r="AG11" s="56">
        <v>48</v>
      </c>
      <c r="AH11" s="56">
        <v>75</v>
      </c>
      <c r="AI11" s="56">
        <v>46</v>
      </c>
      <c r="AJ11" s="56">
        <v>76</v>
      </c>
      <c r="AK11" s="56">
        <v>36</v>
      </c>
      <c r="AL11" s="56">
        <v>32</v>
      </c>
      <c r="AM11" s="56">
        <v>41</v>
      </c>
      <c r="AN11" s="78">
        <v>40</v>
      </c>
      <c r="AO11" s="56">
        <v>31</v>
      </c>
    </row>
    <row r="12" spans="1:41" s="47" customFormat="1" ht="14.25" x14ac:dyDescent="0.2">
      <c r="A12" s="84" t="s">
        <v>11</v>
      </c>
      <c r="B12" s="29" t="s">
        <v>308</v>
      </c>
      <c r="C12" s="29" t="s">
        <v>3</v>
      </c>
      <c r="D12" s="9" t="s">
        <v>21</v>
      </c>
      <c r="E12" s="10">
        <f t="shared" si="0"/>
        <v>16499528.884019047</v>
      </c>
      <c r="F12" s="49">
        <f t="shared" si="1"/>
        <v>10593</v>
      </c>
      <c r="G12" s="49">
        <v>534</v>
      </c>
      <c r="H12" s="49">
        <v>610</v>
      </c>
      <c r="I12" s="49">
        <v>610</v>
      </c>
      <c r="J12" s="49">
        <v>1336</v>
      </c>
      <c r="K12" s="49">
        <v>334</v>
      </c>
      <c r="L12" s="49">
        <v>334</v>
      </c>
      <c r="M12" s="49">
        <v>320</v>
      </c>
      <c r="N12" s="49">
        <v>534</v>
      </c>
      <c r="O12" s="49">
        <v>534</v>
      </c>
      <c r="P12" s="49">
        <v>305</v>
      </c>
      <c r="Q12" s="49">
        <v>305</v>
      </c>
      <c r="R12" s="49">
        <v>305</v>
      </c>
      <c r="S12" s="49">
        <v>305</v>
      </c>
      <c r="T12" s="49">
        <v>534</v>
      </c>
      <c r="U12" s="49">
        <v>274</v>
      </c>
      <c r="V12" s="49">
        <v>457</v>
      </c>
      <c r="W12" s="49">
        <v>305</v>
      </c>
      <c r="X12" s="49">
        <v>305</v>
      </c>
      <c r="Y12" s="49">
        <v>457</v>
      </c>
      <c r="Z12" s="49">
        <v>305</v>
      </c>
      <c r="AA12" s="49">
        <v>305</v>
      </c>
      <c r="AB12" s="49">
        <v>120</v>
      </c>
      <c r="AC12" s="49">
        <v>312</v>
      </c>
      <c r="AD12" s="49">
        <v>162</v>
      </c>
      <c r="AE12" s="53">
        <v>70</v>
      </c>
      <c r="AF12" s="56">
        <v>99</v>
      </c>
      <c r="AG12" s="56">
        <v>63</v>
      </c>
      <c r="AH12" s="56">
        <v>98</v>
      </c>
      <c r="AI12" s="56">
        <v>59</v>
      </c>
      <c r="AJ12" s="56">
        <v>98</v>
      </c>
      <c r="AK12" s="56">
        <v>56</v>
      </c>
      <c r="AL12" s="56">
        <v>34</v>
      </c>
      <c r="AM12" s="56">
        <v>51</v>
      </c>
      <c r="AN12" s="78">
        <v>36</v>
      </c>
      <c r="AO12" s="56">
        <v>27</v>
      </c>
    </row>
    <row r="13" spans="1:41" x14ac:dyDescent="0.2">
      <c r="A13" s="84" t="s">
        <v>309</v>
      </c>
      <c r="B13" s="29" t="s">
        <v>310</v>
      </c>
      <c r="C13" s="29" t="s">
        <v>3</v>
      </c>
      <c r="D13" s="9" t="s">
        <v>43</v>
      </c>
      <c r="E13" s="10">
        <f t="shared" si="0"/>
        <v>9228825.0472380947</v>
      </c>
      <c r="F13" s="49">
        <f t="shared" si="1"/>
        <v>5269</v>
      </c>
      <c r="G13" s="10">
        <v>219</v>
      </c>
      <c r="H13" s="10">
        <v>250</v>
      </c>
      <c r="I13" s="10">
        <v>250</v>
      </c>
      <c r="J13" s="10">
        <v>908</v>
      </c>
      <c r="K13" s="10">
        <v>227</v>
      </c>
      <c r="L13" s="10">
        <v>227</v>
      </c>
      <c r="M13" s="10">
        <v>132</v>
      </c>
      <c r="N13" s="10">
        <v>221</v>
      </c>
      <c r="O13" s="10">
        <v>221</v>
      </c>
      <c r="P13" s="10">
        <v>126</v>
      </c>
      <c r="Q13" s="10">
        <v>126</v>
      </c>
      <c r="R13" s="10">
        <v>126</v>
      </c>
      <c r="S13" s="10">
        <v>126</v>
      </c>
      <c r="T13" s="10">
        <v>221</v>
      </c>
      <c r="U13" s="10">
        <v>113</v>
      </c>
      <c r="V13" s="10">
        <v>189</v>
      </c>
      <c r="W13" s="10">
        <v>126</v>
      </c>
      <c r="X13" s="10">
        <v>126</v>
      </c>
      <c r="Y13" s="10">
        <v>189</v>
      </c>
      <c r="Z13" s="10">
        <v>126</v>
      </c>
      <c r="AA13" s="10">
        <v>126</v>
      </c>
      <c r="AB13" s="10">
        <v>68</v>
      </c>
      <c r="AC13" s="10">
        <v>211</v>
      </c>
      <c r="AD13" s="10">
        <v>110</v>
      </c>
      <c r="AE13" s="54">
        <v>45</v>
      </c>
      <c r="AF13" s="57">
        <v>69</v>
      </c>
      <c r="AG13" s="57">
        <v>48</v>
      </c>
      <c r="AH13" s="57">
        <v>75</v>
      </c>
      <c r="AI13" s="57">
        <v>46</v>
      </c>
      <c r="AJ13" s="57">
        <v>73</v>
      </c>
      <c r="AK13" s="57">
        <v>36</v>
      </c>
      <c r="AL13" s="57">
        <v>23</v>
      </c>
      <c r="AM13" s="57">
        <v>36</v>
      </c>
      <c r="AN13" s="79">
        <v>30</v>
      </c>
      <c r="AO13" s="57">
        <v>24</v>
      </c>
    </row>
    <row r="14" spans="1:41" x14ac:dyDescent="0.2">
      <c r="A14" s="84" t="s">
        <v>12</v>
      </c>
      <c r="B14" s="29" t="s">
        <v>311</v>
      </c>
      <c r="C14" s="29" t="s">
        <v>3</v>
      </c>
      <c r="D14" s="9" t="s">
        <v>21</v>
      </c>
      <c r="E14" s="10">
        <f t="shared" si="0"/>
        <v>8781145.5110904761</v>
      </c>
      <c r="F14" s="49">
        <f t="shared" si="1"/>
        <v>4934</v>
      </c>
      <c r="G14" s="10">
        <v>219</v>
      </c>
      <c r="H14" s="10">
        <v>251</v>
      </c>
      <c r="I14" s="10">
        <v>251</v>
      </c>
      <c r="J14" s="10">
        <v>717</v>
      </c>
      <c r="K14" s="10">
        <v>179</v>
      </c>
      <c r="L14" s="10">
        <v>179</v>
      </c>
      <c r="M14" s="10">
        <v>130</v>
      </c>
      <c r="N14" s="10">
        <v>218</v>
      </c>
      <c r="O14" s="10">
        <v>218</v>
      </c>
      <c r="P14" s="10">
        <v>125</v>
      </c>
      <c r="Q14" s="10">
        <v>125</v>
      </c>
      <c r="R14" s="10">
        <v>125</v>
      </c>
      <c r="S14" s="10">
        <v>125</v>
      </c>
      <c r="T14" s="10">
        <v>218</v>
      </c>
      <c r="U14" s="10">
        <v>112</v>
      </c>
      <c r="V14" s="10">
        <v>186</v>
      </c>
      <c r="W14" s="10">
        <v>125</v>
      </c>
      <c r="X14" s="10">
        <v>125</v>
      </c>
      <c r="Y14" s="10">
        <v>186</v>
      </c>
      <c r="Z14" s="10">
        <v>125</v>
      </c>
      <c r="AA14" s="10">
        <v>125</v>
      </c>
      <c r="AB14" s="10">
        <v>69</v>
      </c>
      <c r="AC14" s="10">
        <v>202</v>
      </c>
      <c r="AD14" s="10">
        <v>105</v>
      </c>
      <c r="AE14" s="54">
        <v>45</v>
      </c>
      <c r="AF14" s="57">
        <v>64</v>
      </c>
      <c r="AG14" s="57">
        <v>54</v>
      </c>
      <c r="AH14" s="57">
        <v>72</v>
      </c>
      <c r="AI14" s="57">
        <v>46</v>
      </c>
      <c r="AJ14" s="57">
        <v>72</v>
      </c>
      <c r="AK14" s="57">
        <v>37</v>
      </c>
      <c r="AL14" s="57">
        <v>25</v>
      </c>
      <c r="AM14" s="57">
        <v>38</v>
      </c>
      <c r="AN14" s="79">
        <v>26</v>
      </c>
      <c r="AO14" s="57">
        <v>15</v>
      </c>
    </row>
    <row r="15" spans="1:41" x14ac:dyDescent="0.2">
      <c r="A15" s="84" t="s">
        <v>13</v>
      </c>
      <c r="B15" s="29" t="s">
        <v>312</v>
      </c>
      <c r="C15" s="29" t="s">
        <v>3</v>
      </c>
      <c r="D15" s="9" t="s">
        <v>43</v>
      </c>
      <c r="E15" s="10">
        <f t="shared" si="0"/>
        <v>20921378.83934762</v>
      </c>
      <c r="F15" s="49">
        <f t="shared" si="1"/>
        <v>10081</v>
      </c>
      <c r="G15" s="10">
        <v>454</v>
      </c>
      <c r="H15" s="10">
        <v>518</v>
      </c>
      <c r="I15" s="10">
        <v>518</v>
      </c>
      <c r="J15" s="10">
        <v>1519</v>
      </c>
      <c r="K15" s="10">
        <v>305</v>
      </c>
      <c r="L15" s="10">
        <v>305</v>
      </c>
      <c r="M15" s="10">
        <v>261</v>
      </c>
      <c r="N15" s="10">
        <v>434</v>
      </c>
      <c r="O15" s="10">
        <v>434</v>
      </c>
      <c r="P15" s="10">
        <v>248</v>
      </c>
      <c r="Q15" s="10">
        <v>248</v>
      </c>
      <c r="R15" s="10">
        <v>248</v>
      </c>
      <c r="S15" s="10">
        <v>248</v>
      </c>
      <c r="T15" s="10">
        <v>434</v>
      </c>
      <c r="U15" s="10">
        <v>223</v>
      </c>
      <c r="V15" s="10">
        <v>372</v>
      </c>
      <c r="W15" s="10">
        <v>248</v>
      </c>
      <c r="X15" s="10">
        <v>248</v>
      </c>
      <c r="Y15" s="10">
        <v>372</v>
      </c>
      <c r="Z15" s="10">
        <v>248</v>
      </c>
      <c r="AA15" s="10">
        <v>248</v>
      </c>
      <c r="AB15" s="10">
        <v>101</v>
      </c>
      <c r="AC15" s="10">
        <v>255</v>
      </c>
      <c r="AD15" s="10">
        <v>132</v>
      </c>
      <c r="AE15" s="54">
        <v>109</v>
      </c>
      <c r="AF15" s="57">
        <v>193</v>
      </c>
      <c r="AG15" s="57">
        <v>125</v>
      </c>
      <c r="AH15" s="57">
        <v>209</v>
      </c>
      <c r="AI15" s="57">
        <v>121</v>
      </c>
      <c r="AJ15" s="57">
        <v>228</v>
      </c>
      <c r="AK15" s="57">
        <v>95</v>
      </c>
      <c r="AL15" s="57">
        <v>80</v>
      </c>
      <c r="AM15" s="57">
        <v>117</v>
      </c>
      <c r="AN15" s="79">
        <v>97</v>
      </c>
      <c r="AO15" s="57">
        <v>86</v>
      </c>
    </row>
    <row r="16" spans="1:41" x14ac:dyDescent="0.2">
      <c r="A16" s="84" t="s">
        <v>140</v>
      </c>
      <c r="B16" s="29" t="s">
        <v>313</v>
      </c>
      <c r="C16" s="29" t="s">
        <v>3</v>
      </c>
      <c r="D16" s="9" t="s">
        <v>43</v>
      </c>
      <c r="E16" s="10">
        <f t="shared" si="0"/>
        <v>11148376.225090474</v>
      </c>
      <c r="F16" s="49">
        <f t="shared" si="1"/>
        <v>6613</v>
      </c>
      <c r="G16" s="10">
        <v>280</v>
      </c>
      <c r="H16" s="10">
        <v>319</v>
      </c>
      <c r="I16" s="10">
        <v>319</v>
      </c>
      <c r="J16" s="10">
        <v>758</v>
      </c>
      <c r="K16" s="10">
        <v>189</v>
      </c>
      <c r="L16" s="10">
        <v>189</v>
      </c>
      <c r="M16" s="10">
        <v>213</v>
      </c>
      <c r="N16" s="10">
        <v>354</v>
      </c>
      <c r="O16" s="10">
        <v>354</v>
      </c>
      <c r="P16" s="10">
        <v>203</v>
      </c>
      <c r="Q16" s="10">
        <v>203</v>
      </c>
      <c r="R16" s="10">
        <v>203</v>
      </c>
      <c r="S16" s="10">
        <v>203</v>
      </c>
      <c r="T16" s="10">
        <v>354</v>
      </c>
      <c r="U16" s="10">
        <v>182</v>
      </c>
      <c r="V16" s="10">
        <v>304</v>
      </c>
      <c r="W16" s="10">
        <v>203</v>
      </c>
      <c r="X16" s="10">
        <v>203</v>
      </c>
      <c r="Y16" s="10">
        <v>304</v>
      </c>
      <c r="Z16" s="10">
        <v>203</v>
      </c>
      <c r="AA16" s="10">
        <v>203</v>
      </c>
      <c r="AB16" s="10">
        <v>67</v>
      </c>
      <c r="AC16" s="10">
        <v>167</v>
      </c>
      <c r="AD16" s="10">
        <v>87</v>
      </c>
      <c r="AE16" s="54">
        <v>45</v>
      </c>
      <c r="AF16" s="57">
        <v>75</v>
      </c>
      <c r="AG16" s="57">
        <v>45</v>
      </c>
      <c r="AH16" s="57">
        <v>84</v>
      </c>
      <c r="AI16" s="57">
        <v>46</v>
      </c>
      <c r="AJ16" s="57">
        <v>81</v>
      </c>
      <c r="AK16" s="57">
        <v>40</v>
      </c>
      <c r="AL16" s="57">
        <v>26</v>
      </c>
      <c r="AM16" s="57">
        <v>40</v>
      </c>
      <c r="AN16" s="79">
        <v>36</v>
      </c>
      <c r="AO16" s="57">
        <v>31</v>
      </c>
    </row>
    <row r="17" spans="1:41" x14ac:dyDescent="0.2">
      <c r="A17" s="84" t="s">
        <v>141</v>
      </c>
      <c r="B17" s="29" t="s">
        <v>314</v>
      </c>
      <c r="C17" s="29" t="s">
        <v>3</v>
      </c>
      <c r="D17" s="9" t="s">
        <v>43</v>
      </c>
      <c r="E17" s="10">
        <f t="shared" si="0"/>
        <v>9738049.5820380952</v>
      </c>
      <c r="F17" s="49">
        <f t="shared" si="1"/>
        <v>5289</v>
      </c>
      <c r="G17" s="10">
        <v>187</v>
      </c>
      <c r="H17" s="10">
        <v>213</v>
      </c>
      <c r="I17" s="10">
        <v>213</v>
      </c>
      <c r="J17" s="10">
        <v>458</v>
      </c>
      <c r="K17" s="10">
        <v>114</v>
      </c>
      <c r="L17" s="10">
        <v>114</v>
      </c>
      <c r="M17" s="10">
        <v>179</v>
      </c>
      <c r="N17" s="10">
        <v>298</v>
      </c>
      <c r="O17" s="10">
        <v>298</v>
      </c>
      <c r="P17" s="10">
        <v>171</v>
      </c>
      <c r="Q17" s="10">
        <v>171</v>
      </c>
      <c r="R17" s="10">
        <v>171</v>
      </c>
      <c r="S17" s="10">
        <v>171</v>
      </c>
      <c r="T17" s="10">
        <v>298</v>
      </c>
      <c r="U17" s="10">
        <v>153</v>
      </c>
      <c r="V17" s="10">
        <v>256</v>
      </c>
      <c r="W17" s="10">
        <v>171</v>
      </c>
      <c r="X17" s="10">
        <v>171</v>
      </c>
      <c r="Y17" s="10">
        <v>256</v>
      </c>
      <c r="Z17" s="10">
        <v>171</v>
      </c>
      <c r="AA17" s="10">
        <v>171</v>
      </c>
      <c r="AB17" s="10">
        <v>66</v>
      </c>
      <c r="AC17" s="10">
        <v>172</v>
      </c>
      <c r="AD17" s="10">
        <v>89</v>
      </c>
      <c r="AE17" s="54">
        <v>49</v>
      </c>
      <c r="AF17" s="57">
        <v>66</v>
      </c>
      <c r="AG17" s="57">
        <v>52</v>
      </c>
      <c r="AH17" s="57">
        <v>82</v>
      </c>
      <c r="AI17" s="57">
        <v>48</v>
      </c>
      <c r="AJ17" s="57">
        <v>88</v>
      </c>
      <c r="AK17" s="57">
        <v>39</v>
      </c>
      <c r="AL17" s="57">
        <v>30</v>
      </c>
      <c r="AM17" s="57">
        <v>42</v>
      </c>
      <c r="AN17" s="79">
        <v>32</v>
      </c>
      <c r="AO17" s="57">
        <v>29</v>
      </c>
    </row>
    <row r="18" spans="1:41" x14ac:dyDescent="0.2">
      <c r="A18" s="119" t="s">
        <v>14</v>
      </c>
      <c r="B18" s="119"/>
      <c r="C18" s="119"/>
      <c r="D18" s="119"/>
      <c r="E18" s="11">
        <f t="shared" ref="E18:AO18" si="2">SUM(E4:E17)</f>
        <v>163849976.27905715</v>
      </c>
      <c r="F18" s="11">
        <f t="shared" si="2"/>
        <v>95528</v>
      </c>
      <c r="G18" s="11">
        <f t="shared" si="2"/>
        <v>4219</v>
      </c>
      <c r="H18" s="11">
        <f t="shared" si="2"/>
        <v>4822</v>
      </c>
      <c r="I18" s="11">
        <f t="shared" si="2"/>
        <v>4822</v>
      </c>
      <c r="J18" s="11">
        <f t="shared" si="2"/>
        <v>13381</v>
      </c>
      <c r="K18" s="11">
        <f t="shared" si="2"/>
        <v>3341</v>
      </c>
      <c r="L18" s="11">
        <f t="shared" si="2"/>
        <v>3341</v>
      </c>
      <c r="M18" s="11">
        <f t="shared" si="2"/>
        <v>2705</v>
      </c>
      <c r="N18" s="11">
        <f t="shared" si="2"/>
        <v>4511</v>
      </c>
      <c r="O18" s="11">
        <f t="shared" si="2"/>
        <v>4511</v>
      </c>
      <c r="P18" s="11">
        <f t="shared" si="2"/>
        <v>2579</v>
      </c>
      <c r="Q18" s="11">
        <f t="shared" si="2"/>
        <v>2579</v>
      </c>
      <c r="R18" s="11">
        <f t="shared" si="2"/>
        <v>2579</v>
      </c>
      <c r="S18" s="11">
        <f t="shared" si="2"/>
        <v>2579</v>
      </c>
      <c r="T18" s="11">
        <f t="shared" si="2"/>
        <v>4511</v>
      </c>
      <c r="U18" s="11">
        <f t="shared" si="2"/>
        <v>2316</v>
      </c>
      <c r="V18" s="11">
        <f t="shared" si="2"/>
        <v>3864</v>
      </c>
      <c r="W18" s="11">
        <f t="shared" si="2"/>
        <v>2579</v>
      </c>
      <c r="X18" s="11">
        <f t="shared" si="2"/>
        <v>2579</v>
      </c>
      <c r="Y18" s="11">
        <f t="shared" si="2"/>
        <v>3864</v>
      </c>
      <c r="Z18" s="11">
        <f t="shared" si="2"/>
        <v>2579</v>
      </c>
      <c r="AA18" s="11">
        <f t="shared" si="2"/>
        <v>2579</v>
      </c>
      <c r="AB18" s="11">
        <f t="shared" si="2"/>
        <v>1142</v>
      </c>
      <c r="AC18" s="11">
        <f t="shared" si="2"/>
        <v>3359</v>
      </c>
      <c r="AD18" s="11">
        <f t="shared" si="2"/>
        <v>1745</v>
      </c>
      <c r="AE18" s="55">
        <f t="shared" si="2"/>
        <v>729</v>
      </c>
      <c r="AF18" s="55">
        <f t="shared" si="2"/>
        <v>1041</v>
      </c>
      <c r="AG18" s="55">
        <f t="shared" si="2"/>
        <v>790</v>
      </c>
      <c r="AH18" s="55">
        <f t="shared" si="2"/>
        <v>1249</v>
      </c>
      <c r="AI18" s="55">
        <f t="shared" si="2"/>
        <v>747</v>
      </c>
      <c r="AJ18" s="55">
        <f t="shared" si="2"/>
        <v>1249</v>
      </c>
      <c r="AK18" s="55">
        <f t="shared" si="2"/>
        <v>621</v>
      </c>
      <c r="AL18" s="55">
        <f t="shared" si="2"/>
        <v>434</v>
      </c>
      <c r="AM18" s="55">
        <f t="shared" si="2"/>
        <v>660</v>
      </c>
      <c r="AN18" s="55">
        <f t="shared" si="2"/>
        <v>513</v>
      </c>
      <c r="AO18" s="55">
        <f t="shared" si="2"/>
        <v>409</v>
      </c>
    </row>
  </sheetData>
  <autoFilter ref="A3:E18"/>
  <mergeCells count="1">
    <mergeCell ref="A18:D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O18"/>
  <sheetViews>
    <sheetView showGridLines="0" zoomScale="90" zoomScaleNormal="90" workbookViewId="0">
      <pane xSplit="6" ySplit="3" topLeftCell="AH4" activePane="bottomRight" state="frozen"/>
      <selection pane="topRight" activeCell="E1" sqref="E1"/>
      <selection pane="bottomLeft" activeCell="A4" sqref="A4"/>
      <selection pane="bottomRight" activeCell="A9" sqref="A9:XFD9"/>
    </sheetView>
  </sheetViews>
  <sheetFormatPr defaultColWidth="9.140625" defaultRowHeight="12.75" x14ac:dyDescent="0.2"/>
  <cols>
    <col min="1" max="1" width="27.42578125" style="1" bestFit="1" customWidth="1"/>
    <col min="2" max="2" width="12.42578125" style="1" bestFit="1" customWidth="1"/>
    <col min="3" max="3" width="18.42578125" style="1" bestFit="1" customWidth="1"/>
    <col min="4" max="4" width="10.140625" style="1" bestFit="1" customWidth="1"/>
    <col min="5" max="5" width="14.5703125" style="2" bestFit="1" customWidth="1"/>
    <col min="6" max="6" width="9.7109375" style="2" bestFit="1" customWidth="1"/>
    <col min="7" max="8" width="9.5703125" style="2" bestFit="1" customWidth="1"/>
    <col min="9" max="9" width="13.85546875" style="2" bestFit="1" customWidth="1"/>
    <col min="10" max="10" width="9.5703125" style="2" bestFit="1" customWidth="1"/>
    <col min="11" max="11" width="14.85546875" style="2" bestFit="1" customWidth="1"/>
    <col min="12" max="12" width="13.85546875" style="2" bestFit="1" customWidth="1"/>
    <col min="13" max="13" width="11.42578125" style="2" bestFit="1" customWidth="1"/>
    <col min="14" max="14" width="9.42578125" style="2" bestFit="1" customWidth="1"/>
    <col min="15" max="15" width="13.7109375" style="2" bestFit="1" customWidth="1"/>
    <col min="16" max="16" width="9.5703125" style="2" bestFit="1" customWidth="1"/>
    <col min="17" max="17" width="9.42578125" style="2" bestFit="1" customWidth="1"/>
    <col min="18" max="18" width="14.85546875" style="2" bestFit="1" customWidth="1"/>
    <col min="19" max="19" width="14.7109375" style="2" bestFit="1" customWidth="1"/>
    <col min="20" max="20" width="10.42578125" style="2" bestFit="1" customWidth="1"/>
    <col min="21" max="21" width="14.7109375" style="2" bestFit="1" customWidth="1"/>
    <col min="22" max="22" width="13.140625" style="2" bestFit="1" customWidth="1"/>
    <col min="23" max="23" width="16.7109375" style="2" bestFit="1" customWidth="1"/>
    <col min="24" max="24" width="13.7109375" style="2" bestFit="1" customWidth="1"/>
    <col min="25" max="25" width="15" style="2" bestFit="1" customWidth="1"/>
    <col min="26" max="27" width="13.7109375" style="2" bestFit="1" customWidth="1"/>
    <col min="28" max="29" width="18" style="2" bestFit="1" customWidth="1"/>
    <col min="30" max="30" width="16.42578125" style="2" bestFit="1" customWidth="1"/>
    <col min="31" max="31" width="18" style="2" bestFit="1" customWidth="1"/>
    <col min="32" max="39" width="13.5703125" style="3" bestFit="1" customWidth="1"/>
    <col min="40" max="40" width="13.5703125" style="3" customWidth="1"/>
    <col min="41" max="41" width="13.5703125" style="3" bestFit="1" customWidth="1"/>
    <col min="42" max="16384" width="9.140625" style="3"/>
  </cols>
  <sheetData>
    <row r="1" spans="1:41" ht="14.25" x14ac:dyDescent="0.2">
      <c r="A1" s="50" t="s">
        <v>248</v>
      </c>
      <c r="B1" s="50"/>
      <c r="C1" s="50"/>
      <c r="H1" s="12"/>
      <c r="W1" s="12"/>
    </row>
    <row r="2" spans="1:41" s="1" customFormat="1" x14ac:dyDescent="0.2">
      <c r="E2" s="2"/>
      <c r="F2" s="4"/>
      <c r="G2" s="5">
        <v>1000</v>
      </c>
      <c r="H2" s="5">
        <v>1010</v>
      </c>
      <c r="I2" s="5">
        <v>1020</v>
      </c>
      <c r="J2" s="5">
        <v>1060</v>
      </c>
      <c r="K2" s="5">
        <v>1150</v>
      </c>
      <c r="L2" s="5">
        <v>1160</v>
      </c>
      <c r="M2" s="5">
        <v>1210</v>
      </c>
      <c r="N2" s="5">
        <v>1186</v>
      </c>
      <c r="O2" s="5">
        <v>1200</v>
      </c>
      <c r="P2" s="5">
        <v>1425</v>
      </c>
      <c r="Q2" s="5">
        <v>1460</v>
      </c>
      <c r="R2" s="5">
        <v>1090</v>
      </c>
      <c r="S2" s="5">
        <v>1180</v>
      </c>
      <c r="T2" s="5">
        <v>1200</v>
      </c>
      <c r="U2" s="5">
        <v>1210</v>
      </c>
      <c r="V2" s="5">
        <v>1250</v>
      </c>
      <c r="W2" s="5">
        <v>1250</v>
      </c>
      <c r="X2" s="5">
        <v>1250</v>
      </c>
      <c r="Y2" s="5">
        <v>1242</v>
      </c>
      <c r="Z2" s="5">
        <v>1300</v>
      </c>
      <c r="AA2" s="5">
        <v>1338</v>
      </c>
      <c r="AB2" s="5">
        <v>1330</v>
      </c>
      <c r="AC2" s="5">
        <v>1400</v>
      </c>
      <c r="AD2" s="5">
        <v>1440</v>
      </c>
      <c r="AE2" s="51">
        <v>4840</v>
      </c>
      <c r="AF2" s="51">
        <v>5290</v>
      </c>
      <c r="AG2" s="51">
        <v>7430</v>
      </c>
      <c r="AH2" s="51">
        <v>7240</v>
      </c>
      <c r="AI2" s="51">
        <v>7430</v>
      </c>
      <c r="AJ2" s="51">
        <v>8310</v>
      </c>
      <c r="AK2" s="51">
        <v>9290</v>
      </c>
      <c r="AL2" s="51">
        <v>9290</v>
      </c>
      <c r="AM2" s="51">
        <v>9300</v>
      </c>
      <c r="AN2" s="51">
        <v>10130</v>
      </c>
      <c r="AO2" s="51">
        <v>10230</v>
      </c>
    </row>
    <row r="3" spans="1:41" s="8" customFormat="1" ht="32.25" customHeight="1" x14ac:dyDescent="0.25">
      <c r="A3" s="77" t="s">
        <v>0</v>
      </c>
      <c r="B3" s="77" t="s">
        <v>249</v>
      </c>
      <c r="C3" s="77" t="s">
        <v>1</v>
      </c>
      <c r="D3" s="77" t="s">
        <v>17</v>
      </c>
      <c r="E3" s="6" t="s">
        <v>2</v>
      </c>
      <c r="F3" s="6" t="s">
        <v>263</v>
      </c>
      <c r="G3" s="7" t="s">
        <v>264</v>
      </c>
      <c r="H3" s="7" t="s">
        <v>265</v>
      </c>
      <c r="I3" s="7" t="s">
        <v>266</v>
      </c>
      <c r="J3" s="7" t="s">
        <v>267</v>
      </c>
      <c r="K3" s="7" t="s">
        <v>268</v>
      </c>
      <c r="L3" s="7" t="s">
        <v>269</v>
      </c>
      <c r="M3" s="7" t="s">
        <v>270</v>
      </c>
      <c r="N3" s="7" t="s">
        <v>271</v>
      </c>
      <c r="O3" s="7" t="s">
        <v>272</v>
      </c>
      <c r="P3" s="7" t="s">
        <v>273</v>
      </c>
      <c r="Q3" s="7" t="s">
        <v>274</v>
      </c>
      <c r="R3" s="7" t="s">
        <v>275</v>
      </c>
      <c r="S3" s="7" t="s">
        <v>276</v>
      </c>
      <c r="T3" s="7" t="s">
        <v>277</v>
      </c>
      <c r="U3" s="7" t="s">
        <v>278</v>
      </c>
      <c r="V3" s="7" t="s">
        <v>279</v>
      </c>
      <c r="W3" s="7" t="s">
        <v>280</v>
      </c>
      <c r="X3" s="7" t="s">
        <v>281</v>
      </c>
      <c r="Y3" s="7" t="s">
        <v>282</v>
      </c>
      <c r="Z3" s="7" t="s">
        <v>283</v>
      </c>
      <c r="AA3" s="7" t="s">
        <v>284</v>
      </c>
      <c r="AB3" s="7" t="s">
        <v>46</v>
      </c>
      <c r="AC3" s="7" t="s">
        <v>285</v>
      </c>
      <c r="AD3" s="7" t="s">
        <v>286</v>
      </c>
      <c r="AE3" s="52" t="s">
        <v>287</v>
      </c>
      <c r="AF3" s="52" t="s">
        <v>288</v>
      </c>
      <c r="AG3" s="52" t="s">
        <v>289</v>
      </c>
      <c r="AH3" s="52" t="s">
        <v>290</v>
      </c>
      <c r="AI3" s="52" t="s">
        <v>291</v>
      </c>
      <c r="AJ3" s="52" t="s">
        <v>292</v>
      </c>
      <c r="AK3" s="52" t="s">
        <v>293</v>
      </c>
      <c r="AL3" s="52" t="s">
        <v>294</v>
      </c>
      <c r="AM3" s="52" t="s">
        <v>295</v>
      </c>
      <c r="AN3" s="52" t="s">
        <v>296</v>
      </c>
      <c r="AO3" s="52" t="s">
        <v>297</v>
      </c>
    </row>
    <row r="4" spans="1:41" s="47" customFormat="1" ht="14.25" x14ac:dyDescent="0.2">
      <c r="A4" s="29" t="s">
        <v>4</v>
      </c>
      <c r="B4" s="29" t="s">
        <v>299</v>
      </c>
      <c r="C4" s="29" t="s">
        <v>3</v>
      </c>
      <c r="D4" s="30" t="s">
        <v>3</v>
      </c>
      <c r="E4" s="10">
        <f>SUMPRODUCT($G$2:$AO$2,G4:AO4)</f>
        <v>4707721</v>
      </c>
      <c r="F4" s="49">
        <f>SUM(G4:AO4)</f>
        <v>3453</v>
      </c>
      <c r="G4" s="49">
        <v>167</v>
      </c>
      <c r="H4" s="49">
        <v>191</v>
      </c>
      <c r="I4" s="49">
        <v>191</v>
      </c>
      <c r="J4" s="49">
        <v>524</v>
      </c>
      <c r="K4" s="49">
        <v>131</v>
      </c>
      <c r="L4" s="49">
        <v>131</v>
      </c>
      <c r="M4" s="49">
        <v>101</v>
      </c>
      <c r="N4" s="49">
        <v>170</v>
      </c>
      <c r="O4" s="49">
        <v>170</v>
      </c>
      <c r="P4" s="49">
        <v>97</v>
      </c>
      <c r="Q4" s="49">
        <v>97</v>
      </c>
      <c r="R4" s="49">
        <v>97</v>
      </c>
      <c r="S4" s="49">
        <v>97</v>
      </c>
      <c r="T4" s="49">
        <v>170</v>
      </c>
      <c r="U4" s="49">
        <v>87</v>
      </c>
      <c r="V4" s="49">
        <v>145</v>
      </c>
      <c r="W4" s="49">
        <v>97</v>
      </c>
      <c r="X4" s="49">
        <v>97</v>
      </c>
      <c r="Y4" s="49">
        <v>145</v>
      </c>
      <c r="Z4" s="49">
        <v>97</v>
      </c>
      <c r="AA4" s="49">
        <v>97</v>
      </c>
      <c r="AB4" s="49">
        <v>51</v>
      </c>
      <c r="AC4" s="49">
        <v>141</v>
      </c>
      <c r="AD4" s="49">
        <v>73</v>
      </c>
      <c r="AE4" s="53">
        <v>6</v>
      </c>
      <c r="AF4" s="56">
        <v>9</v>
      </c>
      <c r="AG4" s="56">
        <v>9</v>
      </c>
      <c r="AH4" s="56">
        <v>8</v>
      </c>
      <c r="AI4" s="56">
        <v>9</v>
      </c>
      <c r="AJ4" s="56">
        <v>8</v>
      </c>
      <c r="AK4" s="56">
        <v>6</v>
      </c>
      <c r="AL4" s="56">
        <v>2</v>
      </c>
      <c r="AM4" s="56">
        <v>8</v>
      </c>
      <c r="AN4" s="56">
        <v>13</v>
      </c>
      <c r="AO4" s="56">
        <v>11</v>
      </c>
    </row>
    <row r="5" spans="1:41" s="47" customFormat="1" ht="14.25" x14ac:dyDescent="0.2">
      <c r="A5" s="29" t="s">
        <v>51</v>
      </c>
      <c r="B5" s="29" t="s">
        <v>300</v>
      </c>
      <c r="C5" s="29" t="s">
        <v>3</v>
      </c>
      <c r="D5" s="30" t="s">
        <v>22</v>
      </c>
      <c r="E5" s="10">
        <f t="shared" ref="E5:E17" si="0">SUMPRODUCT($G$2:$AO$2,G5:AO5)</f>
        <v>8468005</v>
      </c>
      <c r="F5" s="49">
        <f t="shared" ref="F5:F18" si="1">SUM(G5:AO5)</f>
        <v>5081</v>
      </c>
      <c r="G5" s="49">
        <v>219</v>
      </c>
      <c r="H5" s="49">
        <v>251</v>
      </c>
      <c r="I5" s="49">
        <v>251</v>
      </c>
      <c r="J5" s="49">
        <v>679</v>
      </c>
      <c r="K5" s="49">
        <v>169</v>
      </c>
      <c r="L5" s="49">
        <v>169</v>
      </c>
      <c r="M5" s="49">
        <v>153</v>
      </c>
      <c r="N5" s="49">
        <v>254</v>
      </c>
      <c r="O5" s="49">
        <v>254</v>
      </c>
      <c r="P5" s="49">
        <v>145</v>
      </c>
      <c r="Q5" s="49">
        <v>145</v>
      </c>
      <c r="R5" s="49">
        <v>145</v>
      </c>
      <c r="S5" s="49">
        <v>145</v>
      </c>
      <c r="T5" s="49">
        <v>254</v>
      </c>
      <c r="U5" s="49">
        <v>130</v>
      </c>
      <c r="V5" s="49">
        <v>218</v>
      </c>
      <c r="W5" s="49">
        <v>145</v>
      </c>
      <c r="X5" s="49">
        <v>145</v>
      </c>
      <c r="Y5" s="49">
        <v>218</v>
      </c>
      <c r="Z5" s="49">
        <v>145</v>
      </c>
      <c r="AA5" s="49">
        <v>145</v>
      </c>
      <c r="AB5" s="49">
        <v>58</v>
      </c>
      <c r="AC5" s="49">
        <v>177</v>
      </c>
      <c r="AD5" s="49">
        <v>92</v>
      </c>
      <c r="AE5" s="53">
        <v>34</v>
      </c>
      <c r="AF5" s="56">
        <v>48</v>
      </c>
      <c r="AG5" s="56">
        <v>36</v>
      </c>
      <c r="AH5" s="56">
        <v>52</v>
      </c>
      <c r="AI5" s="56">
        <v>36</v>
      </c>
      <c r="AJ5" s="56">
        <v>52</v>
      </c>
      <c r="AK5" s="56">
        <v>29</v>
      </c>
      <c r="AL5" s="56">
        <v>18</v>
      </c>
      <c r="AM5" s="56">
        <v>32</v>
      </c>
      <c r="AN5" s="56">
        <v>21</v>
      </c>
      <c r="AO5" s="56">
        <v>17</v>
      </c>
    </row>
    <row r="6" spans="1:41" s="47" customFormat="1" ht="14.25" x14ac:dyDescent="0.2">
      <c r="A6" s="29" t="s">
        <v>5</v>
      </c>
      <c r="B6" s="29" t="s">
        <v>301</v>
      </c>
      <c r="C6" s="29" t="s">
        <v>3</v>
      </c>
      <c r="D6" s="30" t="s">
        <v>21</v>
      </c>
      <c r="E6" s="10">
        <f t="shared" si="0"/>
        <v>10912225</v>
      </c>
      <c r="F6" s="49">
        <f t="shared" si="1"/>
        <v>8428</v>
      </c>
      <c r="G6" s="49">
        <v>315</v>
      </c>
      <c r="H6" s="49">
        <v>361</v>
      </c>
      <c r="I6" s="49">
        <v>361</v>
      </c>
      <c r="J6" s="49">
        <v>1668</v>
      </c>
      <c r="K6" s="49">
        <v>416</v>
      </c>
      <c r="L6" s="49">
        <v>416</v>
      </c>
      <c r="M6" s="49">
        <v>233</v>
      </c>
      <c r="N6" s="49">
        <v>388</v>
      </c>
      <c r="O6" s="49">
        <v>388</v>
      </c>
      <c r="P6" s="49">
        <v>221</v>
      </c>
      <c r="Q6" s="49">
        <v>221</v>
      </c>
      <c r="R6" s="49">
        <v>221</v>
      </c>
      <c r="S6" s="49">
        <v>221</v>
      </c>
      <c r="T6" s="49">
        <v>388</v>
      </c>
      <c r="U6" s="49">
        <v>200</v>
      </c>
      <c r="V6" s="49">
        <v>332</v>
      </c>
      <c r="W6" s="49">
        <v>221</v>
      </c>
      <c r="X6" s="49">
        <v>221</v>
      </c>
      <c r="Y6" s="49">
        <v>332</v>
      </c>
      <c r="Z6" s="49">
        <v>221</v>
      </c>
      <c r="AA6" s="49">
        <v>221</v>
      </c>
      <c r="AB6" s="49">
        <v>120</v>
      </c>
      <c r="AC6" s="49">
        <v>386</v>
      </c>
      <c r="AD6" s="49">
        <v>201</v>
      </c>
      <c r="AE6" s="53">
        <v>23</v>
      </c>
      <c r="AF6" s="56">
        <v>27</v>
      </c>
      <c r="AG6" s="56">
        <v>14</v>
      </c>
      <c r="AH6" s="56">
        <v>21</v>
      </c>
      <c r="AI6" s="56">
        <v>12</v>
      </c>
      <c r="AJ6" s="56">
        <v>18</v>
      </c>
      <c r="AK6" s="56">
        <v>13</v>
      </c>
      <c r="AL6" s="56">
        <v>7</v>
      </c>
      <c r="AM6" s="56">
        <v>11</v>
      </c>
      <c r="AN6" s="56">
        <v>6</v>
      </c>
      <c r="AO6" s="56">
        <v>3</v>
      </c>
    </row>
    <row r="7" spans="1:41" s="47" customFormat="1" ht="14.25" x14ac:dyDescent="0.2">
      <c r="A7" s="29" t="s">
        <v>6</v>
      </c>
      <c r="B7" s="29" t="s">
        <v>302</v>
      </c>
      <c r="C7" s="29" t="s">
        <v>3</v>
      </c>
      <c r="D7" s="30" t="s">
        <v>22</v>
      </c>
      <c r="E7" s="10">
        <f t="shared" si="0"/>
        <v>9516452</v>
      </c>
      <c r="F7" s="49">
        <f t="shared" si="1"/>
        <v>5376</v>
      </c>
      <c r="G7" s="49">
        <v>229</v>
      </c>
      <c r="H7" s="49">
        <v>262</v>
      </c>
      <c r="I7" s="49">
        <v>262</v>
      </c>
      <c r="J7" s="49">
        <v>696</v>
      </c>
      <c r="K7" s="49">
        <v>173</v>
      </c>
      <c r="L7" s="49">
        <v>173</v>
      </c>
      <c r="M7" s="49">
        <v>157</v>
      </c>
      <c r="N7" s="49">
        <v>262</v>
      </c>
      <c r="O7" s="49">
        <v>262</v>
      </c>
      <c r="P7" s="49">
        <v>150</v>
      </c>
      <c r="Q7" s="49">
        <v>150</v>
      </c>
      <c r="R7" s="49">
        <v>150</v>
      </c>
      <c r="S7" s="49">
        <v>150</v>
      </c>
      <c r="T7" s="49">
        <v>262</v>
      </c>
      <c r="U7" s="49">
        <v>135</v>
      </c>
      <c r="V7" s="49">
        <v>225</v>
      </c>
      <c r="W7" s="49">
        <v>150</v>
      </c>
      <c r="X7" s="49">
        <v>150</v>
      </c>
      <c r="Y7" s="49">
        <v>225</v>
      </c>
      <c r="Z7" s="49">
        <v>150</v>
      </c>
      <c r="AA7" s="49">
        <v>150</v>
      </c>
      <c r="AB7" s="49">
        <v>71</v>
      </c>
      <c r="AC7" s="49">
        <v>195</v>
      </c>
      <c r="AD7" s="49">
        <v>101</v>
      </c>
      <c r="AE7" s="53">
        <v>44</v>
      </c>
      <c r="AF7" s="56">
        <v>64</v>
      </c>
      <c r="AG7" s="56">
        <v>47</v>
      </c>
      <c r="AH7" s="56">
        <v>76</v>
      </c>
      <c r="AI7" s="56">
        <v>42</v>
      </c>
      <c r="AJ7" s="56">
        <v>71</v>
      </c>
      <c r="AK7" s="56">
        <v>37</v>
      </c>
      <c r="AL7" s="56">
        <v>24</v>
      </c>
      <c r="AM7" s="56">
        <v>41</v>
      </c>
      <c r="AN7" s="56">
        <v>24</v>
      </c>
      <c r="AO7" s="56">
        <v>16</v>
      </c>
    </row>
    <row r="8" spans="1:41" s="47" customFormat="1" ht="14.25" x14ac:dyDescent="0.2">
      <c r="A8" s="29" t="s">
        <v>303</v>
      </c>
      <c r="B8" s="29" t="s">
        <v>304</v>
      </c>
      <c r="C8" s="29" t="s">
        <v>3</v>
      </c>
      <c r="D8" s="30" t="s">
        <v>22</v>
      </c>
      <c r="E8" s="10">
        <f t="shared" si="0"/>
        <v>12269931</v>
      </c>
      <c r="F8" s="49">
        <f t="shared" si="1"/>
        <v>6212</v>
      </c>
      <c r="G8" s="49">
        <v>253</v>
      </c>
      <c r="H8" s="49">
        <v>289</v>
      </c>
      <c r="I8" s="49">
        <v>289</v>
      </c>
      <c r="J8" s="49">
        <v>721</v>
      </c>
      <c r="K8" s="49">
        <v>180</v>
      </c>
      <c r="L8" s="49">
        <v>180</v>
      </c>
      <c r="M8" s="49">
        <v>179</v>
      </c>
      <c r="N8" s="49">
        <v>298</v>
      </c>
      <c r="O8" s="49">
        <v>298</v>
      </c>
      <c r="P8" s="49">
        <v>171</v>
      </c>
      <c r="Q8" s="49">
        <v>171</v>
      </c>
      <c r="R8" s="49">
        <v>171</v>
      </c>
      <c r="S8" s="49">
        <v>171</v>
      </c>
      <c r="T8" s="49">
        <v>298</v>
      </c>
      <c r="U8" s="49">
        <v>153</v>
      </c>
      <c r="V8" s="49">
        <v>255</v>
      </c>
      <c r="W8" s="49">
        <v>171</v>
      </c>
      <c r="X8" s="49">
        <v>171</v>
      </c>
      <c r="Y8" s="49">
        <v>255</v>
      </c>
      <c r="Z8" s="49">
        <v>171</v>
      </c>
      <c r="AA8" s="49">
        <v>171</v>
      </c>
      <c r="AB8" s="49">
        <v>73</v>
      </c>
      <c r="AC8" s="49">
        <v>250</v>
      </c>
      <c r="AD8" s="49">
        <v>129</v>
      </c>
      <c r="AE8" s="53">
        <v>56</v>
      </c>
      <c r="AF8" s="56">
        <v>81</v>
      </c>
      <c r="AG8" s="56">
        <v>77</v>
      </c>
      <c r="AH8" s="56">
        <v>121</v>
      </c>
      <c r="AI8" s="56">
        <v>71</v>
      </c>
      <c r="AJ8" s="56">
        <v>118</v>
      </c>
      <c r="AK8" s="56">
        <v>58</v>
      </c>
      <c r="AL8" s="56">
        <v>41</v>
      </c>
      <c r="AM8" s="56">
        <v>63</v>
      </c>
      <c r="AN8" s="56">
        <v>33</v>
      </c>
      <c r="AO8" s="56">
        <v>25</v>
      </c>
    </row>
    <row r="9" spans="1:41" s="47" customFormat="1" ht="14.25" x14ac:dyDescent="0.2">
      <c r="A9" s="29" t="s">
        <v>8</v>
      </c>
      <c r="B9" s="29" t="s">
        <v>305</v>
      </c>
      <c r="C9" s="29" t="s">
        <v>3</v>
      </c>
      <c r="D9" s="30" t="s">
        <v>3</v>
      </c>
      <c r="E9" s="10">
        <f t="shared" si="0"/>
        <v>19487873</v>
      </c>
      <c r="F9" s="49">
        <f t="shared" si="1"/>
        <v>10421</v>
      </c>
      <c r="G9" s="49">
        <v>442</v>
      </c>
      <c r="H9" s="49">
        <v>506</v>
      </c>
      <c r="I9" s="49">
        <v>506</v>
      </c>
      <c r="J9" s="49">
        <v>1575</v>
      </c>
      <c r="K9" s="49">
        <v>469</v>
      </c>
      <c r="L9" s="49">
        <v>469</v>
      </c>
      <c r="M9" s="49">
        <v>268</v>
      </c>
      <c r="N9" s="49">
        <v>447</v>
      </c>
      <c r="O9" s="49">
        <v>447</v>
      </c>
      <c r="P9" s="49">
        <v>255</v>
      </c>
      <c r="Q9" s="49">
        <v>255</v>
      </c>
      <c r="R9" s="49">
        <v>255</v>
      </c>
      <c r="S9" s="49">
        <v>255</v>
      </c>
      <c r="T9" s="49">
        <v>447</v>
      </c>
      <c r="U9" s="49">
        <v>229</v>
      </c>
      <c r="V9" s="49">
        <v>383</v>
      </c>
      <c r="W9" s="49">
        <v>255</v>
      </c>
      <c r="X9" s="49">
        <v>255</v>
      </c>
      <c r="Y9" s="49">
        <v>383</v>
      </c>
      <c r="Z9" s="49">
        <v>255</v>
      </c>
      <c r="AA9" s="49">
        <v>255</v>
      </c>
      <c r="AB9" s="49">
        <v>122</v>
      </c>
      <c r="AC9" s="49">
        <v>393</v>
      </c>
      <c r="AD9" s="49">
        <v>205</v>
      </c>
      <c r="AE9" s="53">
        <v>95</v>
      </c>
      <c r="AF9" s="56">
        <v>107</v>
      </c>
      <c r="AG9" s="56">
        <v>106</v>
      </c>
      <c r="AH9" s="56">
        <v>173</v>
      </c>
      <c r="AI9" s="56">
        <v>100</v>
      </c>
      <c r="AJ9" s="56">
        <v>167</v>
      </c>
      <c r="AK9" s="56">
        <v>83</v>
      </c>
      <c r="AL9" s="56">
        <v>58</v>
      </c>
      <c r="AM9" s="56">
        <v>88</v>
      </c>
      <c r="AN9" s="56">
        <v>63</v>
      </c>
      <c r="AO9" s="56">
        <v>50</v>
      </c>
    </row>
    <row r="10" spans="1:41" s="47" customFormat="1" ht="14.25" x14ac:dyDescent="0.2">
      <c r="A10" s="29" t="s">
        <v>9</v>
      </c>
      <c r="B10" s="29" t="s">
        <v>306</v>
      </c>
      <c r="C10" s="29" t="s">
        <v>3</v>
      </c>
      <c r="D10" s="30" t="s">
        <v>22</v>
      </c>
      <c r="E10" s="10">
        <f>SUMPRODUCT($G$2:$AO$2,G10:AO10)</f>
        <v>12712429</v>
      </c>
      <c r="F10" s="49">
        <f t="shared" si="1"/>
        <v>6790</v>
      </c>
      <c r="G10" s="49">
        <v>360</v>
      </c>
      <c r="H10" s="49">
        <v>412</v>
      </c>
      <c r="I10" s="49">
        <v>412</v>
      </c>
      <c r="J10" s="49">
        <v>714</v>
      </c>
      <c r="K10" s="49">
        <v>178</v>
      </c>
      <c r="L10" s="49">
        <v>178</v>
      </c>
      <c r="M10" s="49">
        <v>202</v>
      </c>
      <c r="N10" s="49">
        <v>337</v>
      </c>
      <c r="O10" s="49">
        <v>337</v>
      </c>
      <c r="P10" s="49">
        <v>193</v>
      </c>
      <c r="Q10" s="49">
        <v>193</v>
      </c>
      <c r="R10" s="49">
        <v>193</v>
      </c>
      <c r="S10" s="49">
        <v>193</v>
      </c>
      <c r="T10" s="49">
        <v>337</v>
      </c>
      <c r="U10" s="49">
        <v>173</v>
      </c>
      <c r="V10" s="49">
        <v>289</v>
      </c>
      <c r="W10" s="49">
        <v>193</v>
      </c>
      <c r="X10" s="49">
        <v>193</v>
      </c>
      <c r="Y10" s="49">
        <v>289</v>
      </c>
      <c r="Z10" s="49">
        <v>193</v>
      </c>
      <c r="AA10" s="49">
        <v>193</v>
      </c>
      <c r="AB10" s="49">
        <v>62</v>
      </c>
      <c r="AC10" s="49">
        <v>174</v>
      </c>
      <c r="AD10" s="49">
        <v>91</v>
      </c>
      <c r="AE10" s="53">
        <v>52</v>
      </c>
      <c r="AF10" s="56">
        <v>74</v>
      </c>
      <c r="AG10" s="56">
        <v>66</v>
      </c>
      <c r="AH10" s="56">
        <v>103</v>
      </c>
      <c r="AI10" s="56">
        <v>65</v>
      </c>
      <c r="AJ10" s="56">
        <v>99</v>
      </c>
      <c r="AK10" s="56">
        <v>56</v>
      </c>
      <c r="AL10" s="56">
        <v>34</v>
      </c>
      <c r="AM10" s="56">
        <v>52</v>
      </c>
      <c r="AN10" s="56">
        <v>56</v>
      </c>
      <c r="AO10" s="56">
        <v>44</v>
      </c>
    </row>
    <row r="11" spans="1:41" s="47" customFormat="1" ht="14.25" x14ac:dyDescent="0.2">
      <c r="A11" s="29" t="s">
        <v>10</v>
      </c>
      <c r="B11" s="29" t="s">
        <v>307</v>
      </c>
      <c r="C11" s="29" t="s">
        <v>3</v>
      </c>
      <c r="D11" s="30" t="s">
        <v>3</v>
      </c>
      <c r="E11" s="10">
        <f t="shared" si="0"/>
        <v>11818319</v>
      </c>
      <c r="F11" s="49">
        <f t="shared" si="1"/>
        <v>6988</v>
      </c>
      <c r="G11" s="49">
        <v>341</v>
      </c>
      <c r="H11" s="49">
        <v>389</v>
      </c>
      <c r="I11" s="49">
        <v>389</v>
      </c>
      <c r="J11" s="49">
        <v>1108</v>
      </c>
      <c r="K11" s="49">
        <v>277</v>
      </c>
      <c r="L11" s="49">
        <v>277</v>
      </c>
      <c r="M11" s="49">
        <v>177</v>
      </c>
      <c r="N11" s="49">
        <v>296</v>
      </c>
      <c r="O11" s="49">
        <v>296</v>
      </c>
      <c r="P11" s="49">
        <v>169</v>
      </c>
      <c r="Q11" s="49">
        <v>169</v>
      </c>
      <c r="R11" s="49">
        <v>169</v>
      </c>
      <c r="S11" s="49">
        <v>169</v>
      </c>
      <c r="T11" s="49">
        <v>296</v>
      </c>
      <c r="U11" s="49">
        <v>152</v>
      </c>
      <c r="V11" s="49">
        <v>253</v>
      </c>
      <c r="W11" s="49">
        <v>169</v>
      </c>
      <c r="X11" s="49">
        <v>169</v>
      </c>
      <c r="Y11" s="49">
        <v>253</v>
      </c>
      <c r="Z11" s="49">
        <v>169</v>
      </c>
      <c r="AA11" s="49">
        <v>169</v>
      </c>
      <c r="AB11" s="49">
        <v>94</v>
      </c>
      <c r="AC11" s="49">
        <v>324</v>
      </c>
      <c r="AD11" s="49">
        <v>168</v>
      </c>
      <c r="AE11" s="53">
        <v>56</v>
      </c>
      <c r="AF11" s="56">
        <v>65</v>
      </c>
      <c r="AG11" s="56">
        <v>48</v>
      </c>
      <c r="AH11" s="56">
        <v>75</v>
      </c>
      <c r="AI11" s="56">
        <v>46</v>
      </c>
      <c r="AJ11" s="56">
        <v>76</v>
      </c>
      <c r="AK11" s="56">
        <v>36</v>
      </c>
      <c r="AL11" s="56">
        <v>32</v>
      </c>
      <c r="AM11" s="56">
        <v>41</v>
      </c>
      <c r="AN11" s="56">
        <v>40</v>
      </c>
      <c r="AO11" s="56">
        <v>31</v>
      </c>
    </row>
    <row r="12" spans="1:41" s="47" customFormat="1" ht="14.25" x14ac:dyDescent="0.2">
      <c r="A12" s="29" t="s">
        <v>11</v>
      </c>
      <c r="B12" s="29" t="s">
        <v>308</v>
      </c>
      <c r="C12" s="29" t="s">
        <v>3</v>
      </c>
      <c r="D12" s="30" t="s">
        <v>21</v>
      </c>
      <c r="E12" s="10">
        <f t="shared" si="0"/>
        <v>16945713</v>
      </c>
      <c r="F12" s="49">
        <f t="shared" si="1"/>
        <v>10593</v>
      </c>
      <c r="G12" s="49">
        <v>534</v>
      </c>
      <c r="H12" s="49">
        <v>610</v>
      </c>
      <c r="I12" s="49">
        <v>610</v>
      </c>
      <c r="J12" s="49">
        <v>1336</v>
      </c>
      <c r="K12" s="49">
        <v>334</v>
      </c>
      <c r="L12" s="49">
        <v>334</v>
      </c>
      <c r="M12" s="49">
        <v>320</v>
      </c>
      <c r="N12" s="49">
        <v>534</v>
      </c>
      <c r="O12" s="49">
        <v>534</v>
      </c>
      <c r="P12" s="49">
        <v>305</v>
      </c>
      <c r="Q12" s="49">
        <v>305</v>
      </c>
      <c r="R12" s="49">
        <v>305</v>
      </c>
      <c r="S12" s="49">
        <v>305</v>
      </c>
      <c r="T12" s="49">
        <v>534</v>
      </c>
      <c r="U12" s="49">
        <v>274</v>
      </c>
      <c r="V12" s="49">
        <v>457</v>
      </c>
      <c r="W12" s="49">
        <v>305</v>
      </c>
      <c r="X12" s="49">
        <v>305</v>
      </c>
      <c r="Y12" s="49">
        <v>457</v>
      </c>
      <c r="Z12" s="49">
        <v>305</v>
      </c>
      <c r="AA12" s="49">
        <v>305</v>
      </c>
      <c r="AB12" s="49">
        <v>120</v>
      </c>
      <c r="AC12" s="49">
        <v>312</v>
      </c>
      <c r="AD12" s="49">
        <v>162</v>
      </c>
      <c r="AE12" s="53">
        <v>70</v>
      </c>
      <c r="AF12" s="56">
        <v>99</v>
      </c>
      <c r="AG12" s="56">
        <v>63</v>
      </c>
      <c r="AH12" s="56">
        <v>98</v>
      </c>
      <c r="AI12" s="56">
        <v>59</v>
      </c>
      <c r="AJ12" s="56">
        <v>98</v>
      </c>
      <c r="AK12" s="56">
        <v>56</v>
      </c>
      <c r="AL12" s="56">
        <v>34</v>
      </c>
      <c r="AM12" s="56">
        <v>51</v>
      </c>
      <c r="AN12" s="56">
        <v>36</v>
      </c>
      <c r="AO12" s="56">
        <v>27</v>
      </c>
    </row>
    <row r="13" spans="1:41" x14ac:dyDescent="0.2">
      <c r="A13" s="29" t="s">
        <v>309</v>
      </c>
      <c r="B13" s="29" t="s">
        <v>310</v>
      </c>
      <c r="C13" s="29" t="s">
        <v>3</v>
      </c>
      <c r="D13" s="9" t="s">
        <v>43</v>
      </c>
      <c r="E13" s="10">
        <f t="shared" si="0"/>
        <v>9477642</v>
      </c>
      <c r="F13" s="49">
        <f t="shared" si="1"/>
        <v>5269</v>
      </c>
      <c r="G13" s="37">
        <v>219</v>
      </c>
      <c r="H13" s="37">
        <v>250</v>
      </c>
      <c r="I13" s="37">
        <v>250</v>
      </c>
      <c r="J13" s="37">
        <v>908</v>
      </c>
      <c r="K13" s="37">
        <v>227</v>
      </c>
      <c r="L13" s="37">
        <v>227</v>
      </c>
      <c r="M13" s="37">
        <v>132</v>
      </c>
      <c r="N13" s="37">
        <v>221</v>
      </c>
      <c r="O13" s="37">
        <v>221</v>
      </c>
      <c r="P13" s="37">
        <v>126</v>
      </c>
      <c r="Q13" s="37">
        <v>126</v>
      </c>
      <c r="R13" s="37">
        <v>126</v>
      </c>
      <c r="S13" s="37">
        <v>126</v>
      </c>
      <c r="T13" s="37">
        <v>221</v>
      </c>
      <c r="U13" s="37">
        <v>113</v>
      </c>
      <c r="V13" s="37">
        <v>189</v>
      </c>
      <c r="W13" s="37">
        <v>126</v>
      </c>
      <c r="X13" s="37">
        <v>126</v>
      </c>
      <c r="Y13" s="37">
        <v>189</v>
      </c>
      <c r="Z13" s="37">
        <v>126</v>
      </c>
      <c r="AA13" s="37">
        <v>126</v>
      </c>
      <c r="AB13" s="37">
        <v>68</v>
      </c>
      <c r="AC13" s="37">
        <v>211</v>
      </c>
      <c r="AD13" s="37">
        <v>110</v>
      </c>
      <c r="AE13" s="58">
        <v>45</v>
      </c>
      <c r="AF13" s="57">
        <v>69</v>
      </c>
      <c r="AG13" s="57">
        <v>48</v>
      </c>
      <c r="AH13" s="57">
        <v>75</v>
      </c>
      <c r="AI13" s="57">
        <v>46</v>
      </c>
      <c r="AJ13" s="57">
        <v>73</v>
      </c>
      <c r="AK13" s="57">
        <v>36</v>
      </c>
      <c r="AL13" s="57">
        <v>23</v>
      </c>
      <c r="AM13" s="57">
        <v>36</v>
      </c>
      <c r="AN13" s="57">
        <v>30</v>
      </c>
      <c r="AO13" s="57">
        <v>24</v>
      </c>
    </row>
    <row r="14" spans="1:41" x14ac:dyDescent="0.2">
      <c r="A14" s="29" t="s">
        <v>12</v>
      </c>
      <c r="B14" s="29" t="s">
        <v>311</v>
      </c>
      <c r="C14" s="29" t="s">
        <v>3</v>
      </c>
      <c r="D14" s="9" t="s">
        <v>21</v>
      </c>
      <c r="E14" s="10">
        <f t="shared" si="0"/>
        <v>9017685</v>
      </c>
      <c r="F14" s="49">
        <f t="shared" si="1"/>
        <v>4934</v>
      </c>
      <c r="G14" s="37">
        <v>219</v>
      </c>
      <c r="H14" s="37">
        <v>251</v>
      </c>
      <c r="I14" s="37">
        <v>251</v>
      </c>
      <c r="J14" s="37">
        <v>717</v>
      </c>
      <c r="K14" s="37">
        <v>179</v>
      </c>
      <c r="L14" s="37">
        <v>179</v>
      </c>
      <c r="M14" s="37">
        <v>130</v>
      </c>
      <c r="N14" s="37">
        <v>218</v>
      </c>
      <c r="O14" s="37">
        <v>218</v>
      </c>
      <c r="P14" s="37">
        <v>125</v>
      </c>
      <c r="Q14" s="37">
        <v>125</v>
      </c>
      <c r="R14" s="37">
        <v>125</v>
      </c>
      <c r="S14" s="37">
        <v>125</v>
      </c>
      <c r="T14" s="37">
        <v>218</v>
      </c>
      <c r="U14" s="37">
        <v>112</v>
      </c>
      <c r="V14" s="37">
        <v>186</v>
      </c>
      <c r="W14" s="37">
        <v>125</v>
      </c>
      <c r="X14" s="37">
        <v>125</v>
      </c>
      <c r="Y14" s="37">
        <v>186</v>
      </c>
      <c r="Z14" s="37">
        <v>125</v>
      </c>
      <c r="AA14" s="37">
        <v>125</v>
      </c>
      <c r="AB14" s="37">
        <v>69</v>
      </c>
      <c r="AC14" s="37">
        <v>202</v>
      </c>
      <c r="AD14" s="37">
        <v>105</v>
      </c>
      <c r="AE14" s="58">
        <v>45</v>
      </c>
      <c r="AF14" s="57">
        <v>64</v>
      </c>
      <c r="AG14" s="57">
        <v>54</v>
      </c>
      <c r="AH14" s="57">
        <v>72</v>
      </c>
      <c r="AI14" s="57">
        <v>46</v>
      </c>
      <c r="AJ14" s="57">
        <v>72</v>
      </c>
      <c r="AK14" s="57">
        <v>37</v>
      </c>
      <c r="AL14" s="57">
        <v>25</v>
      </c>
      <c r="AM14" s="57">
        <v>38</v>
      </c>
      <c r="AN14" s="57">
        <v>26</v>
      </c>
      <c r="AO14" s="57">
        <v>15</v>
      </c>
    </row>
    <row r="15" spans="1:41" x14ac:dyDescent="0.2">
      <c r="A15" s="29" t="s">
        <v>13</v>
      </c>
      <c r="B15" s="29" t="s">
        <v>312</v>
      </c>
      <c r="C15" s="29" t="s">
        <v>3</v>
      </c>
      <c r="D15" s="9" t="s">
        <v>43</v>
      </c>
      <c r="E15" s="10">
        <f t="shared" si="0"/>
        <v>21483682</v>
      </c>
      <c r="F15" s="49">
        <f t="shared" si="1"/>
        <v>10081</v>
      </c>
      <c r="G15" s="37">
        <v>454</v>
      </c>
      <c r="H15" s="37">
        <v>518</v>
      </c>
      <c r="I15" s="37">
        <v>518</v>
      </c>
      <c r="J15" s="37">
        <v>1519</v>
      </c>
      <c r="K15" s="37">
        <v>305</v>
      </c>
      <c r="L15" s="37">
        <v>305</v>
      </c>
      <c r="M15" s="37">
        <v>261</v>
      </c>
      <c r="N15" s="37">
        <v>434</v>
      </c>
      <c r="O15" s="37">
        <v>434</v>
      </c>
      <c r="P15" s="37">
        <v>248</v>
      </c>
      <c r="Q15" s="37">
        <v>248</v>
      </c>
      <c r="R15" s="37">
        <v>248</v>
      </c>
      <c r="S15" s="37">
        <v>248</v>
      </c>
      <c r="T15" s="37">
        <v>434</v>
      </c>
      <c r="U15" s="37">
        <v>223</v>
      </c>
      <c r="V15" s="37">
        <v>372</v>
      </c>
      <c r="W15" s="37">
        <v>248</v>
      </c>
      <c r="X15" s="37">
        <v>248</v>
      </c>
      <c r="Y15" s="37">
        <v>372</v>
      </c>
      <c r="Z15" s="37">
        <v>248</v>
      </c>
      <c r="AA15" s="37">
        <v>248</v>
      </c>
      <c r="AB15" s="37">
        <v>101</v>
      </c>
      <c r="AC15" s="37">
        <v>255</v>
      </c>
      <c r="AD15" s="37">
        <v>132</v>
      </c>
      <c r="AE15" s="58">
        <v>109</v>
      </c>
      <c r="AF15" s="57">
        <v>193</v>
      </c>
      <c r="AG15" s="57">
        <v>125</v>
      </c>
      <c r="AH15" s="57">
        <v>209</v>
      </c>
      <c r="AI15" s="57">
        <v>121</v>
      </c>
      <c r="AJ15" s="57">
        <v>228</v>
      </c>
      <c r="AK15" s="57">
        <v>95</v>
      </c>
      <c r="AL15" s="57">
        <v>80</v>
      </c>
      <c r="AM15" s="57">
        <v>117</v>
      </c>
      <c r="AN15" s="57">
        <v>97</v>
      </c>
      <c r="AO15" s="57">
        <v>86</v>
      </c>
    </row>
    <row r="16" spans="1:41" x14ac:dyDescent="0.2">
      <c r="A16" s="29" t="s">
        <v>140</v>
      </c>
      <c r="B16" s="29" t="s">
        <v>313</v>
      </c>
      <c r="C16" s="29" t="s">
        <v>3</v>
      </c>
      <c r="D16" s="9" t="s">
        <v>43</v>
      </c>
      <c r="E16" s="10">
        <f t="shared" si="0"/>
        <v>11449171</v>
      </c>
      <c r="F16" s="49">
        <f t="shared" si="1"/>
        <v>6613</v>
      </c>
      <c r="G16" s="37">
        <v>280</v>
      </c>
      <c r="H16" s="37">
        <v>319</v>
      </c>
      <c r="I16" s="37">
        <v>319</v>
      </c>
      <c r="J16" s="37">
        <v>758</v>
      </c>
      <c r="K16" s="37">
        <v>189</v>
      </c>
      <c r="L16" s="37">
        <v>189</v>
      </c>
      <c r="M16" s="37">
        <v>213</v>
      </c>
      <c r="N16" s="37">
        <v>354</v>
      </c>
      <c r="O16" s="37">
        <v>354</v>
      </c>
      <c r="P16" s="37">
        <v>203</v>
      </c>
      <c r="Q16" s="37">
        <v>203</v>
      </c>
      <c r="R16" s="37">
        <v>203</v>
      </c>
      <c r="S16" s="37">
        <v>203</v>
      </c>
      <c r="T16" s="37">
        <v>354</v>
      </c>
      <c r="U16" s="37">
        <v>182</v>
      </c>
      <c r="V16" s="37">
        <v>304</v>
      </c>
      <c r="W16" s="37">
        <v>203</v>
      </c>
      <c r="X16" s="37">
        <v>203</v>
      </c>
      <c r="Y16" s="37">
        <v>304</v>
      </c>
      <c r="Z16" s="37">
        <v>203</v>
      </c>
      <c r="AA16" s="37">
        <v>203</v>
      </c>
      <c r="AB16" s="37">
        <v>67</v>
      </c>
      <c r="AC16" s="37">
        <v>167</v>
      </c>
      <c r="AD16" s="37">
        <v>87</v>
      </c>
      <c r="AE16" s="58">
        <v>45</v>
      </c>
      <c r="AF16" s="57">
        <v>75</v>
      </c>
      <c r="AG16" s="57">
        <v>45</v>
      </c>
      <c r="AH16" s="57">
        <v>84</v>
      </c>
      <c r="AI16" s="57">
        <v>46</v>
      </c>
      <c r="AJ16" s="57">
        <v>81</v>
      </c>
      <c r="AK16" s="57">
        <v>40</v>
      </c>
      <c r="AL16" s="57">
        <v>26</v>
      </c>
      <c r="AM16" s="57">
        <v>40</v>
      </c>
      <c r="AN16" s="57">
        <v>36</v>
      </c>
      <c r="AO16" s="57">
        <v>31</v>
      </c>
    </row>
    <row r="17" spans="1:41" x14ac:dyDescent="0.2">
      <c r="A17" s="29" t="s">
        <v>141</v>
      </c>
      <c r="B17" s="29" t="s">
        <v>314</v>
      </c>
      <c r="C17" s="29" t="s">
        <v>3</v>
      </c>
      <c r="D17" s="9" t="s">
        <v>43</v>
      </c>
      <c r="E17" s="10">
        <f t="shared" si="0"/>
        <v>10000053</v>
      </c>
      <c r="F17" s="49">
        <f t="shared" si="1"/>
        <v>5289</v>
      </c>
      <c r="G17" s="37">
        <v>187</v>
      </c>
      <c r="H17" s="37">
        <v>213</v>
      </c>
      <c r="I17" s="37">
        <v>213</v>
      </c>
      <c r="J17" s="37">
        <v>458</v>
      </c>
      <c r="K17" s="37">
        <v>114</v>
      </c>
      <c r="L17" s="37">
        <v>114</v>
      </c>
      <c r="M17" s="37">
        <v>179</v>
      </c>
      <c r="N17" s="37">
        <v>298</v>
      </c>
      <c r="O17" s="37">
        <v>298</v>
      </c>
      <c r="P17" s="37">
        <v>171</v>
      </c>
      <c r="Q17" s="37">
        <v>171</v>
      </c>
      <c r="R17" s="37">
        <v>171</v>
      </c>
      <c r="S17" s="37">
        <v>171</v>
      </c>
      <c r="T17" s="37">
        <v>298</v>
      </c>
      <c r="U17" s="37">
        <v>153</v>
      </c>
      <c r="V17" s="37">
        <v>256</v>
      </c>
      <c r="W17" s="37">
        <v>171</v>
      </c>
      <c r="X17" s="37">
        <v>171</v>
      </c>
      <c r="Y17" s="37">
        <v>256</v>
      </c>
      <c r="Z17" s="37">
        <v>171</v>
      </c>
      <c r="AA17" s="37">
        <v>171</v>
      </c>
      <c r="AB17" s="37">
        <v>66</v>
      </c>
      <c r="AC17" s="37">
        <v>172</v>
      </c>
      <c r="AD17" s="37">
        <v>89</v>
      </c>
      <c r="AE17" s="58">
        <v>49</v>
      </c>
      <c r="AF17" s="57">
        <v>66</v>
      </c>
      <c r="AG17" s="57">
        <v>52</v>
      </c>
      <c r="AH17" s="57">
        <v>82</v>
      </c>
      <c r="AI17" s="57">
        <v>48</v>
      </c>
      <c r="AJ17" s="57">
        <v>88</v>
      </c>
      <c r="AK17" s="57">
        <v>39</v>
      </c>
      <c r="AL17" s="57">
        <v>30</v>
      </c>
      <c r="AM17" s="57">
        <v>42</v>
      </c>
      <c r="AN17" s="57">
        <v>32</v>
      </c>
      <c r="AO17" s="57">
        <v>29</v>
      </c>
    </row>
    <row r="18" spans="1:41" x14ac:dyDescent="0.2">
      <c r="A18" s="119" t="s">
        <v>14</v>
      </c>
      <c r="B18" s="119"/>
      <c r="C18" s="119"/>
      <c r="D18" s="119"/>
      <c r="E18" s="11">
        <f t="shared" ref="E18:AO18" si="2">SUM(E4:E17)</f>
        <v>168266901</v>
      </c>
      <c r="F18" s="11">
        <f t="shared" si="1"/>
        <v>95528</v>
      </c>
      <c r="G18" s="11">
        <f t="shared" si="2"/>
        <v>4219</v>
      </c>
      <c r="H18" s="11">
        <f t="shared" si="2"/>
        <v>4822</v>
      </c>
      <c r="I18" s="11">
        <f t="shared" si="2"/>
        <v>4822</v>
      </c>
      <c r="J18" s="11">
        <f t="shared" si="2"/>
        <v>13381</v>
      </c>
      <c r="K18" s="11">
        <f t="shared" si="2"/>
        <v>3341</v>
      </c>
      <c r="L18" s="11">
        <f t="shared" si="2"/>
        <v>3341</v>
      </c>
      <c r="M18" s="11">
        <f t="shared" si="2"/>
        <v>2705</v>
      </c>
      <c r="N18" s="11">
        <f t="shared" si="2"/>
        <v>4511</v>
      </c>
      <c r="O18" s="11">
        <f t="shared" si="2"/>
        <v>4511</v>
      </c>
      <c r="P18" s="11">
        <f t="shared" si="2"/>
        <v>2579</v>
      </c>
      <c r="Q18" s="11">
        <f t="shared" si="2"/>
        <v>2579</v>
      </c>
      <c r="R18" s="11">
        <f t="shared" si="2"/>
        <v>2579</v>
      </c>
      <c r="S18" s="11">
        <f t="shared" si="2"/>
        <v>2579</v>
      </c>
      <c r="T18" s="11">
        <f t="shared" si="2"/>
        <v>4511</v>
      </c>
      <c r="U18" s="11">
        <f t="shared" si="2"/>
        <v>2316</v>
      </c>
      <c r="V18" s="11">
        <f t="shared" si="2"/>
        <v>3864</v>
      </c>
      <c r="W18" s="11">
        <f t="shared" si="2"/>
        <v>2579</v>
      </c>
      <c r="X18" s="11">
        <f t="shared" si="2"/>
        <v>2579</v>
      </c>
      <c r="Y18" s="11">
        <f t="shared" si="2"/>
        <v>3864</v>
      </c>
      <c r="Z18" s="11">
        <f t="shared" si="2"/>
        <v>2579</v>
      </c>
      <c r="AA18" s="11">
        <f t="shared" si="2"/>
        <v>2579</v>
      </c>
      <c r="AB18" s="11">
        <f t="shared" si="2"/>
        <v>1142</v>
      </c>
      <c r="AC18" s="11">
        <f t="shared" si="2"/>
        <v>3359</v>
      </c>
      <c r="AD18" s="11">
        <f t="shared" si="2"/>
        <v>1745</v>
      </c>
      <c r="AE18" s="55">
        <f t="shared" si="2"/>
        <v>729</v>
      </c>
      <c r="AF18" s="55">
        <f t="shared" si="2"/>
        <v>1041</v>
      </c>
      <c r="AG18" s="55">
        <f t="shared" si="2"/>
        <v>790</v>
      </c>
      <c r="AH18" s="55">
        <f t="shared" si="2"/>
        <v>1249</v>
      </c>
      <c r="AI18" s="55">
        <f t="shared" si="2"/>
        <v>747</v>
      </c>
      <c r="AJ18" s="55">
        <f t="shared" si="2"/>
        <v>1249</v>
      </c>
      <c r="AK18" s="55">
        <f t="shared" si="2"/>
        <v>621</v>
      </c>
      <c r="AL18" s="55">
        <f t="shared" si="2"/>
        <v>434</v>
      </c>
      <c r="AM18" s="55">
        <f t="shared" si="2"/>
        <v>660</v>
      </c>
      <c r="AN18" s="55">
        <f t="shared" si="2"/>
        <v>513</v>
      </c>
      <c r="AO18" s="55">
        <f t="shared" si="2"/>
        <v>409</v>
      </c>
    </row>
  </sheetData>
  <mergeCells count="1">
    <mergeCell ref="A18:D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2"/>
  <sheetViews>
    <sheetView zoomScaleNormal="100" workbookViewId="0">
      <pane xSplit="6" ySplit="2" topLeftCell="H53" activePane="bottomRight" state="frozen"/>
      <selection pane="topRight" activeCell="G1" sqref="G1"/>
      <selection pane="bottomLeft" activeCell="A3" sqref="A3"/>
      <selection pane="bottomRight" activeCell="A61" sqref="A61"/>
    </sheetView>
  </sheetViews>
  <sheetFormatPr defaultColWidth="22.7109375" defaultRowHeight="12" x14ac:dyDescent="0.2"/>
  <cols>
    <col min="1" max="1" width="23" style="14" bestFit="1" customWidth="1"/>
    <col min="2" max="2" width="7.140625" style="14" bestFit="1" customWidth="1"/>
    <col min="3" max="3" width="9.140625" style="14" bestFit="1" customWidth="1"/>
    <col min="4" max="4" width="8.140625" style="14" bestFit="1" customWidth="1"/>
    <col min="5" max="5" width="22.28515625" style="14" bestFit="1" customWidth="1"/>
    <col min="6" max="6" width="10" style="14" hidden="1" customWidth="1"/>
    <col min="7" max="7" width="12.140625" style="14" hidden="1" customWidth="1"/>
    <col min="8" max="10" width="8.42578125" style="14" bestFit="1" customWidth="1"/>
    <col min="11" max="11" width="9.42578125" style="14" bestFit="1" customWidth="1"/>
    <col min="12" max="12" width="10.28515625" style="14" bestFit="1" customWidth="1"/>
    <col min="13" max="13" width="9.42578125" style="14" bestFit="1" customWidth="1"/>
    <col min="14" max="17" width="8.42578125" style="14" bestFit="1" customWidth="1"/>
    <col min="18" max="18" width="9.42578125" style="14" bestFit="1" customWidth="1"/>
    <col min="19" max="26" width="8.42578125" style="14" bestFit="1" customWidth="1"/>
    <col min="27" max="28" width="9.28515625" style="14" bestFit="1" customWidth="1"/>
    <col min="29" max="29" width="5.7109375" style="14" bestFit="1" customWidth="1"/>
    <col min="30" max="31" width="9.28515625" style="14" bestFit="1" customWidth="1"/>
    <col min="32" max="32" width="9.42578125" style="14" bestFit="1" customWidth="1"/>
    <col min="33" max="33" width="6.85546875" style="14" bestFit="1" customWidth="1"/>
    <col min="34" max="34" width="8.42578125" style="14" bestFit="1" customWidth="1"/>
    <col min="35" max="35" width="10.140625" style="14" bestFit="1" customWidth="1"/>
    <col min="36" max="37" width="7.42578125" style="14" bestFit="1" customWidth="1"/>
    <col min="38" max="39" width="11.140625" style="14" bestFit="1" customWidth="1"/>
    <col min="40" max="40" width="7.42578125" style="14" bestFit="1" customWidth="1"/>
    <col min="41" max="41" width="9.7109375" style="14" bestFit="1" customWidth="1"/>
    <col min="42" max="42" width="12.7109375" style="14" bestFit="1" customWidth="1"/>
    <col min="43" max="16384" width="22.7109375" style="14"/>
  </cols>
  <sheetData>
    <row r="1" spans="1:42" s="85" customFormat="1" x14ac:dyDescent="0.2">
      <c r="A1" s="121" t="s">
        <v>15</v>
      </c>
      <c r="B1" s="121" t="s">
        <v>16</v>
      </c>
      <c r="C1" s="121" t="s">
        <v>17</v>
      </c>
      <c r="D1" s="121" t="s">
        <v>18</v>
      </c>
      <c r="E1" s="121" t="s">
        <v>19</v>
      </c>
      <c r="F1" s="120"/>
      <c r="G1" s="120"/>
      <c r="H1" s="67">
        <v>1000</v>
      </c>
      <c r="I1" s="67">
        <v>1010</v>
      </c>
      <c r="J1" s="67">
        <v>1020</v>
      </c>
      <c r="K1" s="67">
        <v>1060</v>
      </c>
      <c r="L1" s="67">
        <v>1150</v>
      </c>
      <c r="M1" s="67">
        <v>1160</v>
      </c>
      <c r="N1" s="67">
        <v>1210</v>
      </c>
      <c r="O1" s="67">
        <v>1186</v>
      </c>
      <c r="P1" s="67">
        <v>1200</v>
      </c>
      <c r="Q1" s="31">
        <v>1425</v>
      </c>
      <c r="R1" s="67">
        <v>1460</v>
      </c>
      <c r="S1" s="31">
        <v>1090</v>
      </c>
      <c r="T1" s="67">
        <v>1180</v>
      </c>
      <c r="U1" s="67">
        <v>1200</v>
      </c>
      <c r="V1" s="67">
        <v>1210</v>
      </c>
      <c r="W1" s="67">
        <v>1250</v>
      </c>
      <c r="X1" s="67">
        <v>1250</v>
      </c>
      <c r="Y1" s="67">
        <v>1250</v>
      </c>
      <c r="Z1" s="31">
        <v>1242</v>
      </c>
      <c r="AA1" s="67">
        <v>1300</v>
      </c>
      <c r="AB1" s="67">
        <v>1338</v>
      </c>
      <c r="AC1" s="67">
        <v>1330</v>
      </c>
      <c r="AD1" s="67">
        <v>1400</v>
      </c>
      <c r="AE1" s="67">
        <v>1440</v>
      </c>
      <c r="AF1" s="67">
        <v>4840</v>
      </c>
      <c r="AG1" s="65">
        <v>5290</v>
      </c>
      <c r="AH1" s="65">
        <v>7430</v>
      </c>
      <c r="AI1" s="65">
        <v>7240</v>
      </c>
      <c r="AJ1" s="65">
        <v>7430</v>
      </c>
      <c r="AK1" s="65">
        <v>8310</v>
      </c>
      <c r="AL1" s="65">
        <v>9290</v>
      </c>
      <c r="AM1" s="65">
        <v>9290</v>
      </c>
      <c r="AN1" s="65">
        <v>9300</v>
      </c>
      <c r="AO1" s="65">
        <v>10130</v>
      </c>
      <c r="AP1" s="65">
        <v>10230</v>
      </c>
    </row>
    <row r="2" spans="1:42" s="85" customFormat="1" x14ac:dyDescent="0.2">
      <c r="A2" s="121"/>
      <c r="B2" s="121"/>
      <c r="C2" s="121"/>
      <c r="D2" s="121"/>
      <c r="E2" s="121"/>
      <c r="F2" s="120"/>
      <c r="G2" s="120"/>
      <c r="H2" s="32" t="s">
        <v>264</v>
      </c>
      <c r="I2" s="32" t="s">
        <v>265</v>
      </c>
      <c r="J2" s="32" t="s">
        <v>266</v>
      </c>
      <c r="K2" s="32" t="s">
        <v>267</v>
      </c>
      <c r="L2" s="32" t="s">
        <v>268</v>
      </c>
      <c r="M2" s="32" t="s">
        <v>269</v>
      </c>
      <c r="N2" s="32" t="s">
        <v>270</v>
      </c>
      <c r="O2" s="32" t="s">
        <v>271</v>
      </c>
      <c r="P2" s="32" t="s">
        <v>272</v>
      </c>
      <c r="Q2" s="32" t="s">
        <v>273</v>
      </c>
      <c r="R2" s="32" t="s">
        <v>274</v>
      </c>
      <c r="S2" s="32" t="s">
        <v>275</v>
      </c>
      <c r="T2" s="32" t="s">
        <v>276</v>
      </c>
      <c r="U2" s="32" t="s">
        <v>277</v>
      </c>
      <c r="V2" s="32" t="s">
        <v>278</v>
      </c>
      <c r="W2" s="32" t="s">
        <v>279</v>
      </c>
      <c r="X2" s="32" t="s">
        <v>280</v>
      </c>
      <c r="Y2" s="32" t="s">
        <v>281</v>
      </c>
      <c r="Z2" s="32" t="s">
        <v>282</v>
      </c>
      <c r="AA2" s="32" t="s">
        <v>283</v>
      </c>
      <c r="AB2" s="32" t="s">
        <v>284</v>
      </c>
      <c r="AC2" s="32" t="s">
        <v>46</v>
      </c>
      <c r="AD2" s="32" t="s">
        <v>285</v>
      </c>
      <c r="AE2" s="32" t="s">
        <v>286</v>
      </c>
      <c r="AF2" s="32" t="s">
        <v>287</v>
      </c>
      <c r="AG2" s="66" t="s">
        <v>288</v>
      </c>
      <c r="AH2" s="66" t="s">
        <v>289</v>
      </c>
      <c r="AI2" s="66" t="s">
        <v>290</v>
      </c>
      <c r="AJ2" s="66" t="s">
        <v>291</v>
      </c>
      <c r="AK2" s="66" t="s">
        <v>292</v>
      </c>
      <c r="AL2" s="66" t="s">
        <v>293</v>
      </c>
      <c r="AM2" s="66" t="s">
        <v>294</v>
      </c>
      <c r="AN2" s="66" t="s">
        <v>295</v>
      </c>
      <c r="AO2" s="66" t="s">
        <v>296</v>
      </c>
      <c r="AP2" s="66" t="s">
        <v>297</v>
      </c>
    </row>
    <row r="3" spans="1:42" s="86" customFormat="1" ht="15" hidden="1" x14ac:dyDescent="0.25">
      <c r="A3" s="21" t="s">
        <v>155</v>
      </c>
      <c r="B3" s="21" t="s">
        <v>3</v>
      </c>
      <c r="C3" s="21" t="s">
        <v>157</v>
      </c>
      <c r="D3" s="21" t="s">
        <v>167</v>
      </c>
      <c r="E3" s="21" t="s">
        <v>168</v>
      </c>
      <c r="F3" s="68"/>
      <c r="G3" s="68"/>
      <c r="H3" s="33">
        <v>0.1</v>
      </c>
      <c r="I3" s="33">
        <v>0.21</v>
      </c>
      <c r="J3" s="33">
        <v>0.16</v>
      </c>
      <c r="K3" s="33">
        <v>0.18</v>
      </c>
      <c r="L3" s="33">
        <v>0.1</v>
      </c>
      <c r="M3" s="33">
        <v>0.14000000000000001</v>
      </c>
      <c r="N3" s="33">
        <v>0.16</v>
      </c>
      <c r="O3" s="33">
        <v>0.12</v>
      </c>
      <c r="P3" s="33">
        <v>0.1</v>
      </c>
      <c r="Q3" s="33">
        <v>0.14000000000000001</v>
      </c>
      <c r="R3" s="33">
        <v>0.16</v>
      </c>
      <c r="S3" s="33">
        <v>0.22</v>
      </c>
      <c r="T3" s="33">
        <v>0.19</v>
      </c>
      <c r="U3" s="33">
        <v>0.14000000000000001</v>
      </c>
      <c r="V3" s="33">
        <v>0.22</v>
      </c>
      <c r="W3" s="33">
        <v>0.24</v>
      </c>
      <c r="X3" s="33">
        <v>0.2</v>
      </c>
      <c r="Y3" s="33">
        <v>0.18</v>
      </c>
      <c r="Z3" s="33">
        <v>0.24</v>
      </c>
      <c r="AA3" s="33">
        <v>0.16</v>
      </c>
      <c r="AB3" s="33">
        <v>0.22</v>
      </c>
      <c r="AC3" s="33">
        <v>0.26</v>
      </c>
      <c r="AD3" s="33">
        <v>0.27</v>
      </c>
      <c r="AE3" s="33">
        <v>0.3</v>
      </c>
      <c r="AF3" s="33">
        <v>0.32</v>
      </c>
      <c r="AG3" s="33">
        <v>0.26</v>
      </c>
      <c r="AH3" s="33">
        <v>0.35</v>
      </c>
      <c r="AI3" s="33">
        <v>0.32</v>
      </c>
      <c r="AJ3" s="33">
        <v>0.34</v>
      </c>
      <c r="AK3" s="33">
        <v>0.33</v>
      </c>
      <c r="AL3" s="33">
        <v>0.32</v>
      </c>
      <c r="AM3" s="33">
        <v>0.32</v>
      </c>
      <c r="AN3" s="33">
        <v>0.3</v>
      </c>
      <c r="AO3" s="33">
        <v>0.36</v>
      </c>
      <c r="AP3" s="83"/>
    </row>
    <row r="4" spans="1:42" s="86" customFormat="1" ht="15" hidden="1" x14ac:dyDescent="0.25">
      <c r="A4" s="21" t="s">
        <v>155</v>
      </c>
      <c r="B4" s="21" t="s">
        <v>3</v>
      </c>
      <c r="C4" s="21" t="s">
        <v>157</v>
      </c>
      <c r="D4" s="21" t="s">
        <v>169</v>
      </c>
      <c r="E4" s="21" t="s">
        <v>170</v>
      </c>
      <c r="F4" s="68"/>
      <c r="G4" s="68"/>
      <c r="H4" s="33">
        <v>0.25</v>
      </c>
      <c r="I4" s="33">
        <v>0.19</v>
      </c>
      <c r="J4" s="33">
        <v>0.22</v>
      </c>
      <c r="K4" s="33">
        <v>0.21</v>
      </c>
      <c r="L4" s="33">
        <v>0.25</v>
      </c>
      <c r="M4" s="33">
        <v>0.21</v>
      </c>
      <c r="N4" s="33">
        <v>0.23</v>
      </c>
      <c r="O4" s="33">
        <v>0.23</v>
      </c>
      <c r="P4" s="33">
        <v>0.25</v>
      </c>
      <c r="Q4" s="33">
        <v>0.23</v>
      </c>
      <c r="R4" s="33">
        <v>0.28000000000000003</v>
      </c>
      <c r="S4" s="33">
        <v>0.21</v>
      </c>
      <c r="T4" s="33">
        <v>0.23</v>
      </c>
      <c r="U4" s="33">
        <v>0.28000000000000003</v>
      </c>
      <c r="V4" s="33">
        <v>0.24</v>
      </c>
      <c r="W4" s="33">
        <v>0.2</v>
      </c>
      <c r="X4" s="33">
        <v>0.24</v>
      </c>
      <c r="Y4" s="33">
        <v>0.28000000000000003</v>
      </c>
      <c r="Z4" s="33">
        <v>0.28000000000000003</v>
      </c>
      <c r="AA4" s="33">
        <v>0.24</v>
      </c>
      <c r="AB4" s="33">
        <v>0.26</v>
      </c>
      <c r="AC4" s="33">
        <v>0.17</v>
      </c>
      <c r="AD4" s="33">
        <v>0.16</v>
      </c>
      <c r="AE4" s="33">
        <v>0.13</v>
      </c>
      <c r="AF4" s="33">
        <v>0.16</v>
      </c>
      <c r="AG4" s="33">
        <v>0.19</v>
      </c>
      <c r="AH4" s="33">
        <v>0.15</v>
      </c>
      <c r="AI4" s="33">
        <v>0.15</v>
      </c>
      <c r="AJ4" s="33">
        <v>0.14000000000000001</v>
      </c>
      <c r="AK4" s="33">
        <v>0.15</v>
      </c>
      <c r="AL4" s="33">
        <v>0.15</v>
      </c>
      <c r="AM4" s="33">
        <v>0.15</v>
      </c>
      <c r="AN4" s="33">
        <v>0.17</v>
      </c>
      <c r="AO4" s="33">
        <v>0.14000000000000001</v>
      </c>
      <c r="AP4" s="83"/>
    </row>
    <row r="5" spans="1:42" s="86" customFormat="1" ht="15" hidden="1" x14ac:dyDescent="0.25">
      <c r="A5" s="21" t="s">
        <v>155</v>
      </c>
      <c r="B5" s="21" t="s">
        <v>3</v>
      </c>
      <c r="C5" s="21" t="s">
        <v>157</v>
      </c>
      <c r="D5" s="21" t="s">
        <v>171</v>
      </c>
      <c r="E5" s="21" t="s">
        <v>172</v>
      </c>
      <c r="F5" s="68"/>
      <c r="G5" s="68"/>
      <c r="H5" s="33">
        <v>0.24</v>
      </c>
      <c r="I5" s="33">
        <v>0.19</v>
      </c>
      <c r="J5" s="33">
        <v>0.23</v>
      </c>
      <c r="K5" s="33">
        <v>0.21</v>
      </c>
      <c r="L5" s="33">
        <v>0.21</v>
      </c>
      <c r="M5" s="33">
        <v>0.2</v>
      </c>
      <c r="N5" s="33">
        <v>0.21</v>
      </c>
      <c r="O5" s="33">
        <v>0.22</v>
      </c>
      <c r="P5" s="33">
        <v>0.22</v>
      </c>
      <c r="Q5" s="33">
        <v>0.23</v>
      </c>
      <c r="R5" s="33">
        <v>0.16</v>
      </c>
      <c r="S5" s="33">
        <v>0.2</v>
      </c>
      <c r="T5" s="33">
        <v>0.2</v>
      </c>
      <c r="U5" s="33">
        <v>0.19</v>
      </c>
      <c r="V5" s="33">
        <v>0.22</v>
      </c>
      <c r="W5" s="33">
        <v>0.21</v>
      </c>
      <c r="X5" s="33">
        <v>0.23</v>
      </c>
      <c r="Y5" s="33">
        <v>0.19</v>
      </c>
      <c r="Z5" s="33">
        <v>0.15</v>
      </c>
      <c r="AA5" s="33">
        <v>0.22</v>
      </c>
      <c r="AB5" s="33">
        <v>0.22</v>
      </c>
      <c r="AC5" s="33">
        <v>0.22</v>
      </c>
      <c r="AD5" s="33">
        <v>0.22</v>
      </c>
      <c r="AE5" s="33">
        <v>0.2</v>
      </c>
      <c r="AF5" s="33">
        <v>0.2</v>
      </c>
      <c r="AG5" s="33">
        <v>0.2</v>
      </c>
      <c r="AH5" s="33">
        <v>0.2</v>
      </c>
      <c r="AI5" s="33">
        <v>0.2</v>
      </c>
      <c r="AJ5" s="33">
        <v>0.2</v>
      </c>
      <c r="AK5" s="33">
        <v>0.21</v>
      </c>
      <c r="AL5" s="33">
        <v>0.21</v>
      </c>
      <c r="AM5" s="33">
        <v>0.21</v>
      </c>
      <c r="AN5" s="33">
        <v>0.21</v>
      </c>
      <c r="AO5" s="33">
        <v>0.2</v>
      </c>
      <c r="AP5" s="83"/>
    </row>
    <row r="6" spans="1:42" s="86" customFormat="1" ht="15" hidden="1" x14ac:dyDescent="0.25">
      <c r="A6" s="21" t="s">
        <v>155</v>
      </c>
      <c r="B6" s="21" t="s">
        <v>3</v>
      </c>
      <c r="C6" s="21" t="s">
        <v>157</v>
      </c>
      <c r="D6" s="21" t="s">
        <v>173</v>
      </c>
      <c r="E6" s="21" t="s">
        <v>174</v>
      </c>
      <c r="F6" s="68"/>
      <c r="G6" s="68"/>
      <c r="H6" s="33">
        <v>0.19</v>
      </c>
      <c r="I6" s="33">
        <v>0.19</v>
      </c>
      <c r="J6" s="33">
        <v>0.19</v>
      </c>
      <c r="K6" s="33">
        <v>0.19</v>
      </c>
      <c r="L6" s="33">
        <v>0.21</v>
      </c>
      <c r="M6" s="33">
        <v>0.21</v>
      </c>
      <c r="N6" s="33">
        <v>0.19</v>
      </c>
      <c r="O6" s="33">
        <v>0.21</v>
      </c>
      <c r="P6" s="33">
        <v>0.21</v>
      </c>
      <c r="Q6" s="33">
        <v>0.19</v>
      </c>
      <c r="R6" s="33">
        <v>0.19</v>
      </c>
      <c r="S6" s="33">
        <v>0.17</v>
      </c>
      <c r="T6" s="33">
        <v>0.18</v>
      </c>
      <c r="U6" s="33">
        <v>0.17</v>
      </c>
      <c r="V6" s="33">
        <v>0.16</v>
      </c>
      <c r="W6" s="33">
        <v>0.18</v>
      </c>
      <c r="X6" s="33">
        <v>0.17</v>
      </c>
      <c r="Y6" s="33">
        <v>0.19</v>
      </c>
      <c r="Z6" s="33">
        <v>0.19</v>
      </c>
      <c r="AA6" s="33">
        <v>0.21</v>
      </c>
      <c r="AB6" s="33">
        <v>0.17</v>
      </c>
      <c r="AC6" s="33">
        <v>0.19</v>
      </c>
      <c r="AD6" s="33">
        <v>0.18</v>
      </c>
      <c r="AE6" s="33">
        <v>0.19</v>
      </c>
      <c r="AF6" s="33">
        <v>0.16</v>
      </c>
      <c r="AG6" s="33">
        <v>0.17</v>
      </c>
      <c r="AH6" s="33">
        <v>0.16</v>
      </c>
      <c r="AI6" s="33">
        <v>0.16</v>
      </c>
      <c r="AJ6" s="33">
        <v>0.17</v>
      </c>
      <c r="AK6" s="33">
        <v>0.17</v>
      </c>
      <c r="AL6" s="33">
        <v>0.17</v>
      </c>
      <c r="AM6" s="33">
        <v>0.17</v>
      </c>
      <c r="AN6" s="33">
        <v>0.17</v>
      </c>
      <c r="AO6" s="33">
        <v>0.16</v>
      </c>
      <c r="AP6" s="83"/>
    </row>
    <row r="7" spans="1:42" s="86" customFormat="1" ht="15" hidden="1" x14ac:dyDescent="0.25">
      <c r="A7" s="21" t="s">
        <v>155</v>
      </c>
      <c r="B7" s="21" t="s">
        <v>3</v>
      </c>
      <c r="C7" s="21" t="s">
        <v>157</v>
      </c>
      <c r="D7" s="21" t="s">
        <v>175</v>
      </c>
      <c r="E7" s="21" t="s">
        <v>176</v>
      </c>
      <c r="F7" s="68"/>
      <c r="G7" s="68"/>
      <c r="H7" s="33">
        <v>0.22</v>
      </c>
      <c r="I7" s="33">
        <v>0.22</v>
      </c>
      <c r="J7" s="33">
        <v>0.2</v>
      </c>
      <c r="K7" s="33">
        <v>0.21</v>
      </c>
      <c r="L7" s="33">
        <v>0.23</v>
      </c>
      <c r="M7" s="33">
        <v>0.24</v>
      </c>
      <c r="N7" s="33">
        <v>0.21</v>
      </c>
      <c r="O7" s="33">
        <v>0.22</v>
      </c>
      <c r="P7" s="33">
        <v>0.22</v>
      </c>
      <c r="Q7" s="33">
        <v>0.21</v>
      </c>
      <c r="R7" s="33">
        <v>0.21</v>
      </c>
      <c r="S7" s="33">
        <v>0.2</v>
      </c>
      <c r="T7" s="33">
        <v>0.2</v>
      </c>
      <c r="U7" s="33">
        <v>0.22</v>
      </c>
      <c r="V7" s="33">
        <v>0.16</v>
      </c>
      <c r="W7" s="33">
        <v>0.17</v>
      </c>
      <c r="X7" s="33">
        <v>0.16</v>
      </c>
      <c r="Y7" s="33">
        <v>0.16</v>
      </c>
      <c r="Z7" s="33">
        <v>0.14000000000000001</v>
      </c>
      <c r="AA7" s="33">
        <v>0.17</v>
      </c>
      <c r="AB7" s="33">
        <v>0.13</v>
      </c>
      <c r="AC7" s="33">
        <v>0.16</v>
      </c>
      <c r="AD7" s="33">
        <v>0.17</v>
      </c>
      <c r="AE7" s="33">
        <v>0.18</v>
      </c>
      <c r="AF7" s="33">
        <v>0.16</v>
      </c>
      <c r="AG7" s="33">
        <v>0.18</v>
      </c>
      <c r="AH7" s="33">
        <v>0.14000000000000001</v>
      </c>
      <c r="AI7" s="33">
        <v>0.17</v>
      </c>
      <c r="AJ7" s="33">
        <v>0.15</v>
      </c>
      <c r="AK7" s="33">
        <v>0.14000000000000001</v>
      </c>
      <c r="AL7" s="33">
        <v>0.15</v>
      </c>
      <c r="AM7" s="33">
        <v>0.15</v>
      </c>
      <c r="AN7" s="33">
        <v>0.15</v>
      </c>
      <c r="AO7" s="33">
        <v>0.14000000000000001</v>
      </c>
      <c r="AP7" s="83"/>
    </row>
    <row r="8" spans="1:42" s="85" customFormat="1" hidden="1" x14ac:dyDescent="0.2">
      <c r="A8" s="23"/>
      <c r="B8" s="18"/>
      <c r="C8" s="16"/>
      <c r="D8" s="24"/>
      <c r="E8" s="23"/>
      <c r="F8" s="19"/>
      <c r="G8" s="25"/>
      <c r="H8" s="34">
        <f>SUM(H3:H7)</f>
        <v>1</v>
      </c>
      <c r="I8" s="34">
        <f t="shared" ref="I8:AO8" si="0">SUM(I3:I7)</f>
        <v>1</v>
      </c>
      <c r="J8" s="34">
        <f t="shared" si="0"/>
        <v>1</v>
      </c>
      <c r="K8" s="34">
        <f t="shared" si="0"/>
        <v>1</v>
      </c>
      <c r="L8" s="34">
        <f t="shared" si="0"/>
        <v>0.99999999999999989</v>
      </c>
      <c r="M8" s="34">
        <f t="shared" si="0"/>
        <v>1</v>
      </c>
      <c r="N8" s="34">
        <f t="shared" si="0"/>
        <v>1</v>
      </c>
      <c r="O8" s="34">
        <f t="shared" si="0"/>
        <v>0.99999999999999989</v>
      </c>
      <c r="P8" s="34">
        <f t="shared" si="0"/>
        <v>0.99999999999999989</v>
      </c>
      <c r="Q8" s="34">
        <f t="shared" si="0"/>
        <v>1</v>
      </c>
      <c r="R8" s="34">
        <f t="shared" si="0"/>
        <v>1</v>
      </c>
      <c r="S8" s="34">
        <f t="shared" si="0"/>
        <v>1</v>
      </c>
      <c r="T8" s="34">
        <f t="shared" si="0"/>
        <v>1</v>
      </c>
      <c r="U8" s="34">
        <f t="shared" si="0"/>
        <v>1.0000000000000002</v>
      </c>
      <c r="V8" s="34">
        <f t="shared" si="0"/>
        <v>1</v>
      </c>
      <c r="W8" s="34">
        <f t="shared" si="0"/>
        <v>1</v>
      </c>
      <c r="X8" s="34">
        <f t="shared" si="0"/>
        <v>1</v>
      </c>
      <c r="Y8" s="34">
        <f t="shared" si="0"/>
        <v>1</v>
      </c>
      <c r="Z8" s="34">
        <f t="shared" si="0"/>
        <v>1</v>
      </c>
      <c r="AA8" s="34">
        <f t="shared" si="0"/>
        <v>1</v>
      </c>
      <c r="AB8" s="34">
        <f t="shared" si="0"/>
        <v>1</v>
      </c>
      <c r="AC8" s="34">
        <f t="shared" si="0"/>
        <v>1</v>
      </c>
      <c r="AD8" s="34">
        <f t="shared" si="0"/>
        <v>1</v>
      </c>
      <c r="AE8" s="34">
        <f t="shared" si="0"/>
        <v>1</v>
      </c>
      <c r="AF8" s="34">
        <f t="shared" si="0"/>
        <v>1</v>
      </c>
      <c r="AG8" s="34">
        <f t="shared" si="0"/>
        <v>1</v>
      </c>
      <c r="AH8" s="34">
        <f t="shared" si="0"/>
        <v>1</v>
      </c>
      <c r="AI8" s="34">
        <f t="shared" si="0"/>
        <v>1</v>
      </c>
      <c r="AJ8" s="34">
        <f t="shared" si="0"/>
        <v>1</v>
      </c>
      <c r="AK8" s="34">
        <f t="shared" si="0"/>
        <v>1</v>
      </c>
      <c r="AL8" s="34">
        <f t="shared" si="0"/>
        <v>1</v>
      </c>
      <c r="AM8" s="34">
        <f t="shared" si="0"/>
        <v>1</v>
      </c>
      <c r="AN8" s="34">
        <f t="shared" si="0"/>
        <v>1</v>
      </c>
      <c r="AO8" s="34">
        <f t="shared" si="0"/>
        <v>1</v>
      </c>
      <c r="AP8" s="26"/>
    </row>
    <row r="9" spans="1:42" s="86" customFormat="1" ht="15" hidden="1" x14ac:dyDescent="0.25">
      <c r="A9" s="21" t="s">
        <v>158</v>
      </c>
      <c r="B9" s="21" t="s">
        <v>3</v>
      </c>
      <c r="C9" s="21" t="s">
        <v>157</v>
      </c>
      <c r="D9" s="21" t="s">
        <v>177</v>
      </c>
      <c r="E9" s="21" t="s">
        <v>181</v>
      </c>
      <c r="F9" s="69"/>
      <c r="G9" s="69"/>
      <c r="H9" s="33">
        <v>0.28000000000000003</v>
      </c>
      <c r="I9" s="33">
        <v>0.27</v>
      </c>
      <c r="J9" s="33">
        <v>0.3</v>
      </c>
      <c r="K9" s="33">
        <v>0.3</v>
      </c>
      <c r="L9" s="33">
        <v>0.3</v>
      </c>
      <c r="M9" s="33">
        <v>0.28000000000000003</v>
      </c>
      <c r="N9" s="33">
        <v>0.3</v>
      </c>
      <c r="O9" s="33">
        <v>0.3</v>
      </c>
      <c r="P9" s="33">
        <v>0.28000000000000003</v>
      </c>
      <c r="Q9" s="33">
        <v>0.31</v>
      </c>
      <c r="R9" s="33">
        <v>0.3</v>
      </c>
      <c r="S9" s="33">
        <v>0.28000000000000003</v>
      </c>
      <c r="T9" s="33">
        <v>0.3</v>
      </c>
      <c r="U9" s="33">
        <v>0.28000000000000003</v>
      </c>
      <c r="V9" s="33">
        <v>0.24</v>
      </c>
      <c r="W9" s="33">
        <v>0.24</v>
      </c>
      <c r="X9" s="33">
        <v>0.24</v>
      </c>
      <c r="Y9" s="33">
        <v>0.21</v>
      </c>
      <c r="Z9" s="33">
        <v>0.19</v>
      </c>
      <c r="AA9" s="33">
        <v>0.24</v>
      </c>
      <c r="AB9" s="33">
        <v>0.24</v>
      </c>
      <c r="AC9" s="33">
        <v>0.27</v>
      </c>
      <c r="AD9" s="33">
        <v>0.28000000000000003</v>
      </c>
      <c r="AE9" s="33">
        <v>0.27</v>
      </c>
      <c r="AF9" s="33">
        <v>0.27</v>
      </c>
      <c r="AG9" s="33">
        <v>0.27</v>
      </c>
      <c r="AH9" s="33">
        <v>0.27</v>
      </c>
      <c r="AI9" s="33">
        <v>0.27</v>
      </c>
      <c r="AJ9" s="33">
        <v>0.28999999999999998</v>
      </c>
      <c r="AK9" s="33">
        <v>0.27</v>
      </c>
      <c r="AL9" s="33">
        <v>0.27</v>
      </c>
      <c r="AM9" s="33">
        <v>0.27</v>
      </c>
      <c r="AN9" s="33">
        <v>0.27</v>
      </c>
      <c r="AO9" s="33">
        <v>0.28999999999999998</v>
      </c>
      <c r="AP9" s="83"/>
    </row>
    <row r="10" spans="1:42" s="86" customFormat="1" ht="15" hidden="1" x14ac:dyDescent="0.25">
      <c r="A10" s="21" t="s">
        <v>158</v>
      </c>
      <c r="B10" s="21" t="s">
        <v>3</v>
      </c>
      <c r="C10" s="21" t="s">
        <v>157</v>
      </c>
      <c r="D10" s="21" t="s">
        <v>178</v>
      </c>
      <c r="E10" s="21" t="s">
        <v>179</v>
      </c>
      <c r="F10" s="69"/>
      <c r="G10" s="69"/>
      <c r="H10" s="33">
        <v>0.17</v>
      </c>
      <c r="I10" s="33">
        <v>0.2</v>
      </c>
      <c r="J10" s="33">
        <v>0.2</v>
      </c>
      <c r="K10" s="33">
        <v>0.2</v>
      </c>
      <c r="L10" s="33">
        <v>0.2</v>
      </c>
      <c r="M10" s="33">
        <v>0.2</v>
      </c>
      <c r="N10" s="33">
        <v>0.14000000000000001</v>
      </c>
      <c r="O10" s="33">
        <v>0.2</v>
      </c>
      <c r="P10" s="33">
        <v>0.2</v>
      </c>
      <c r="Q10" s="33">
        <v>0.12</v>
      </c>
      <c r="R10" s="33">
        <v>0.22</v>
      </c>
      <c r="S10" s="33">
        <v>0.22</v>
      </c>
      <c r="T10" s="33">
        <v>0.15</v>
      </c>
      <c r="U10" s="33">
        <v>0.22</v>
      </c>
      <c r="V10" s="33">
        <v>0.21</v>
      </c>
      <c r="W10" s="33">
        <v>0.18</v>
      </c>
      <c r="X10" s="33">
        <v>0.22</v>
      </c>
      <c r="Y10" s="33">
        <v>0.22</v>
      </c>
      <c r="Z10" s="33">
        <v>0.22</v>
      </c>
      <c r="AA10" s="33">
        <v>0.18</v>
      </c>
      <c r="AB10" s="33">
        <v>0.2</v>
      </c>
      <c r="AC10" s="33">
        <v>0.14000000000000001</v>
      </c>
      <c r="AD10" s="33">
        <v>0.15</v>
      </c>
      <c r="AE10" s="33">
        <v>0.14000000000000001</v>
      </c>
      <c r="AF10" s="33">
        <v>0.14000000000000001</v>
      </c>
      <c r="AG10" s="33">
        <v>0.14000000000000001</v>
      </c>
      <c r="AH10" s="33">
        <v>0.14000000000000001</v>
      </c>
      <c r="AI10" s="33">
        <v>0.14000000000000001</v>
      </c>
      <c r="AJ10" s="33">
        <v>0.12</v>
      </c>
      <c r="AK10" s="33">
        <v>0.14000000000000001</v>
      </c>
      <c r="AL10" s="33">
        <v>0.14000000000000001</v>
      </c>
      <c r="AM10" s="33">
        <v>0.14000000000000001</v>
      </c>
      <c r="AN10" s="33">
        <v>0.14000000000000001</v>
      </c>
      <c r="AO10" s="33">
        <v>0.14000000000000001</v>
      </c>
      <c r="AP10" s="83"/>
    </row>
    <row r="11" spans="1:42" s="86" customFormat="1" ht="15" hidden="1" x14ac:dyDescent="0.25">
      <c r="A11" s="21" t="s">
        <v>158</v>
      </c>
      <c r="B11" s="21" t="s">
        <v>3</v>
      </c>
      <c r="C11" s="21" t="s">
        <v>157</v>
      </c>
      <c r="D11" s="21" t="s">
        <v>180</v>
      </c>
      <c r="E11" s="21" t="s">
        <v>261</v>
      </c>
      <c r="F11" s="69"/>
      <c r="G11" s="69"/>
      <c r="H11" s="33">
        <v>0.23</v>
      </c>
      <c r="I11" s="33">
        <v>0.21</v>
      </c>
      <c r="J11" s="33">
        <v>0.18</v>
      </c>
      <c r="K11" s="33">
        <v>0.18</v>
      </c>
      <c r="L11" s="33">
        <v>0.18</v>
      </c>
      <c r="M11" s="33">
        <v>0.22</v>
      </c>
      <c r="N11" s="33">
        <v>0.23</v>
      </c>
      <c r="O11" s="33">
        <v>0.18</v>
      </c>
      <c r="P11" s="33">
        <v>0.22</v>
      </c>
      <c r="Q11" s="33">
        <v>0.2</v>
      </c>
      <c r="R11" s="33">
        <v>0.16</v>
      </c>
      <c r="S11" s="33">
        <v>0.2</v>
      </c>
      <c r="T11" s="33">
        <v>0.2</v>
      </c>
      <c r="U11" s="33">
        <v>0.25</v>
      </c>
      <c r="V11" s="33">
        <v>0.28000000000000003</v>
      </c>
      <c r="W11" s="33">
        <v>0.31</v>
      </c>
      <c r="X11" s="33">
        <v>0.27</v>
      </c>
      <c r="Y11" s="33">
        <v>0.28000000000000003</v>
      </c>
      <c r="Z11" s="33">
        <v>0.3</v>
      </c>
      <c r="AA11" s="33">
        <v>0.28000000000000003</v>
      </c>
      <c r="AB11" s="33">
        <v>0.26</v>
      </c>
      <c r="AC11" s="33">
        <v>0.25</v>
      </c>
      <c r="AD11" s="33">
        <v>0.25</v>
      </c>
      <c r="AE11" s="33">
        <v>0.28999999999999998</v>
      </c>
      <c r="AF11" s="33">
        <v>0.27</v>
      </c>
      <c r="AG11" s="33">
        <v>0.25</v>
      </c>
      <c r="AH11" s="33">
        <v>0.28999999999999998</v>
      </c>
      <c r="AI11" s="33">
        <v>0.27</v>
      </c>
      <c r="AJ11" s="33">
        <v>0.27</v>
      </c>
      <c r="AK11" s="33">
        <v>0.28999999999999998</v>
      </c>
      <c r="AL11" s="33">
        <v>0.28999999999999998</v>
      </c>
      <c r="AM11" s="33">
        <v>0.28999999999999998</v>
      </c>
      <c r="AN11" s="33">
        <v>0.25</v>
      </c>
      <c r="AO11" s="33">
        <v>0.25</v>
      </c>
      <c r="AP11" s="83"/>
    </row>
    <row r="12" spans="1:42" s="86" customFormat="1" ht="15" hidden="1" x14ac:dyDescent="0.25">
      <c r="A12" s="21" t="s">
        <v>158</v>
      </c>
      <c r="B12" s="21" t="s">
        <v>3</v>
      </c>
      <c r="C12" s="21" t="s">
        <v>157</v>
      </c>
      <c r="D12" s="21" t="s">
        <v>182</v>
      </c>
      <c r="E12" s="21" t="s">
        <v>183</v>
      </c>
      <c r="F12" s="69"/>
      <c r="G12" s="69"/>
      <c r="H12" s="33">
        <v>0.32</v>
      </c>
      <c r="I12" s="33">
        <v>0.32</v>
      </c>
      <c r="J12" s="33">
        <v>0.32</v>
      </c>
      <c r="K12" s="33">
        <v>0.32</v>
      </c>
      <c r="L12" s="33">
        <v>0.32</v>
      </c>
      <c r="M12" s="33">
        <v>0.3</v>
      </c>
      <c r="N12" s="33">
        <v>0.33</v>
      </c>
      <c r="O12" s="33">
        <v>0.32</v>
      </c>
      <c r="P12" s="33">
        <v>0.3</v>
      </c>
      <c r="Q12" s="33">
        <v>0.37</v>
      </c>
      <c r="R12" s="33">
        <v>0.32</v>
      </c>
      <c r="S12" s="33">
        <v>0.3</v>
      </c>
      <c r="T12" s="33">
        <v>0.35</v>
      </c>
      <c r="U12" s="33">
        <v>0.25</v>
      </c>
      <c r="V12" s="33">
        <v>0.27</v>
      </c>
      <c r="W12" s="33">
        <v>0.27</v>
      </c>
      <c r="X12" s="33">
        <v>0.27</v>
      </c>
      <c r="Y12" s="33">
        <v>0.28999999999999998</v>
      </c>
      <c r="Z12" s="33">
        <v>0.28999999999999998</v>
      </c>
      <c r="AA12" s="33">
        <v>0.3</v>
      </c>
      <c r="AB12" s="33">
        <v>0.3</v>
      </c>
      <c r="AC12" s="33">
        <v>0.34</v>
      </c>
      <c r="AD12" s="33">
        <v>0.32</v>
      </c>
      <c r="AE12" s="33">
        <v>0.3</v>
      </c>
      <c r="AF12" s="33">
        <v>0.32</v>
      </c>
      <c r="AG12" s="33">
        <v>0.34</v>
      </c>
      <c r="AH12" s="33">
        <v>0.3</v>
      </c>
      <c r="AI12" s="33">
        <v>0.32</v>
      </c>
      <c r="AJ12" s="33">
        <v>0.32</v>
      </c>
      <c r="AK12" s="33">
        <v>0.3</v>
      </c>
      <c r="AL12" s="33">
        <v>0.3</v>
      </c>
      <c r="AM12" s="33">
        <v>0.3</v>
      </c>
      <c r="AN12" s="33">
        <v>0.34</v>
      </c>
      <c r="AO12" s="33">
        <v>0.32</v>
      </c>
      <c r="AP12" s="83"/>
    </row>
    <row r="13" spans="1:42" s="85" customFormat="1" hidden="1" x14ac:dyDescent="0.2">
      <c r="A13" s="23"/>
      <c r="B13" s="18"/>
      <c r="C13" s="16"/>
      <c r="D13" s="24"/>
      <c r="E13" s="23"/>
      <c r="F13" s="19"/>
      <c r="G13" s="25"/>
      <c r="H13" s="34">
        <f>SUM(H9:H12)</f>
        <v>1</v>
      </c>
      <c r="I13" s="34">
        <f>SUM(I9:I12)</f>
        <v>1</v>
      </c>
      <c r="J13" s="34">
        <f t="shared" ref="J13:AO13" si="1">SUM(J9:J12)</f>
        <v>1</v>
      </c>
      <c r="K13" s="34">
        <f t="shared" si="1"/>
        <v>1</v>
      </c>
      <c r="L13" s="34">
        <f t="shared" si="1"/>
        <v>1</v>
      </c>
      <c r="M13" s="34">
        <f t="shared" si="1"/>
        <v>1</v>
      </c>
      <c r="N13" s="34">
        <f t="shared" si="1"/>
        <v>1</v>
      </c>
      <c r="O13" s="34">
        <f t="shared" si="1"/>
        <v>1</v>
      </c>
      <c r="P13" s="34">
        <f t="shared" si="1"/>
        <v>1</v>
      </c>
      <c r="Q13" s="34">
        <f t="shared" si="1"/>
        <v>1</v>
      </c>
      <c r="R13" s="34">
        <f t="shared" si="1"/>
        <v>1</v>
      </c>
      <c r="S13" s="34">
        <f t="shared" si="1"/>
        <v>1</v>
      </c>
      <c r="T13" s="34">
        <f t="shared" si="1"/>
        <v>0.99999999999999989</v>
      </c>
      <c r="U13" s="34">
        <f t="shared" si="1"/>
        <v>1</v>
      </c>
      <c r="V13" s="34">
        <f t="shared" si="1"/>
        <v>1</v>
      </c>
      <c r="W13" s="34">
        <f t="shared" si="1"/>
        <v>1</v>
      </c>
      <c r="X13" s="34">
        <f t="shared" si="1"/>
        <v>1</v>
      </c>
      <c r="Y13" s="34">
        <f t="shared" si="1"/>
        <v>1</v>
      </c>
      <c r="Z13" s="34">
        <f t="shared" si="1"/>
        <v>1</v>
      </c>
      <c r="AA13" s="34">
        <f t="shared" si="1"/>
        <v>1</v>
      </c>
      <c r="AB13" s="34">
        <f t="shared" si="1"/>
        <v>1</v>
      </c>
      <c r="AC13" s="34">
        <f t="shared" si="1"/>
        <v>1</v>
      </c>
      <c r="AD13" s="34">
        <f t="shared" si="1"/>
        <v>1</v>
      </c>
      <c r="AE13" s="34">
        <f t="shared" si="1"/>
        <v>1</v>
      </c>
      <c r="AF13" s="34">
        <f t="shared" si="1"/>
        <v>1</v>
      </c>
      <c r="AG13" s="34">
        <f t="shared" si="1"/>
        <v>1</v>
      </c>
      <c r="AH13" s="34">
        <f t="shared" si="1"/>
        <v>1</v>
      </c>
      <c r="AI13" s="34">
        <f t="shared" si="1"/>
        <v>1</v>
      </c>
      <c r="AJ13" s="34">
        <f t="shared" si="1"/>
        <v>1</v>
      </c>
      <c r="AK13" s="34">
        <f t="shared" si="1"/>
        <v>1</v>
      </c>
      <c r="AL13" s="34">
        <f t="shared" si="1"/>
        <v>1</v>
      </c>
      <c r="AM13" s="34">
        <f t="shared" si="1"/>
        <v>1</v>
      </c>
      <c r="AN13" s="34">
        <f t="shared" si="1"/>
        <v>1</v>
      </c>
      <c r="AO13" s="34">
        <f t="shared" si="1"/>
        <v>1</v>
      </c>
      <c r="AP13" s="26"/>
    </row>
    <row r="14" spans="1:42" s="86" customFormat="1" ht="15" hidden="1" x14ac:dyDescent="0.25">
      <c r="A14" s="21" t="s">
        <v>159</v>
      </c>
      <c r="B14" s="21" t="s">
        <v>3</v>
      </c>
      <c r="C14" s="21" t="s">
        <v>160</v>
      </c>
      <c r="D14" s="21" t="s">
        <v>184</v>
      </c>
      <c r="E14" s="21" t="s">
        <v>185</v>
      </c>
      <c r="F14" s="70"/>
      <c r="G14" s="70"/>
      <c r="H14" s="33">
        <v>0.17</v>
      </c>
      <c r="I14" s="33">
        <v>0.17</v>
      </c>
      <c r="J14" s="33">
        <v>0.17</v>
      </c>
      <c r="K14" s="33">
        <v>0.17</v>
      </c>
      <c r="L14" s="33">
        <v>0.17</v>
      </c>
      <c r="M14" s="33">
        <v>0.17</v>
      </c>
      <c r="N14" s="33">
        <v>0.17</v>
      </c>
      <c r="O14" s="33">
        <v>0.17</v>
      </c>
      <c r="P14" s="33">
        <v>0.17</v>
      </c>
      <c r="Q14" s="33">
        <v>0.17</v>
      </c>
      <c r="R14" s="33">
        <v>0.17</v>
      </c>
      <c r="S14" s="33">
        <v>0.17</v>
      </c>
      <c r="T14" s="33">
        <v>0.17</v>
      </c>
      <c r="U14" s="33">
        <v>0.17</v>
      </c>
      <c r="V14" s="33">
        <v>0.17</v>
      </c>
      <c r="W14" s="33">
        <v>0.17</v>
      </c>
      <c r="X14" s="33">
        <v>0.17</v>
      </c>
      <c r="Y14" s="33">
        <v>0.17</v>
      </c>
      <c r="Z14" s="33">
        <v>0.17</v>
      </c>
      <c r="AA14" s="33">
        <v>0.17</v>
      </c>
      <c r="AB14" s="33">
        <v>0.17</v>
      </c>
      <c r="AC14" s="33">
        <v>0.15</v>
      </c>
      <c r="AD14" s="33">
        <v>0.15</v>
      </c>
      <c r="AE14" s="33">
        <v>0.15</v>
      </c>
      <c r="AF14" s="33">
        <v>0.15</v>
      </c>
      <c r="AG14" s="33">
        <v>0.15</v>
      </c>
      <c r="AH14" s="33">
        <v>0.15</v>
      </c>
      <c r="AI14" s="33">
        <v>0.15</v>
      </c>
      <c r="AJ14" s="33">
        <v>0.15</v>
      </c>
      <c r="AK14" s="33">
        <v>0.15</v>
      </c>
      <c r="AL14" s="33">
        <v>0.15</v>
      </c>
      <c r="AM14" s="33">
        <v>0.15</v>
      </c>
      <c r="AN14" s="33">
        <v>0.15</v>
      </c>
      <c r="AO14" s="33">
        <v>0.15</v>
      </c>
      <c r="AP14" s="83"/>
    </row>
    <row r="15" spans="1:42" s="86" customFormat="1" ht="15" hidden="1" x14ac:dyDescent="0.25">
      <c r="A15" s="21" t="s">
        <v>159</v>
      </c>
      <c r="B15" s="21" t="s">
        <v>3</v>
      </c>
      <c r="C15" s="21" t="s">
        <v>160</v>
      </c>
      <c r="D15" s="21" t="s">
        <v>186</v>
      </c>
      <c r="E15" s="21" t="s">
        <v>187</v>
      </c>
      <c r="F15" s="70"/>
      <c r="G15" s="70"/>
      <c r="H15" s="33">
        <v>0.26</v>
      </c>
      <c r="I15" s="33">
        <v>0.26</v>
      </c>
      <c r="J15" s="33">
        <v>0.26</v>
      </c>
      <c r="K15" s="33">
        <v>0.26</v>
      </c>
      <c r="L15" s="33">
        <v>0.26</v>
      </c>
      <c r="M15" s="33">
        <v>0.26</v>
      </c>
      <c r="N15" s="33">
        <v>0.26</v>
      </c>
      <c r="O15" s="33">
        <v>0.26</v>
      </c>
      <c r="P15" s="33">
        <v>0.26</v>
      </c>
      <c r="Q15" s="33">
        <v>0.26</v>
      </c>
      <c r="R15" s="33">
        <v>0.26</v>
      </c>
      <c r="S15" s="33">
        <v>0.26</v>
      </c>
      <c r="T15" s="33">
        <v>0.26</v>
      </c>
      <c r="U15" s="33">
        <v>0.26</v>
      </c>
      <c r="V15" s="33">
        <v>0.26</v>
      </c>
      <c r="W15" s="33">
        <v>0.26</v>
      </c>
      <c r="X15" s="33">
        <v>0.26</v>
      </c>
      <c r="Y15" s="33">
        <v>0.26</v>
      </c>
      <c r="Z15" s="33">
        <v>0.26</v>
      </c>
      <c r="AA15" s="33">
        <v>0.26</v>
      </c>
      <c r="AB15" s="33">
        <v>0.26</v>
      </c>
      <c r="AC15" s="33">
        <v>0.28000000000000003</v>
      </c>
      <c r="AD15" s="33">
        <v>0.28000000000000003</v>
      </c>
      <c r="AE15" s="33">
        <v>0.28000000000000003</v>
      </c>
      <c r="AF15" s="33">
        <v>0.28000000000000003</v>
      </c>
      <c r="AG15" s="33">
        <v>0.28000000000000003</v>
      </c>
      <c r="AH15" s="33">
        <v>0.28000000000000003</v>
      </c>
      <c r="AI15" s="33">
        <v>0.28000000000000003</v>
      </c>
      <c r="AJ15" s="33">
        <v>0.28000000000000003</v>
      </c>
      <c r="AK15" s="33">
        <v>0.28000000000000003</v>
      </c>
      <c r="AL15" s="33">
        <v>0.28000000000000003</v>
      </c>
      <c r="AM15" s="33">
        <v>0.28000000000000003</v>
      </c>
      <c r="AN15" s="33">
        <v>0.28000000000000003</v>
      </c>
      <c r="AO15" s="33">
        <v>0.28000000000000003</v>
      </c>
      <c r="AP15" s="83"/>
    </row>
    <row r="16" spans="1:42" s="86" customFormat="1" ht="15" hidden="1" x14ac:dyDescent="0.25">
      <c r="A16" s="21" t="s">
        <v>159</v>
      </c>
      <c r="B16" s="21" t="s">
        <v>3</v>
      </c>
      <c r="C16" s="21" t="s">
        <v>160</v>
      </c>
      <c r="D16" s="21" t="s">
        <v>188</v>
      </c>
      <c r="E16" s="21" t="s">
        <v>189</v>
      </c>
      <c r="F16" s="70"/>
      <c r="G16" s="70"/>
      <c r="H16" s="33">
        <v>0.35</v>
      </c>
      <c r="I16" s="33">
        <v>0.35</v>
      </c>
      <c r="J16" s="33">
        <v>0.35</v>
      </c>
      <c r="K16" s="33">
        <v>0.35</v>
      </c>
      <c r="L16" s="33">
        <v>0.35</v>
      </c>
      <c r="M16" s="33">
        <v>0.35</v>
      </c>
      <c r="N16" s="33">
        <v>0.35</v>
      </c>
      <c r="O16" s="33">
        <v>0.35</v>
      </c>
      <c r="P16" s="33">
        <v>0.35</v>
      </c>
      <c r="Q16" s="33">
        <v>0.35</v>
      </c>
      <c r="R16" s="33">
        <v>0.35</v>
      </c>
      <c r="S16" s="33">
        <v>0.35</v>
      </c>
      <c r="T16" s="33">
        <v>0.35</v>
      </c>
      <c r="U16" s="33">
        <v>0.35</v>
      </c>
      <c r="V16" s="33">
        <v>0.35</v>
      </c>
      <c r="W16" s="33">
        <v>0.35</v>
      </c>
      <c r="X16" s="33">
        <v>0.35</v>
      </c>
      <c r="Y16" s="33">
        <v>0.35</v>
      </c>
      <c r="Z16" s="33">
        <v>0.35</v>
      </c>
      <c r="AA16" s="33">
        <v>0.35</v>
      </c>
      <c r="AB16" s="33">
        <v>0.35</v>
      </c>
      <c r="AC16" s="33">
        <v>0.35</v>
      </c>
      <c r="AD16" s="33">
        <v>0.35</v>
      </c>
      <c r="AE16" s="33">
        <v>0.35</v>
      </c>
      <c r="AF16" s="33">
        <v>0.35</v>
      </c>
      <c r="AG16" s="33">
        <v>0.35</v>
      </c>
      <c r="AH16" s="33">
        <v>0.35</v>
      </c>
      <c r="AI16" s="33">
        <v>0.35</v>
      </c>
      <c r="AJ16" s="33">
        <v>0.35</v>
      </c>
      <c r="AK16" s="33">
        <v>0.35</v>
      </c>
      <c r="AL16" s="33">
        <v>0.35</v>
      </c>
      <c r="AM16" s="33">
        <v>0.35</v>
      </c>
      <c r="AN16" s="33">
        <v>0.35</v>
      </c>
      <c r="AO16" s="33">
        <v>0.35</v>
      </c>
      <c r="AP16" s="83"/>
    </row>
    <row r="17" spans="1:42" s="86" customFormat="1" ht="15" hidden="1" x14ac:dyDescent="0.25">
      <c r="A17" s="21" t="s">
        <v>159</v>
      </c>
      <c r="B17" s="21" t="s">
        <v>3</v>
      </c>
      <c r="C17" s="21" t="s">
        <v>160</v>
      </c>
      <c r="D17" s="21" t="s">
        <v>190</v>
      </c>
      <c r="E17" s="21" t="s">
        <v>191</v>
      </c>
      <c r="F17" s="70"/>
      <c r="G17" s="70"/>
      <c r="H17" s="33">
        <v>0.22</v>
      </c>
      <c r="I17" s="33">
        <v>0.22</v>
      </c>
      <c r="J17" s="33">
        <v>0.22</v>
      </c>
      <c r="K17" s="33">
        <v>0.22</v>
      </c>
      <c r="L17" s="33">
        <v>0.22</v>
      </c>
      <c r="M17" s="33">
        <v>0.22</v>
      </c>
      <c r="N17" s="33">
        <v>0.22</v>
      </c>
      <c r="O17" s="33">
        <v>0.22</v>
      </c>
      <c r="P17" s="33">
        <v>0.22</v>
      </c>
      <c r="Q17" s="33">
        <v>0.22</v>
      </c>
      <c r="R17" s="33">
        <v>0.22</v>
      </c>
      <c r="S17" s="33">
        <v>0.22</v>
      </c>
      <c r="T17" s="33">
        <v>0.22</v>
      </c>
      <c r="U17" s="33">
        <v>0.22</v>
      </c>
      <c r="V17" s="33">
        <v>0.22</v>
      </c>
      <c r="W17" s="33">
        <v>0.22</v>
      </c>
      <c r="X17" s="33">
        <v>0.22</v>
      </c>
      <c r="Y17" s="33">
        <v>0.22</v>
      </c>
      <c r="Z17" s="33">
        <v>0.22</v>
      </c>
      <c r="AA17" s="33">
        <v>0.22</v>
      </c>
      <c r="AB17" s="33">
        <v>0.22</v>
      </c>
      <c r="AC17" s="33">
        <v>0.22</v>
      </c>
      <c r="AD17" s="33">
        <v>0.22</v>
      </c>
      <c r="AE17" s="33">
        <v>0.22</v>
      </c>
      <c r="AF17" s="33">
        <v>0.22</v>
      </c>
      <c r="AG17" s="33">
        <v>0.22</v>
      </c>
      <c r="AH17" s="33">
        <v>0.22</v>
      </c>
      <c r="AI17" s="33">
        <v>0.22</v>
      </c>
      <c r="AJ17" s="33">
        <v>0.22</v>
      </c>
      <c r="AK17" s="33">
        <v>0.22</v>
      </c>
      <c r="AL17" s="33">
        <v>0.22</v>
      </c>
      <c r="AM17" s="33">
        <v>0.22</v>
      </c>
      <c r="AN17" s="33">
        <v>0.22</v>
      </c>
      <c r="AO17" s="33">
        <v>0.22</v>
      </c>
      <c r="AP17" s="83"/>
    </row>
    <row r="18" spans="1:42" s="85" customFormat="1" hidden="1" x14ac:dyDescent="0.2">
      <c r="A18" s="23"/>
      <c r="B18" s="18"/>
      <c r="C18" s="16"/>
      <c r="D18" s="24"/>
      <c r="E18" s="23"/>
      <c r="F18" s="19"/>
      <c r="G18" s="25"/>
      <c r="H18" s="34">
        <f>SUM(H14:H17)</f>
        <v>1</v>
      </c>
      <c r="I18" s="34">
        <f>SUM(I14:I17)</f>
        <v>1</v>
      </c>
      <c r="J18" s="34">
        <f t="shared" ref="J18:AO18" si="2">SUM(J14:J17)</f>
        <v>1</v>
      </c>
      <c r="K18" s="34">
        <f t="shared" si="2"/>
        <v>1</v>
      </c>
      <c r="L18" s="34">
        <f t="shared" si="2"/>
        <v>1</v>
      </c>
      <c r="M18" s="34">
        <f t="shared" si="2"/>
        <v>1</v>
      </c>
      <c r="N18" s="34">
        <f t="shared" si="2"/>
        <v>1</v>
      </c>
      <c r="O18" s="34">
        <f t="shared" si="2"/>
        <v>1</v>
      </c>
      <c r="P18" s="34">
        <f t="shared" si="2"/>
        <v>1</v>
      </c>
      <c r="Q18" s="34">
        <f t="shared" si="2"/>
        <v>1</v>
      </c>
      <c r="R18" s="34">
        <f t="shared" si="2"/>
        <v>1</v>
      </c>
      <c r="S18" s="34">
        <f t="shared" si="2"/>
        <v>1</v>
      </c>
      <c r="T18" s="34">
        <f t="shared" si="2"/>
        <v>1</v>
      </c>
      <c r="U18" s="34">
        <f t="shared" si="2"/>
        <v>1</v>
      </c>
      <c r="V18" s="34">
        <f t="shared" si="2"/>
        <v>1</v>
      </c>
      <c r="W18" s="34">
        <f t="shared" si="2"/>
        <v>1</v>
      </c>
      <c r="X18" s="34">
        <f t="shared" si="2"/>
        <v>1</v>
      </c>
      <c r="Y18" s="34">
        <f t="shared" si="2"/>
        <v>1</v>
      </c>
      <c r="Z18" s="34">
        <f t="shared" si="2"/>
        <v>1</v>
      </c>
      <c r="AA18" s="34">
        <f t="shared" si="2"/>
        <v>1</v>
      </c>
      <c r="AB18" s="34">
        <f t="shared" si="2"/>
        <v>1</v>
      </c>
      <c r="AC18" s="34">
        <f t="shared" si="2"/>
        <v>1</v>
      </c>
      <c r="AD18" s="34">
        <f t="shared" si="2"/>
        <v>1</v>
      </c>
      <c r="AE18" s="34">
        <f t="shared" si="2"/>
        <v>1</v>
      </c>
      <c r="AF18" s="34">
        <f t="shared" si="2"/>
        <v>1</v>
      </c>
      <c r="AG18" s="34">
        <f t="shared" si="2"/>
        <v>1</v>
      </c>
      <c r="AH18" s="34">
        <f t="shared" si="2"/>
        <v>1</v>
      </c>
      <c r="AI18" s="34">
        <f t="shared" si="2"/>
        <v>1</v>
      </c>
      <c r="AJ18" s="34">
        <f t="shared" si="2"/>
        <v>1</v>
      </c>
      <c r="AK18" s="34">
        <f t="shared" si="2"/>
        <v>1</v>
      </c>
      <c r="AL18" s="34">
        <f t="shared" si="2"/>
        <v>1</v>
      </c>
      <c r="AM18" s="34">
        <f t="shared" si="2"/>
        <v>1</v>
      </c>
      <c r="AN18" s="34">
        <f t="shared" si="2"/>
        <v>1</v>
      </c>
      <c r="AO18" s="34">
        <f t="shared" si="2"/>
        <v>1</v>
      </c>
      <c r="AP18" s="26"/>
    </row>
    <row r="19" spans="1:42" s="86" customFormat="1" ht="15" hidden="1" x14ac:dyDescent="0.25">
      <c r="A19" s="21" t="s">
        <v>161</v>
      </c>
      <c r="B19" s="21" t="s">
        <v>3</v>
      </c>
      <c r="C19" s="21" t="s">
        <v>160</v>
      </c>
      <c r="D19" s="21" t="s">
        <v>192</v>
      </c>
      <c r="E19" s="21" t="s">
        <v>193</v>
      </c>
      <c r="F19" s="71"/>
      <c r="G19" s="71"/>
      <c r="H19" s="33">
        <v>0.21</v>
      </c>
      <c r="I19" s="33">
        <v>0.21</v>
      </c>
      <c r="J19" s="33">
        <v>0.21</v>
      </c>
      <c r="K19" s="33">
        <v>0.21</v>
      </c>
      <c r="L19" s="33">
        <v>0.21</v>
      </c>
      <c r="M19" s="33">
        <v>0.21</v>
      </c>
      <c r="N19" s="33">
        <v>0.21</v>
      </c>
      <c r="O19" s="33">
        <v>0.21</v>
      </c>
      <c r="P19" s="33">
        <v>0.21</v>
      </c>
      <c r="Q19" s="33">
        <v>0.21</v>
      </c>
      <c r="R19" s="33">
        <v>0.21</v>
      </c>
      <c r="S19" s="33">
        <v>0.21</v>
      </c>
      <c r="T19" s="33">
        <v>0.21</v>
      </c>
      <c r="U19" s="33">
        <v>0.21</v>
      </c>
      <c r="V19" s="33">
        <v>0.21</v>
      </c>
      <c r="W19" s="33">
        <v>0.21</v>
      </c>
      <c r="X19" s="33">
        <v>0.21</v>
      </c>
      <c r="Y19" s="33">
        <v>0.21</v>
      </c>
      <c r="Z19" s="33">
        <v>0.21</v>
      </c>
      <c r="AA19" s="33">
        <v>0.21</v>
      </c>
      <c r="AB19" s="33">
        <v>0.21</v>
      </c>
      <c r="AC19" s="33">
        <v>0.26</v>
      </c>
      <c r="AD19" s="33">
        <v>0.26</v>
      </c>
      <c r="AE19" s="33">
        <v>0.26</v>
      </c>
      <c r="AF19" s="33">
        <v>0.26</v>
      </c>
      <c r="AG19" s="33">
        <v>0.26</v>
      </c>
      <c r="AH19" s="33">
        <v>0.26</v>
      </c>
      <c r="AI19" s="33">
        <v>0.26</v>
      </c>
      <c r="AJ19" s="33">
        <v>0.26</v>
      </c>
      <c r="AK19" s="33">
        <v>0.26</v>
      </c>
      <c r="AL19" s="33">
        <v>0.26</v>
      </c>
      <c r="AM19" s="33">
        <v>0.26</v>
      </c>
      <c r="AN19" s="33">
        <v>0.26</v>
      </c>
      <c r="AO19" s="33">
        <v>0.26</v>
      </c>
      <c r="AP19" s="83"/>
    </row>
    <row r="20" spans="1:42" s="86" customFormat="1" ht="15" hidden="1" x14ac:dyDescent="0.25">
      <c r="A20" s="21" t="s">
        <v>161</v>
      </c>
      <c r="B20" s="21" t="s">
        <v>3</v>
      </c>
      <c r="C20" s="21" t="s">
        <v>160</v>
      </c>
      <c r="D20" s="21" t="s">
        <v>194</v>
      </c>
      <c r="E20" s="21" t="s">
        <v>195</v>
      </c>
      <c r="F20" s="71"/>
      <c r="G20" s="71"/>
      <c r="H20" s="33">
        <v>0.1</v>
      </c>
      <c r="I20" s="33">
        <v>0.1</v>
      </c>
      <c r="J20" s="33">
        <v>0.1</v>
      </c>
      <c r="K20" s="33">
        <v>0.1</v>
      </c>
      <c r="L20" s="33">
        <v>0.1</v>
      </c>
      <c r="M20" s="33">
        <v>0.1</v>
      </c>
      <c r="N20" s="33">
        <v>0.1</v>
      </c>
      <c r="O20" s="33">
        <v>0.1</v>
      </c>
      <c r="P20" s="33">
        <v>0.1</v>
      </c>
      <c r="Q20" s="33">
        <v>0.1</v>
      </c>
      <c r="R20" s="33">
        <v>0.1</v>
      </c>
      <c r="S20" s="33">
        <v>0.1</v>
      </c>
      <c r="T20" s="33">
        <v>0.1</v>
      </c>
      <c r="U20" s="33">
        <v>0.1</v>
      </c>
      <c r="V20" s="33">
        <v>0.1</v>
      </c>
      <c r="W20" s="33">
        <v>0.1</v>
      </c>
      <c r="X20" s="33">
        <v>0.1</v>
      </c>
      <c r="Y20" s="33">
        <v>0.1</v>
      </c>
      <c r="Z20" s="33">
        <v>0.1</v>
      </c>
      <c r="AA20" s="33">
        <v>0.1</v>
      </c>
      <c r="AB20" s="33">
        <v>0.1</v>
      </c>
      <c r="AC20" s="33">
        <v>0.06</v>
      </c>
      <c r="AD20" s="33">
        <v>0.06</v>
      </c>
      <c r="AE20" s="33">
        <v>0.06</v>
      </c>
      <c r="AF20" s="33">
        <v>0.06</v>
      </c>
      <c r="AG20" s="33">
        <v>0.06</v>
      </c>
      <c r="AH20" s="33">
        <v>0.06</v>
      </c>
      <c r="AI20" s="33">
        <v>0.06</v>
      </c>
      <c r="AJ20" s="33">
        <v>0.06</v>
      </c>
      <c r="AK20" s="33">
        <v>0.06</v>
      </c>
      <c r="AL20" s="33">
        <v>0.06</v>
      </c>
      <c r="AM20" s="33">
        <v>0.06</v>
      </c>
      <c r="AN20" s="33">
        <v>0.06</v>
      </c>
      <c r="AO20" s="33">
        <v>0.06</v>
      </c>
      <c r="AP20" s="83"/>
    </row>
    <row r="21" spans="1:42" s="86" customFormat="1" ht="15" hidden="1" x14ac:dyDescent="0.25">
      <c r="A21" s="21" t="s">
        <v>161</v>
      </c>
      <c r="B21" s="21" t="s">
        <v>3</v>
      </c>
      <c r="C21" s="21" t="s">
        <v>160</v>
      </c>
      <c r="D21" s="21" t="s">
        <v>196</v>
      </c>
      <c r="E21" s="21" t="s">
        <v>197</v>
      </c>
      <c r="F21" s="71"/>
      <c r="G21" s="71"/>
      <c r="H21" s="33">
        <v>0.13</v>
      </c>
      <c r="I21" s="33">
        <v>0.13</v>
      </c>
      <c r="J21" s="33">
        <v>0.13</v>
      </c>
      <c r="K21" s="33">
        <v>0.13</v>
      </c>
      <c r="L21" s="33">
        <v>0.13</v>
      </c>
      <c r="M21" s="33">
        <v>0.13</v>
      </c>
      <c r="N21" s="33">
        <v>0.13</v>
      </c>
      <c r="O21" s="33">
        <v>0.13</v>
      </c>
      <c r="P21" s="33">
        <v>0.13</v>
      </c>
      <c r="Q21" s="33">
        <v>0.13</v>
      </c>
      <c r="R21" s="33">
        <v>0.13</v>
      </c>
      <c r="S21" s="33">
        <v>0.13</v>
      </c>
      <c r="T21" s="33">
        <v>0.13</v>
      </c>
      <c r="U21" s="33">
        <v>0.13</v>
      </c>
      <c r="V21" s="33">
        <v>0.13</v>
      </c>
      <c r="W21" s="33">
        <v>0.13</v>
      </c>
      <c r="X21" s="33">
        <v>0.13</v>
      </c>
      <c r="Y21" s="33">
        <v>0.13</v>
      </c>
      <c r="Z21" s="33">
        <v>0.13</v>
      </c>
      <c r="AA21" s="33">
        <v>0.13</v>
      </c>
      <c r="AB21" s="33">
        <v>0.13</v>
      </c>
      <c r="AC21" s="33">
        <v>0.12</v>
      </c>
      <c r="AD21" s="33">
        <v>0.12</v>
      </c>
      <c r="AE21" s="33">
        <v>0.12</v>
      </c>
      <c r="AF21" s="33">
        <v>0.12</v>
      </c>
      <c r="AG21" s="33">
        <v>0.12</v>
      </c>
      <c r="AH21" s="33">
        <v>0.12</v>
      </c>
      <c r="AI21" s="33">
        <v>0.12</v>
      </c>
      <c r="AJ21" s="33">
        <v>0.12</v>
      </c>
      <c r="AK21" s="33">
        <v>0.12</v>
      </c>
      <c r="AL21" s="33">
        <v>0.12</v>
      </c>
      <c r="AM21" s="33">
        <v>0.12</v>
      </c>
      <c r="AN21" s="33">
        <v>0.12</v>
      </c>
      <c r="AO21" s="33">
        <v>0.12</v>
      </c>
      <c r="AP21" s="83"/>
    </row>
    <row r="22" spans="1:42" s="86" customFormat="1" ht="15" hidden="1" x14ac:dyDescent="0.25">
      <c r="A22" s="21" t="s">
        <v>161</v>
      </c>
      <c r="B22" s="21" t="s">
        <v>3</v>
      </c>
      <c r="C22" s="21" t="s">
        <v>160</v>
      </c>
      <c r="D22" s="21" t="s">
        <v>198</v>
      </c>
      <c r="E22" s="21" t="s">
        <v>120</v>
      </c>
      <c r="F22" s="71"/>
      <c r="G22" s="71"/>
      <c r="H22" s="33">
        <v>0.1</v>
      </c>
      <c r="I22" s="33">
        <v>0.1</v>
      </c>
      <c r="J22" s="33">
        <v>0.1</v>
      </c>
      <c r="K22" s="33">
        <v>0.1</v>
      </c>
      <c r="L22" s="33">
        <v>0.1</v>
      </c>
      <c r="M22" s="33">
        <v>0.1</v>
      </c>
      <c r="N22" s="33">
        <v>0.1</v>
      </c>
      <c r="O22" s="33">
        <v>0.1</v>
      </c>
      <c r="P22" s="33">
        <v>0.1</v>
      </c>
      <c r="Q22" s="33">
        <v>0.1</v>
      </c>
      <c r="R22" s="33">
        <v>0.1</v>
      </c>
      <c r="S22" s="33">
        <v>0.1</v>
      </c>
      <c r="T22" s="33">
        <v>0.1</v>
      </c>
      <c r="U22" s="33">
        <v>0.1</v>
      </c>
      <c r="V22" s="33">
        <v>0.1</v>
      </c>
      <c r="W22" s="33">
        <v>0.1</v>
      </c>
      <c r="X22" s="33">
        <v>0.1</v>
      </c>
      <c r="Y22" s="33">
        <v>0.1</v>
      </c>
      <c r="Z22" s="33">
        <v>0.1</v>
      </c>
      <c r="AA22" s="33">
        <v>0.1</v>
      </c>
      <c r="AB22" s="33">
        <v>0.1</v>
      </c>
      <c r="AC22" s="33">
        <v>0.1</v>
      </c>
      <c r="AD22" s="33">
        <v>0.1</v>
      </c>
      <c r="AE22" s="33">
        <v>0.1</v>
      </c>
      <c r="AF22" s="33">
        <v>0.1</v>
      </c>
      <c r="AG22" s="33">
        <v>0.1</v>
      </c>
      <c r="AH22" s="33">
        <v>0.1</v>
      </c>
      <c r="AI22" s="33">
        <v>0.1</v>
      </c>
      <c r="AJ22" s="33">
        <v>0.1</v>
      </c>
      <c r="AK22" s="33">
        <v>0.1</v>
      </c>
      <c r="AL22" s="33">
        <v>0.1</v>
      </c>
      <c r="AM22" s="33">
        <v>0.1</v>
      </c>
      <c r="AN22" s="33">
        <v>0.1</v>
      </c>
      <c r="AO22" s="33">
        <v>0.1</v>
      </c>
      <c r="AP22" s="83"/>
    </row>
    <row r="23" spans="1:42" s="86" customFormat="1" ht="15" hidden="1" x14ac:dyDescent="0.25">
      <c r="A23" s="21" t="s">
        <v>161</v>
      </c>
      <c r="B23" s="21" t="s">
        <v>3</v>
      </c>
      <c r="C23" s="21" t="s">
        <v>160</v>
      </c>
      <c r="D23" s="21" t="s">
        <v>199</v>
      </c>
      <c r="E23" s="21" t="s">
        <v>200</v>
      </c>
      <c r="F23" s="71"/>
      <c r="G23" s="71"/>
      <c r="H23" s="33">
        <v>0.18</v>
      </c>
      <c r="I23" s="33">
        <v>0.18</v>
      </c>
      <c r="J23" s="33">
        <v>0.18</v>
      </c>
      <c r="K23" s="33">
        <v>0.18</v>
      </c>
      <c r="L23" s="33">
        <v>0.18</v>
      </c>
      <c r="M23" s="33">
        <v>0.18</v>
      </c>
      <c r="N23" s="33">
        <v>0.18</v>
      </c>
      <c r="O23" s="33">
        <v>0.18</v>
      </c>
      <c r="P23" s="33">
        <v>0.18</v>
      </c>
      <c r="Q23" s="33">
        <v>0.18</v>
      </c>
      <c r="R23" s="33">
        <v>0.18</v>
      </c>
      <c r="S23" s="33">
        <v>0.18</v>
      </c>
      <c r="T23" s="33">
        <v>0.18</v>
      </c>
      <c r="U23" s="33">
        <v>0.18</v>
      </c>
      <c r="V23" s="33">
        <v>0.18</v>
      </c>
      <c r="W23" s="33">
        <v>0.18</v>
      </c>
      <c r="X23" s="33">
        <v>0.18</v>
      </c>
      <c r="Y23" s="33">
        <v>0.18</v>
      </c>
      <c r="Z23" s="33">
        <v>0.18</v>
      </c>
      <c r="AA23" s="33">
        <v>0.18</v>
      </c>
      <c r="AB23" s="33">
        <v>0.18</v>
      </c>
      <c r="AC23" s="33">
        <v>0.18</v>
      </c>
      <c r="AD23" s="33">
        <v>0.18</v>
      </c>
      <c r="AE23" s="33">
        <v>0.18</v>
      </c>
      <c r="AF23" s="33">
        <v>0.18</v>
      </c>
      <c r="AG23" s="33">
        <v>0.18</v>
      </c>
      <c r="AH23" s="33">
        <v>0.18</v>
      </c>
      <c r="AI23" s="33">
        <v>0.18</v>
      </c>
      <c r="AJ23" s="33">
        <v>0.18</v>
      </c>
      <c r="AK23" s="33">
        <v>0.18</v>
      </c>
      <c r="AL23" s="33">
        <v>0.18</v>
      </c>
      <c r="AM23" s="33">
        <v>0.18</v>
      </c>
      <c r="AN23" s="33">
        <v>0.18</v>
      </c>
      <c r="AO23" s="33">
        <v>0.18</v>
      </c>
      <c r="AP23" s="83"/>
    </row>
    <row r="24" spans="1:42" s="86" customFormat="1" ht="15" hidden="1" x14ac:dyDescent="0.25">
      <c r="A24" s="21" t="s">
        <v>161</v>
      </c>
      <c r="B24" s="21" t="s">
        <v>3</v>
      </c>
      <c r="C24" s="21" t="s">
        <v>160</v>
      </c>
      <c r="D24" s="21" t="s">
        <v>201</v>
      </c>
      <c r="E24" s="21" t="s">
        <v>202</v>
      </c>
      <c r="F24" s="71"/>
      <c r="G24" s="71"/>
      <c r="H24" s="33">
        <v>0.1</v>
      </c>
      <c r="I24" s="33">
        <v>0.1</v>
      </c>
      <c r="J24" s="33">
        <v>0.1</v>
      </c>
      <c r="K24" s="33">
        <v>0.1</v>
      </c>
      <c r="L24" s="33">
        <v>0.1</v>
      </c>
      <c r="M24" s="33">
        <v>0.1</v>
      </c>
      <c r="N24" s="33">
        <v>0.1</v>
      </c>
      <c r="O24" s="33">
        <v>0.1</v>
      </c>
      <c r="P24" s="33">
        <v>0.1</v>
      </c>
      <c r="Q24" s="33">
        <v>0.1</v>
      </c>
      <c r="R24" s="33">
        <v>0.1</v>
      </c>
      <c r="S24" s="33">
        <v>0.1</v>
      </c>
      <c r="T24" s="33">
        <v>0.1</v>
      </c>
      <c r="U24" s="33">
        <v>0.1</v>
      </c>
      <c r="V24" s="33">
        <v>0.1</v>
      </c>
      <c r="W24" s="33">
        <v>0.1</v>
      </c>
      <c r="X24" s="33">
        <v>0.1</v>
      </c>
      <c r="Y24" s="33">
        <v>0.1</v>
      </c>
      <c r="Z24" s="33">
        <v>0.1</v>
      </c>
      <c r="AA24" s="33">
        <v>0.1</v>
      </c>
      <c r="AB24" s="33">
        <v>0.1</v>
      </c>
      <c r="AC24" s="33">
        <v>0.1</v>
      </c>
      <c r="AD24" s="33">
        <v>0.1</v>
      </c>
      <c r="AE24" s="33">
        <v>0.1</v>
      </c>
      <c r="AF24" s="33">
        <v>0.1</v>
      </c>
      <c r="AG24" s="33">
        <v>0.1</v>
      </c>
      <c r="AH24" s="33">
        <v>0.1</v>
      </c>
      <c r="AI24" s="33">
        <v>0.1</v>
      </c>
      <c r="AJ24" s="33">
        <v>0.1</v>
      </c>
      <c r="AK24" s="33">
        <v>0.1</v>
      </c>
      <c r="AL24" s="33">
        <v>0.1</v>
      </c>
      <c r="AM24" s="33">
        <v>0.1</v>
      </c>
      <c r="AN24" s="33">
        <v>0.1</v>
      </c>
      <c r="AO24" s="33">
        <v>0.1</v>
      </c>
      <c r="AP24" s="83"/>
    </row>
    <row r="25" spans="1:42" s="86" customFormat="1" ht="15" hidden="1" x14ac:dyDescent="0.25">
      <c r="A25" s="21" t="s">
        <v>161</v>
      </c>
      <c r="B25" s="21" t="s">
        <v>3</v>
      </c>
      <c r="C25" s="21" t="s">
        <v>160</v>
      </c>
      <c r="D25" s="21" t="s">
        <v>262</v>
      </c>
      <c r="E25" s="21" t="s">
        <v>203</v>
      </c>
      <c r="F25" s="71"/>
      <c r="G25" s="71"/>
      <c r="H25" s="33">
        <v>0.18</v>
      </c>
      <c r="I25" s="33">
        <v>0.18</v>
      </c>
      <c r="J25" s="33">
        <v>0.18</v>
      </c>
      <c r="K25" s="33">
        <v>0.18</v>
      </c>
      <c r="L25" s="33">
        <v>0.18</v>
      </c>
      <c r="M25" s="33">
        <v>0.18</v>
      </c>
      <c r="N25" s="33">
        <v>0.18</v>
      </c>
      <c r="O25" s="33">
        <v>0.18</v>
      </c>
      <c r="P25" s="33">
        <v>0.18</v>
      </c>
      <c r="Q25" s="33">
        <v>0.18</v>
      </c>
      <c r="R25" s="33">
        <v>0.18</v>
      </c>
      <c r="S25" s="33">
        <v>0.18</v>
      </c>
      <c r="T25" s="33">
        <v>0.18</v>
      </c>
      <c r="U25" s="33">
        <v>0.18</v>
      </c>
      <c r="V25" s="33">
        <v>0.18</v>
      </c>
      <c r="W25" s="33">
        <v>0.18</v>
      </c>
      <c r="X25" s="33">
        <v>0.18</v>
      </c>
      <c r="Y25" s="33">
        <v>0.18</v>
      </c>
      <c r="Z25" s="33">
        <v>0.18</v>
      </c>
      <c r="AA25" s="33">
        <v>0.18</v>
      </c>
      <c r="AB25" s="33">
        <v>0.18</v>
      </c>
      <c r="AC25" s="33">
        <v>0.18</v>
      </c>
      <c r="AD25" s="33">
        <v>0.18</v>
      </c>
      <c r="AE25" s="33">
        <v>0.18</v>
      </c>
      <c r="AF25" s="33">
        <v>0.18</v>
      </c>
      <c r="AG25" s="33">
        <v>0.18</v>
      </c>
      <c r="AH25" s="33">
        <v>0.18</v>
      </c>
      <c r="AI25" s="33">
        <v>0.18</v>
      </c>
      <c r="AJ25" s="33">
        <v>0.18</v>
      </c>
      <c r="AK25" s="33">
        <v>0.18</v>
      </c>
      <c r="AL25" s="33">
        <v>0.18</v>
      </c>
      <c r="AM25" s="33">
        <v>0.18</v>
      </c>
      <c r="AN25" s="33">
        <v>0.18</v>
      </c>
      <c r="AO25" s="33">
        <v>0.18</v>
      </c>
      <c r="AP25" s="83"/>
    </row>
    <row r="26" spans="1:42" s="85" customFormat="1" hidden="1" x14ac:dyDescent="0.2">
      <c r="A26" s="23"/>
      <c r="B26" s="18"/>
      <c r="C26" s="16"/>
      <c r="D26" s="24"/>
      <c r="E26" s="23"/>
      <c r="F26" s="19"/>
      <c r="G26" s="25"/>
      <c r="H26" s="34">
        <f>SUM(H19:H25)</f>
        <v>1</v>
      </c>
      <c r="I26" s="34">
        <f t="shared" ref="I26:AO26" si="3">SUM(I19:I25)</f>
        <v>1</v>
      </c>
      <c r="J26" s="34">
        <f t="shared" si="3"/>
        <v>1</v>
      </c>
      <c r="K26" s="34">
        <f t="shared" si="3"/>
        <v>1</v>
      </c>
      <c r="L26" s="34">
        <f t="shared" si="3"/>
        <v>1</v>
      </c>
      <c r="M26" s="34">
        <f t="shared" si="3"/>
        <v>1</v>
      </c>
      <c r="N26" s="34">
        <f t="shared" si="3"/>
        <v>1</v>
      </c>
      <c r="O26" s="34">
        <f t="shared" si="3"/>
        <v>1</v>
      </c>
      <c r="P26" s="34">
        <f t="shared" si="3"/>
        <v>1</v>
      </c>
      <c r="Q26" s="34">
        <f t="shared" si="3"/>
        <v>1</v>
      </c>
      <c r="R26" s="34">
        <f t="shared" si="3"/>
        <v>1</v>
      </c>
      <c r="S26" s="34">
        <f t="shared" si="3"/>
        <v>1</v>
      </c>
      <c r="T26" s="34">
        <f t="shared" si="3"/>
        <v>1</v>
      </c>
      <c r="U26" s="34">
        <f t="shared" si="3"/>
        <v>1</v>
      </c>
      <c r="V26" s="34">
        <f t="shared" si="3"/>
        <v>1</v>
      </c>
      <c r="W26" s="34">
        <f t="shared" si="3"/>
        <v>1</v>
      </c>
      <c r="X26" s="34">
        <f t="shared" si="3"/>
        <v>1</v>
      </c>
      <c r="Y26" s="34">
        <f t="shared" si="3"/>
        <v>1</v>
      </c>
      <c r="Z26" s="34">
        <f t="shared" si="3"/>
        <v>1</v>
      </c>
      <c r="AA26" s="34">
        <f t="shared" si="3"/>
        <v>1</v>
      </c>
      <c r="AB26" s="34">
        <f t="shared" si="3"/>
        <v>1</v>
      </c>
      <c r="AC26" s="34">
        <f t="shared" si="3"/>
        <v>1</v>
      </c>
      <c r="AD26" s="34">
        <f t="shared" si="3"/>
        <v>1</v>
      </c>
      <c r="AE26" s="34">
        <f t="shared" si="3"/>
        <v>1</v>
      </c>
      <c r="AF26" s="34">
        <f t="shared" si="3"/>
        <v>1</v>
      </c>
      <c r="AG26" s="34">
        <f t="shared" si="3"/>
        <v>1</v>
      </c>
      <c r="AH26" s="34">
        <f t="shared" si="3"/>
        <v>1</v>
      </c>
      <c r="AI26" s="34">
        <f t="shared" si="3"/>
        <v>1</v>
      </c>
      <c r="AJ26" s="34">
        <f t="shared" si="3"/>
        <v>1</v>
      </c>
      <c r="AK26" s="34">
        <f t="shared" si="3"/>
        <v>1</v>
      </c>
      <c r="AL26" s="34">
        <f t="shared" si="3"/>
        <v>1</v>
      </c>
      <c r="AM26" s="34">
        <f t="shared" si="3"/>
        <v>1</v>
      </c>
      <c r="AN26" s="34">
        <f t="shared" si="3"/>
        <v>1</v>
      </c>
      <c r="AO26" s="34">
        <f t="shared" si="3"/>
        <v>1</v>
      </c>
      <c r="AP26" s="26"/>
    </row>
    <row r="27" spans="1:42" s="86" customFormat="1" ht="15" hidden="1" x14ac:dyDescent="0.25">
      <c r="A27" s="21" t="s">
        <v>162</v>
      </c>
      <c r="B27" s="21" t="s">
        <v>3</v>
      </c>
      <c r="C27" s="21" t="s">
        <v>160</v>
      </c>
      <c r="D27" s="21" t="s">
        <v>204</v>
      </c>
      <c r="E27" s="21" t="s">
        <v>205</v>
      </c>
      <c r="F27" s="69"/>
      <c r="G27" s="69"/>
      <c r="H27" s="33">
        <v>0.21</v>
      </c>
      <c r="I27" s="33">
        <v>0.21</v>
      </c>
      <c r="J27" s="33">
        <v>0.21</v>
      </c>
      <c r="K27" s="33">
        <v>0.21</v>
      </c>
      <c r="L27" s="33">
        <v>0.21</v>
      </c>
      <c r="M27" s="33">
        <v>0.21</v>
      </c>
      <c r="N27" s="33">
        <v>0.21</v>
      </c>
      <c r="O27" s="33">
        <v>0.21</v>
      </c>
      <c r="P27" s="33">
        <v>0.21</v>
      </c>
      <c r="Q27" s="33">
        <v>0.21</v>
      </c>
      <c r="R27" s="33">
        <v>0.21</v>
      </c>
      <c r="S27" s="33">
        <v>0.21</v>
      </c>
      <c r="T27" s="33">
        <v>0.21</v>
      </c>
      <c r="U27" s="33">
        <v>0.21</v>
      </c>
      <c r="V27" s="33">
        <v>0.21</v>
      </c>
      <c r="W27" s="33">
        <v>0.21</v>
      </c>
      <c r="X27" s="33">
        <v>0.21</v>
      </c>
      <c r="Y27" s="33">
        <v>0.21</v>
      </c>
      <c r="Z27" s="33">
        <v>0.21</v>
      </c>
      <c r="AA27" s="33">
        <v>0.21</v>
      </c>
      <c r="AB27" s="33">
        <v>0.21</v>
      </c>
      <c r="AC27" s="33">
        <v>0.24</v>
      </c>
      <c r="AD27" s="33">
        <v>0.24</v>
      </c>
      <c r="AE27" s="33">
        <v>0.24</v>
      </c>
      <c r="AF27" s="33">
        <v>0.24</v>
      </c>
      <c r="AG27" s="33">
        <v>0.24</v>
      </c>
      <c r="AH27" s="33">
        <v>0.24</v>
      </c>
      <c r="AI27" s="33">
        <v>0.24</v>
      </c>
      <c r="AJ27" s="33">
        <v>0.24</v>
      </c>
      <c r="AK27" s="33">
        <v>0.24</v>
      </c>
      <c r="AL27" s="33">
        <v>0.24</v>
      </c>
      <c r="AM27" s="33">
        <v>0.24</v>
      </c>
      <c r="AN27" s="33">
        <v>0.24</v>
      </c>
      <c r="AO27" s="33">
        <v>0.24</v>
      </c>
      <c r="AP27" s="83"/>
    </row>
    <row r="28" spans="1:42" s="86" customFormat="1" ht="15" hidden="1" x14ac:dyDescent="0.25">
      <c r="A28" s="21" t="s">
        <v>162</v>
      </c>
      <c r="B28" s="21" t="s">
        <v>3</v>
      </c>
      <c r="C28" s="21" t="s">
        <v>160</v>
      </c>
      <c r="D28" s="21" t="s">
        <v>206</v>
      </c>
      <c r="E28" s="21" t="s">
        <v>207</v>
      </c>
      <c r="F28" s="69"/>
      <c r="G28" s="69"/>
      <c r="H28" s="33">
        <v>0.2</v>
      </c>
      <c r="I28" s="33">
        <v>0.2</v>
      </c>
      <c r="J28" s="33">
        <v>0.2</v>
      </c>
      <c r="K28" s="33">
        <v>0.2</v>
      </c>
      <c r="L28" s="33">
        <v>0.2</v>
      </c>
      <c r="M28" s="33">
        <v>0.2</v>
      </c>
      <c r="N28" s="33">
        <v>0.2</v>
      </c>
      <c r="O28" s="33">
        <v>0.2</v>
      </c>
      <c r="P28" s="33">
        <v>0.2</v>
      </c>
      <c r="Q28" s="33">
        <v>0.2</v>
      </c>
      <c r="R28" s="33">
        <v>0.2</v>
      </c>
      <c r="S28" s="33">
        <v>0.2</v>
      </c>
      <c r="T28" s="33">
        <v>0.2</v>
      </c>
      <c r="U28" s="33">
        <v>0.2</v>
      </c>
      <c r="V28" s="33">
        <v>0.2</v>
      </c>
      <c r="W28" s="33">
        <v>0.2</v>
      </c>
      <c r="X28" s="33">
        <v>0.2</v>
      </c>
      <c r="Y28" s="33">
        <v>0.2</v>
      </c>
      <c r="Z28" s="33">
        <v>0.2</v>
      </c>
      <c r="AA28" s="33">
        <v>0.2</v>
      </c>
      <c r="AB28" s="33">
        <v>0.2</v>
      </c>
      <c r="AC28" s="33">
        <v>0.19</v>
      </c>
      <c r="AD28" s="33">
        <v>0.19</v>
      </c>
      <c r="AE28" s="33">
        <v>0.19</v>
      </c>
      <c r="AF28" s="33">
        <v>0.19</v>
      </c>
      <c r="AG28" s="33">
        <v>0.19</v>
      </c>
      <c r="AH28" s="33">
        <v>0.19</v>
      </c>
      <c r="AI28" s="33">
        <v>0.19</v>
      </c>
      <c r="AJ28" s="33">
        <v>0.19</v>
      </c>
      <c r="AK28" s="33">
        <v>0.19</v>
      </c>
      <c r="AL28" s="33">
        <v>0.19</v>
      </c>
      <c r="AM28" s="33">
        <v>0.19</v>
      </c>
      <c r="AN28" s="33">
        <v>0.19</v>
      </c>
      <c r="AO28" s="33">
        <v>0.19</v>
      </c>
      <c r="AP28" s="83"/>
    </row>
    <row r="29" spans="1:42" s="86" customFormat="1" ht="15" hidden="1" x14ac:dyDescent="0.25">
      <c r="A29" s="21" t="s">
        <v>162</v>
      </c>
      <c r="B29" s="21" t="s">
        <v>3</v>
      </c>
      <c r="C29" s="21" t="s">
        <v>160</v>
      </c>
      <c r="D29" s="21" t="s">
        <v>208</v>
      </c>
      <c r="E29" s="21" t="s">
        <v>209</v>
      </c>
      <c r="F29" s="69"/>
      <c r="G29" s="69"/>
      <c r="H29" s="33">
        <v>0.19</v>
      </c>
      <c r="I29" s="33">
        <v>0.19</v>
      </c>
      <c r="J29" s="33">
        <v>0.19</v>
      </c>
      <c r="K29" s="33">
        <v>0.19</v>
      </c>
      <c r="L29" s="33">
        <v>0.19</v>
      </c>
      <c r="M29" s="33">
        <v>0.19</v>
      </c>
      <c r="N29" s="33">
        <v>0.19</v>
      </c>
      <c r="O29" s="33">
        <v>0.19</v>
      </c>
      <c r="P29" s="33">
        <v>0.19</v>
      </c>
      <c r="Q29" s="33">
        <v>0.19</v>
      </c>
      <c r="R29" s="33">
        <v>0.19</v>
      </c>
      <c r="S29" s="33">
        <v>0.19</v>
      </c>
      <c r="T29" s="33">
        <v>0.19</v>
      </c>
      <c r="U29" s="33">
        <v>0.19</v>
      </c>
      <c r="V29" s="33">
        <v>0.19</v>
      </c>
      <c r="W29" s="33">
        <v>0.19</v>
      </c>
      <c r="X29" s="33">
        <v>0.19</v>
      </c>
      <c r="Y29" s="33">
        <v>0.19</v>
      </c>
      <c r="Z29" s="33">
        <v>0.19</v>
      </c>
      <c r="AA29" s="33">
        <v>0.19</v>
      </c>
      <c r="AB29" s="33">
        <v>0.19</v>
      </c>
      <c r="AC29" s="33">
        <v>0.16</v>
      </c>
      <c r="AD29" s="33">
        <v>0.16</v>
      </c>
      <c r="AE29" s="33">
        <v>0.16</v>
      </c>
      <c r="AF29" s="33">
        <v>0.16</v>
      </c>
      <c r="AG29" s="33">
        <v>0.16</v>
      </c>
      <c r="AH29" s="33">
        <v>0.16</v>
      </c>
      <c r="AI29" s="33">
        <v>0.16</v>
      </c>
      <c r="AJ29" s="33">
        <v>0.16</v>
      </c>
      <c r="AK29" s="33">
        <v>0.16</v>
      </c>
      <c r="AL29" s="33">
        <v>0.16</v>
      </c>
      <c r="AM29" s="33">
        <v>0.16</v>
      </c>
      <c r="AN29" s="33">
        <v>0.16</v>
      </c>
      <c r="AO29" s="33">
        <v>0.16</v>
      </c>
      <c r="AP29" s="83"/>
    </row>
    <row r="30" spans="1:42" s="86" customFormat="1" ht="15" hidden="1" x14ac:dyDescent="0.25">
      <c r="A30" s="21" t="s">
        <v>162</v>
      </c>
      <c r="B30" s="21" t="s">
        <v>3</v>
      </c>
      <c r="C30" s="21" t="s">
        <v>160</v>
      </c>
      <c r="D30" s="21" t="s">
        <v>210</v>
      </c>
      <c r="E30" s="21" t="s">
        <v>211</v>
      </c>
      <c r="F30" s="69"/>
      <c r="G30" s="69"/>
      <c r="H30" s="33">
        <v>0.19</v>
      </c>
      <c r="I30" s="33">
        <v>0.19</v>
      </c>
      <c r="J30" s="33">
        <v>0.19</v>
      </c>
      <c r="K30" s="33">
        <v>0.19</v>
      </c>
      <c r="L30" s="33">
        <v>0.19</v>
      </c>
      <c r="M30" s="33">
        <v>0.19</v>
      </c>
      <c r="N30" s="33">
        <v>0.19</v>
      </c>
      <c r="O30" s="33">
        <v>0.19</v>
      </c>
      <c r="P30" s="33">
        <v>0.19</v>
      </c>
      <c r="Q30" s="33">
        <v>0.19</v>
      </c>
      <c r="R30" s="33">
        <v>0.19</v>
      </c>
      <c r="S30" s="33">
        <v>0.19</v>
      </c>
      <c r="T30" s="33">
        <v>0.19</v>
      </c>
      <c r="U30" s="33">
        <v>0.19</v>
      </c>
      <c r="V30" s="33">
        <v>0.19</v>
      </c>
      <c r="W30" s="33">
        <v>0.19</v>
      </c>
      <c r="X30" s="33">
        <v>0.19</v>
      </c>
      <c r="Y30" s="33">
        <v>0.19</v>
      </c>
      <c r="Z30" s="33">
        <v>0.19</v>
      </c>
      <c r="AA30" s="33">
        <v>0.19</v>
      </c>
      <c r="AB30" s="33">
        <v>0.19</v>
      </c>
      <c r="AC30" s="33">
        <v>0.23</v>
      </c>
      <c r="AD30" s="33">
        <v>0.23</v>
      </c>
      <c r="AE30" s="33">
        <v>0.23</v>
      </c>
      <c r="AF30" s="33">
        <v>0.23</v>
      </c>
      <c r="AG30" s="33">
        <v>0.23</v>
      </c>
      <c r="AH30" s="33">
        <v>0.23</v>
      </c>
      <c r="AI30" s="33">
        <v>0.23</v>
      </c>
      <c r="AJ30" s="33">
        <v>0.23</v>
      </c>
      <c r="AK30" s="33">
        <v>0.23</v>
      </c>
      <c r="AL30" s="33">
        <v>0.23</v>
      </c>
      <c r="AM30" s="33">
        <v>0.23</v>
      </c>
      <c r="AN30" s="33">
        <v>0.23</v>
      </c>
      <c r="AO30" s="33">
        <v>0.23</v>
      </c>
      <c r="AP30" s="83"/>
    </row>
    <row r="31" spans="1:42" s="86" customFormat="1" ht="15" hidden="1" x14ac:dyDescent="0.25">
      <c r="A31" s="21" t="s">
        <v>162</v>
      </c>
      <c r="B31" s="21" t="s">
        <v>3</v>
      </c>
      <c r="C31" s="21" t="s">
        <v>160</v>
      </c>
      <c r="D31" s="21" t="s">
        <v>212</v>
      </c>
      <c r="E31" s="21" t="s">
        <v>213</v>
      </c>
      <c r="F31" s="69"/>
      <c r="G31" s="69"/>
      <c r="H31" s="33">
        <v>0.21</v>
      </c>
      <c r="I31" s="33">
        <v>0.21</v>
      </c>
      <c r="J31" s="33">
        <v>0.21</v>
      </c>
      <c r="K31" s="33">
        <v>0.21</v>
      </c>
      <c r="L31" s="33">
        <v>0.21</v>
      </c>
      <c r="M31" s="33">
        <v>0.21</v>
      </c>
      <c r="N31" s="33">
        <v>0.21</v>
      </c>
      <c r="O31" s="33">
        <v>0.21</v>
      </c>
      <c r="P31" s="33">
        <v>0.21</v>
      </c>
      <c r="Q31" s="33">
        <v>0.21</v>
      </c>
      <c r="R31" s="33">
        <v>0.21</v>
      </c>
      <c r="S31" s="33">
        <v>0.21</v>
      </c>
      <c r="T31" s="33">
        <v>0.21</v>
      </c>
      <c r="U31" s="33">
        <v>0.21</v>
      </c>
      <c r="V31" s="33">
        <v>0.21</v>
      </c>
      <c r="W31" s="33">
        <v>0.21</v>
      </c>
      <c r="X31" s="33">
        <v>0.21</v>
      </c>
      <c r="Y31" s="33">
        <v>0.21</v>
      </c>
      <c r="Z31" s="33">
        <v>0.21</v>
      </c>
      <c r="AA31" s="33">
        <v>0.21</v>
      </c>
      <c r="AB31" s="33">
        <v>0.21</v>
      </c>
      <c r="AC31" s="33">
        <v>0.18</v>
      </c>
      <c r="AD31" s="33">
        <v>0.18</v>
      </c>
      <c r="AE31" s="33">
        <v>0.18</v>
      </c>
      <c r="AF31" s="33">
        <v>0.18</v>
      </c>
      <c r="AG31" s="33">
        <v>0.18</v>
      </c>
      <c r="AH31" s="33">
        <v>0.18</v>
      </c>
      <c r="AI31" s="33">
        <v>0.18</v>
      </c>
      <c r="AJ31" s="33">
        <v>0.18</v>
      </c>
      <c r="AK31" s="33">
        <v>0.18</v>
      </c>
      <c r="AL31" s="33">
        <v>0.18</v>
      </c>
      <c r="AM31" s="33">
        <v>0.18</v>
      </c>
      <c r="AN31" s="33">
        <v>0.18</v>
      </c>
      <c r="AO31" s="33">
        <v>0.18</v>
      </c>
      <c r="AP31" s="83"/>
    </row>
    <row r="32" spans="1:42" s="85" customFormat="1" hidden="1" x14ac:dyDescent="0.2">
      <c r="A32" s="23"/>
      <c r="B32" s="18"/>
      <c r="C32" s="16"/>
      <c r="D32" s="24"/>
      <c r="E32" s="23"/>
      <c r="F32" s="19"/>
      <c r="G32" s="25"/>
      <c r="H32" s="34">
        <f>SUM(H27:H31)</f>
        <v>1</v>
      </c>
      <c r="I32" s="34">
        <f t="shared" ref="I32:AO32" si="4">SUM(I27:I31)</f>
        <v>1</v>
      </c>
      <c r="J32" s="34">
        <f t="shared" si="4"/>
        <v>1</v>
      </c>
      <c r="K32" s="34">
        <f t="shared" si="4"/>
        <v>1</v>
      </c>
      <c r="L32" s="34">
        <f t="shared" si="4"/>
        <v>1</v>
      </c>
      <c r="M32" s="34">
        <f t="shared" si="4"/>
        <v>1</v>
      </c>
      <c r="N32" s="34">
        <f t="shared" si="4"/>
        <v>1</v>
      </c>
      <c r="O32" s="34">
        <f t="shared" si="4"/>
        <v>1</v>
      </c>
      <c r="P32" s="34">
        <f t="shared" si="4"/>
        <v>1</v>
      </c>
      <c r="Q32" s="34">
        <f t="shared" si="4"/>
        <v>1</v>
      </c>
      <c r="R32" s="34">
        <f t="shared" si="4"/>
        <v>1</v>
      </c>
      <c r="S32" s="34">
        <f t="shared" si="4"/>
        <v>1</v>
      </c>
      <c r="T32" s="34">
        <f t="shared" si="4"/>
        <v>1</v>
      </c>
      <c r="U32" s="34">
        <f t="shared" si="4"/>
        <v>1</v>
      </c>
      <c r="V32" s="34">
        <f t="shared" si="4"/>
        <v>1</v>
      </c>
      <c r="W32" s="34">
        <f t="shared" si="4"/>
        <v>1</v>
      </c>
      <c r="X32" s="34">
        <f t="shared" si="4"/>
        <v>1</v>
      </c>
      <c r="Y32" s="34">
        <f t="shared" si="4"/>
        <v>1</v>
      </c>
      <c r="Z32" s="34">
        <f t="shared" si="4"/>
        <v>1</v>
      </c>
      <c r="AA32" s="34">
        <f t="shared" si="4"/>
        <v>1</v>
      </c>
      <c r="AB32" s="34">
        <f t="shared" si="4"/>
        <v>1</v>
      </c>
      <c r="AC32" s="34">
        <f t="shared" si="4"/>
        <v>1</v>
      </c>
      <c r="AD32" s="34">
        <f t="shared" si="4"/>
        <v>1</v>
      </c>
      <c r="AE32" s="34">
        <f t="shared" si="4"/>
        <v>1</v>
      </c>
      <c r="AF32" s="34">
        <f t="shared" si="4"/>
        <v>1</v>
      </c>
      <c r="AG32" s="34">
        <f t="shared" si="4"/>
        <v>1</v>
      </c>
      <c r="AH32" s="34">
        <f t="shared" si="4"/>
        <v>1</v>
      </c>
      <c r="AI32" s="34">
        <f t="shared" si="4"/>
        <v>1</v>
      </c>
      <c r="AJ32" s="34">
        <f t="shared" si="4"/>
        <v>1</v>
      </c>
      <c r="AK32" s="34">
        <f t="shared" si="4"/>
        <v>1</v>
      </c>
      <c r="AL32" s="34">
        <f t="shared" si="4"/>
        <v>1</v>
      </c>
      <c r="AM32" s="34">
        <f t="shared" si="4"/>
        <v>1</v>
      </c>
      <c r="AN32" s="34">
        <f t="shared" si="4"/>
        <v>1</v>
      </c>
      <c r="AO32" s="34">
        <f t="shared" si="4"/>
        <v>1</v>
      </c>
      <c r="AP32" s="26"/>
    </row>
    <row r="33" spans="1:42" s="86" customFormat="1" ht="15" hidden="1" x14ac:dyDescent="0.25">
      <c r="A33" s="21" t="s">
        <v>163</v>
      </c>
      <c r="B33" s="21" t="s">
        <v>3</v>
      </c>
      <c r="C33" s="21" t="s">
        <v>156</v>
      </c>
      <c r="D33" s="21" t="s">
        <v>214</v>
      </c>
      <c r="E33" s="21" t="s">
        <v>215</v>
      </c>
      <c r="F33" s="72"/>
      <c r="G33" s="72"/>
      <c r="H33" s="33">
        <v>0.25</v>
      </c>
      <c r="I33" s="33">
        <v>0.25</v>
      </c>
      <c r="J33" s="33">
        <v>0.25</v>
      </c>
      <c r="K33" s="33">
        <v>0.25</v>
      </c>
      <c r="L33" s="33">
        <v>0.25</v>
      </c>
      <c r="M33" s="33">
        <v>0.25</v>
      </c>
      <c r="N33" s="33">
        <v>0.25</v>
      </c>
      <c r="O33" s="33">
        <v>0.25</v>
      </c>
      <c r="P33" s="33">
        <v>0.25</v>
      </c>
      <c r="Q33" s="33">
        <v>0.25</v>
      </c>
      <c r="R33" s="33">
        <v>0.25</v>
      </c>
      <c r="S33" s="33">
        <v>0.25</v>
      </c>
      <c r="T33" s="33">
        <v>0.25</v>
      </c>
      <c r="U33" s="33">
        <v>0.25</v>
      </c>
      <c r="V33" s="33">
        <v>0.25</v>
      </c>
      <c r="W33" s="33">
        <v>0.25</v>
      </c>
      <c r="X33" s="33">
        <v>0.25</v>
      </c>
      <c r="Y33" s="33">
        <v>0.25</v>
      </c>
      <c r="Z33" s="33">
        <v>0.25</v>
      </c>
      <c r="AA33" s="33">
        <v>0.25</v>
      </c>
      <c r="AB33" s="33">
        <v>0.25</v>
      </c>
      <c r="AC33" s="33">
        <v>0.2</v>
      </c>
      <c r="AD33" s="33">
        <v>0.2</v>
      </c>
      <c r="AE33" s="33">
        <v>0.2</v>
      </c>
      <c r="AF33" s="33">
        <v>0.2</v>
      </c>
      <c r="AG33" s="33">
        <v>0.2</v>
      </c>
      <c r="AH33" s="33">
        <v>0.2</v>
      </c>
      <c r="AI33" s="33">
        <v>0.2</v>
      </c>
      <c r="AJ33" s="33">
        <v>0.2</v>
      </c>
      <c r="AK33" s="33">
        <v>0.2</v>
      </c>
      <c r="AL33" s="33">
        <v>0.2</v>
      </c>
      <c r="AM33" s="33">
        <v>0.2</v>
      </c>
      <c r="AN33" s="33">
        <v>0.2</v>
      </c>
      <c r="AO33" s="33">
        <v>0.2</v>
      </c>
      <c r="AP33" s="83"/>
    </row>
    <row r="34" spans="1:42" s="86" customFormat="1" ht="15" hidden="1" x14ac:dyDescent="0.25">
      <c r="A34" s="21" t="s">
        <v>163</v>
      </c>
      <c r="B34" s="21" t="s">
        <v>3</v>
      </c>
      <c r="C34" s="21" t="s">
        <v>156</v>
      </c>
      <c r="D34" s="21" t="s">
        <v>216</v>
      </c>
      <c r="E34" s="21" t="s">
        <v>217</v>
      </c>
      <c r="F34" s="72"/>
      <c r="G34" s="72"/>
      <c r="H34" s="33">
        <v>0.2</v>
      </c>
      <c r="I34" s="33">
        <v>0.2</v>
      </c>
      <c r="J34" s="33">
        <v>0.2</v>
      </c>
      <c r="K34" s="33">
        <v>0.2</v>
      </c>
      <c r="L34" s="33">
        <v>0.2</v>
      </c>
      <c r="M34" s="33">
        <v>0.2</v>
      </c>
      <c r="N34" s="33">
        <v>0.2</v>
      </c>
      <c r="O34" s="33">
        <v>0.2</v>
      </c>
      <c r="P34" s="33">
        <v>0.2</v>
      </c>
      <c r="Q34" s="33">
        <v>0.2</v>
      </c>
      <c r="R34" s="33">
        <v>0.2</v>
      </c>
      <c r="S34" s="33">
        <v>0.2</v>
      </c>
      <c r="T34" s="33">
        <v>0.2</v>
      </c>
      <c r="U34" s="33">
        <v>0.2</v>
      </c>
      <c r="V34" s="33">
        <v>0.2</v>
      </c>
      <c r="W34" s="33">
        <v>0.2</v>
      </c>
      <c r="X34" s="33">
        <v>0.2</v>
      </c>
      <c r="Y34" s="33">
        <v>0.2</v>
      </c>
      <c r="Z34" s="33">
        <v>0.2</v>
      </c>
      <c r="AA34" s="33">
        <v>0.2</v>
      </c>
      <c r="AB34" s="33">
        <v>0.2</v>
      </c>
      <c r="AC34" s="33">
        <v>0.2</v>
      </c>
      <c r="AD34" s="33">
        <v>0.2</v>
      </c>
      <c r="AE34" s="33">
        <v>0.2</v>
      </c>
      <c r="AF34" s="33">
        <v>0.2</v>
      </c>
      <c r="AG34" s="33">
        <v>0.2</v>
      </c>
      <c r="AH34" s="33">
        <v>0.2</v>
      </c>
      <c r="AI34" s="33">
        <v>0.2</v>
      </c>
      <c r="AJ34" s="33">
        <v>0.2</v>
      </c>
      <c r="AK34" s="33">
        <v>0.2</v>
      </c>
      <c r="AL34" s="33">
        <v>0.2</v>
      </c>
      <c r="AM34" s="33">
        <v>0.2</v>
      </c>
      <c r="AN34" s="33">
        <v>0.2</v>
      </c>
      <c r="AO34" s="33">
        <v>0.2</v>
      </c>
      <c r="AP34" s="83"/>
    </row>
    <row r="35" spans="1:42" s="86" customFormat="1" ht="15" hidden="1" x14ac:dyDescent="0.25">
      <c r="A35" s="21" t="s">
        <v>163</v>
      </c>
      <c r="B35" s="21" t="s">
        <v>3</v>
      </c>
      <c r="C35" s="21" t="s">
        <v>156</v>
      </c>
      <c r="D35" s="21" t="s">
        <v>218</v>
      </c>
      <c r="E35" s="21" t="s">
        <v>219</v>
      </c>
      <c r="F35" s="72"/>
      <c r="G35" s="72"/>
      <c r="H35" s="33">
        <v>0.23</v>
      </c>
      <c r="I35" s="33">
        <v>0.23</v>
      </c>
      <c r="J35" s="33">
        <v>0.23</v>
      </c>
      <c r="K35" s="33">
        <v>0.23</v>
      </c>
      <c r="L35" s="33">
        <v>0.23</v>
      </c>
      <c r="M35" s="33">
        <v>0.23</v>
      </c>
      <c r="N35" s="33">
        <v>0.23</v>
      </c>
      <c r="O35" s="33">
        <v>0.23</v>
      </c>
      <c r="P35" s="33">
        <v>0.23</v>
      </c>
      <c r="Q35" s="33">
        <v>0.23</v>
      </c>
      <c r="R35" s="33">
        <v>0.23</v>
      </c>
      <c r="S35" s="33">
        <v>0.23</v>
      </c>
      <c r="T35" s="33">
        <v>0.23</v>
      </c>
      <c r="U35" s="33">
        <v>0.23</v>
      </c>
      <c r="V35" s="33">
        <v>0.23</v>
      </c>
      <c r="W35" s="33">
        <v>0.23</v>
      </c>
      <c r="X35" s="33">
        <v>0.23</v>
      </c>
      <c r="Y35" s="33">
        <v>0.23</v>
      </c>
      <c r="Z35" s="33">
        <v>0.23</v>
      </c>
      <c r="AA35" s="33">
        <v>0.23</v>
      </c>
      <c r="AB35" s="33">
        <v>0.23</v>
      </c>
      <c r="AC35" s="33">
        <v>0.25</v>
      </c>
      <c r="AD35" s="33">
        <v>0.25</v>
      </c>
      <c r="AE35" s="33">
        <v>0.25</v>
      </c>
      <c r="AF35" s="33">
        <v>0.25</v>
      </c>
      <c r="AG35" s="33">
        <v>0.25</v>
      </c>
      <c r="AH35" s="33">
        <v>0.25</v>
      </c>
      <c r="AI35" s="33">
        <v>0.25</v>
      </c>
      <c r="AJ35" s="33">
        <v>0.25</v>
      </c>
      <c r="AK35" s="33">
        <v>0.25</v>
      </c>
      <c r="AL35" s="33">
        <v>0.25</v>
      </c>
      <c r="AM35" s="33">
        <v>0.25</v>
      </c>
      <c r="AN35" s="33">
        <v>0.25</v>
      </c>
      <c r="AO35" s="33">
        <v>0.25</v>
      </c>
      <c r="AP35" s="83"/>
    </row>
    <row r="36" spans="1:42" s="86" customFormat="1" ht="15" hidden="1" x14ac:dyDescent="0.25">
      <c r="A36" s="21" t="s">
        <v>163</v>
      </c>
      <c r="B36" s="21" t="s">
        <v>3</v>
      </c>
      <c r="C36" s="21" t="s">
        <v>156</v>
      </c>
      <c r="D36" s="21" t="s">
        <v>220</v>
      </c>
      <c r="E36" s="21" t="s">
        <v>221</v>
      </c>
      <c r="F36" s="72"/>
      <c r="G36" s="72"/>
      <c r="H36" s="33">
        <v>0.32</v>
      </c>
      <c r="I36" s="33">
        <v>0.32</v>
      </c>
      <c r="J36" s="33">
        <v>0.32</v>
      </c>
      <c r="K36" s="33">
        <v>0.32</v>
      </c>
      <c r="L36" s="33">
        <v>0.32</v>
      </c>
      <c r="M36" s="33">
        <v>0.32</v>
      </c>
      <c r="N36" s="33">
        <v>0.32</v>
      </c>
      <c r="O36" s="33">
        <v>0.32</v>
      </c>
      <c r="P36" s="33">
        <v>0.32</v>
      </c>
      <c r="Q36" s="33">
        <v>0.32</v>
      </c>
      <c r="R36" s="33">
        <v>0.32</v>
      </c>
      <c r="S36" s="33">
        <v>0.32</v>
      </c>
      <c r="T36" s="33">
        <v>0.32</v>
      </c>
      <c r="U36" s="33">
        <v>0.32</v>
      </c>
      <c r="V36" s="33">
        <v>0.32</v>
      </c>
      <c r="W36" s="33">
        <v>0.32</v>
      </c>
      <c r="X36" s="33">
        <v>0.32</v>
      </c>
      <c r="Y36" s="33">
        <v>0.32</v>
      </c>
      <c r="Z36" s="33">
        <v>0.32</v>
      </c>
      <c r="AA36" s="33">
        <v>0.32</v>
      </c>
      <c r="AB36" s="33">
        <v>0.32</v>
      </c>
      <c r="AC36" s="33">
        <v>0.35</v>
      </c>
      <c r="AD36" s="33">
        <v>0.35</v>
      </c>
      <c r="AE36" s="33">
        <v>0.35</v>
      </c>
      <c r="AF36" s="33">
        <v>0.35</v>
      </c>
      <c r="AG36" s="33">
        <v>0.35</v>
      </c>
      <c r="AH36" s="33">
        <v>0.35</v>
      </c>
      <c r="AI36" s="33">
        <v>0.35</v>
      </c>
      <c r="AJ36" s="33">
        <v>0.35</v>
      </c>
      <c r="AK36" s="33">
        <v>0.35</v>
      </c>
      <c r="AL36" s="33">
        <v>0.35</v>
      </c>
      <c r="AM36" s="33">
        <v>0.35</v>
      </c>
      <c r="AN36" s="33">
        <v>0.35</v>
      </c>
      <c r="AO36" s="33">
        <v>0.35</v>
      </c>
      <c r="AP36" s="83"/>
    </row>
    <row r="37" spans="1:42" s="85" customFormat="1" hidden="1" x14ac:dyDescent="0.2">
      <c r="A37" s="23"/>
      <c r="B37" s="18"/>
      <c r="C37" s="16"/>
      <c r="D37" s="24"/>
      <c r="E37" s="23"/>
      <c r="F37" s="19"/>
      <c r="G37" s="25"/>
      <c r="H37" s="34">
        <f>SUM(H33:H36)</f>
        <v>1</v>
      </c>
      <c r="I37" s="34">
        <f t="shared" ref="I37:AO37" si="5">SUM(I33:I36)</f>
        <v>1</v>
      </c>
      <c r="J37" s="34">
        <f t="shared" si="5"/>
        <v>1</v>
      </c>
      <c r="K37" s="34">
        <f t="shared" si="5"/>
        <v>1</v>
      </c>
      <c r="L37" s="34">
        <f t="shared" si="5"/>
        <v>1</v>
      </c>
      <c r="M37" s="34">
        <f t="shared" si="5"/>
        <v>1</v>
      </c>
      <c r="N37" s="34">
        <f t="shared" si="5"/>
        <v>1</v>
      </c>
      <c r="O37" s="34">
        <f t="shared" si="5"/>
        <v>1</v>
      </c>
      <c r="P37" s="34">
        <f t="shared" si="5"/>
        <v>1</v>
      </c>
      <c r="Q37" s="34">
        <f t="shared" si="5"/>
        <v>1</v>
      </c>
      <c r="R37" s="34">
        <f t="shared" si="5"/>
        <v>1</v>
      </c>
      <c r="S37" s="34">
        <f t="shared" si="5"/>
        <v>1</v>
      </c>
      <c r="T37" s="34">
        <f t="shared" si="5"/>
        <v>1</v>
      </c>
      <c r="U37" s="34">
        <f t="shared" si="5"/>
        <v>1</v>
      </c>
      <c r="V37" s="34">
        <f t="shared" si="5"/>
        <v>1</v>
      </c>
      <c r="W37" s="34">
        <f t="shared" si="5"/>
        <v>1</v>
      </c>
      <c r="X37" s="34">
        <f t="shared" si="5"/>
        <v>1</v>
      </c>
      <c r="Y37" s="34">
        <f t="shared" si="5"/>
        <v>1</v>
      </c>
      <c r="Z37" s="34">
        <f t="shared" si="5"/>
        <v>1</v>
      </c>
      <c r="AA37" s="34">
        <f t="shared" si="5"/>
        <v>1</v>
      </c>
      <c r="AB37" s="34">
        <f t="shared" si="5"/>
        <v>1</v>
      </c>
      <c r="AC37" s="34">
        <f t="shared" si="5"/>
        <v>1</v>
      </c>
      <c r="AD37" s="34">
        <f t="shared" si="5"/>
        <v>1</v>
      </c>
      <c r="AE37" s="34">
        <f t="shared" si="5"/>
        <v>1</v>
      </c>
      <c r="AF37" s="34">
        <f t="shared" si="5"/>
        <v>1</v>
      </c>
      <c r="AG37" s="34">
        <f t="shared" si="5"/>
        <v>1</v>
      </c>
      <c r="AH37" s="34">
        <f t="shared" si="5"/>
        <v>1</v>
      </c>
      <c r="AI37" s="34">
        <f t="shared" si="5"/>
        <v>1</v>
      </c>
      <c r="AJ37" s="34">
        <f t="shared" si="5"/>
        <v>1</v>
      </c>
      <c r="AK37" s="34">
        <f t="shared" si="5"/>
        <v>1</v>
      </c>
      <c r="AL37" s="34">
        <f t="shared" si="5"/>
        <v>1</v>
      </c>
      <c r="AM37" s="34">
        <f t="shared" si="5"/>
        <v>1</v>
      </c>
      <c r="AN37" s="34">
        <f t="shared" si="5"/>
        <v>1</v>
      </c>
      <c r="AO37" s="34">
        <f t="shared" si="5"/>
        <v>1</v>
      </c>
      <c r="AP37" s="26"/>
    </row>
    <row r="38" spans="1:42" s="86" customFormat="1" ht="15" hidden="1" x14ac:dyDescent="0.25">
      <c r="A38" s="21" t="s">
        <v>164</v>
      </c>
      <c r="B38" s="21" t="s">
        <v>3</v>
      </c>
      <c r="C38" s="21" t="s">
        <v>156</v>
      </c>
      <c r="D38" s="21" t="s">
        <v>222</v>
      </c>
      <c r="E38" s="21" t="s">
        <v>223</v>
      </c>
      <c r="F38" s="72"/>
      <c r="G38" s="72"/>
      <c r="H38" s="33">
        <v>0.22</v>
      </c>
      <c r="I38" s="33">
        <v>0.22</v>
      </c>
      <c r="J38" s="33">
        <v>0.22</v>
      </c>
      <c r="K38" s="33">
        <v>0.22</v>
      </c>
      <c r="L38" s="33">
        <v>0.22</v>
      </c>
      <c r="M38" s="33">
        <v>0.22</v>
      </c>
      <c r="N38" s="33">
        <v>0.22</v>
      </c>
      <c r="O38" s="33">
        <v>0.22</v>
      </c>
      <c r="P38" s="33">
        <v>0.22</v>
      </c>
      <c r="Q38" s="33">
        <v>0.22</v>
      </c>
      <c r="R38" s="33">
        <v>0.22</v>
      </c>
      <c r="S38" s="33">
        <v>0.22</v>
      </c>
      <c r="T38" s="33">
        <v>0.22</v>
      </c>
      <c r="U38" s="33">
        <v>0.22</v>
      </c>
      <c r="V38" s="33">
        <v>0.22</v>
      </c>
      <c r="W38" s="33">
        <v>0.22</v>
      </c>
      <c r="X38" s="33">
        <v>0.22</v>
      </c>
      <c r="Y38" s="33">
        <v>0.22</v>
      </c>
      <c r="Z38" s="33">
        <v>0.22</v>
      </c>
      <c r="AA38" s="33">
        <v>0.22</v>
      </c>
      <c r="AB38" s="33">
        <v>0.22</v>
      </c>
      <c r="AC38" s="33">
        <v>0.22</v>
      </c>
      <c r="AD38" s="33">
        <v>0.22</v>
      </c>
      <c r="AE38" s="33">
        <v>0.22</v>
      </c>
      <c r="AF38" s="33">
        <v>0.22</v>
      </c>
      <c r="AG38" s="33">
        <v>0.22</v>
      </c>
      <c r="AH38" s="33">
        <v>0.22</v>
      </c>
      <c r="AI38" s="33">
        <v>0.22</v>
      </c>
      <c r="AJ38" s="33">
        <v>0.22</v>
      </c>
      <c r="AK38" s="33">
        <v>0.22</v>
      </c>
      <c r="AL38" s="33">
        <v>0.22</v>
      </c>
      <c r="AM38" s="33">
        <v>0.22</v>
      </c>
      <c r="AN38" s="33">
        <v>0.22</v>
      </c>
      <c r="AO38" s="33">
        <v>0.22</v>
      </c>
      <c r="AP38" s="83"/>
    </row>
    <row r="39" spans="1:42" s="86" customFormat="1" ht="15" hidden="1" x14ac:dyDescent="0.25">
      <c r="A39" s="21" t="s">
        <v>164</v>
      </c>
      <c r="B39" s="21" t="s">
        <v>3</v>
      </c>
      <c r="C39" s="21" t="s">
        <v>156</v>
      </c>
      <c r="D39" s="21" t="s">
        <v>224</v>
      </c>
      <c r="E39" s="21" t="s">
        <v>225</v>
      </c>
      <c r="F39" s="72"/>
      <c r="G39" s="72"/>
      <c r="H39" s="33">
        <v>0.2</v>
      </c>
      <c r="I39" s="33">
        <v>0.2</v>
      </c>
      <c r="J39" s="33">
        <v>0.2</v>
      </c>
      <c r="K39" s="33">
        <v>0.2</v>
      </c>
      <c r="L39" s="33">
        <v>0.2</v>
      </c>
      <c r="M39" s="33">
        <v>0.2</v>
      </c>
      <c r="N39" s="33">
        <v>0.2</v>
      </c>
      <c r="O39" s="33">
        <v>0.2</v>
      </c>
      <c r="P39" s="33">
        <v>0.2</v>
      </c>
      <c r="Q39" s="33">
        <v>0.2</v>
      </c>
      <c r="R39" s="33">
        <v>0.2</v>
      </c>
      <c r="S39" s="33">
        <v>0.2</v>
      </c>
      <c r="T39" s="33">
        <v>0.2</v>
      </c>
      <c r="U39" s="33">
        <v>0.2</v>
      </c>
      <c r="V39" s="33">
        <v>0.2</v>
      </c>
      <c r="W39" s="33">
        <v>0.2</v>
      </c>
      <c r="X39" s="33">
        <v>0.2</v>
      </c>
      <c r="Y39" s="33">
        <v>0.2</v>
      </c>
      <c r="Z39" s="33">
        <v>0.2</v>
      </c>
      <c r="AA39" s="33">
        <v>0.2</v>
      </c>
      <c r="AB39" s="33">
        <v>0.2</v>
      </c>
      <c r="AC39" s="33">
        <v>0.2</v>
      </c>
      <c r="AD39" s="33">
        <v>0.2</v>
      </c>
      <c r="AE39" s="33">
        <v>0.2</v>
      </c>
      <c r="AF39" s="33">
        <v>0.2</v>
      </c>
      <c r="AG39" s="33">
        <v>0.2</v>
      </c>
      <c r="AH39" s="33">
        <v>0.2</v>
      </c>
      <c r="AI39" s="33">
        <v>0.2</v>
      </c>
      <c r="AJ39" s="33">
        <v>0.2</v>
      </c>
      <c r="AK39" s="33">
        <v>0.2</v>
      </c>
      <c r="AL39" s="33">
        <v>0.2</v>
      </c>
      <c r="AM39" s="33">
        <v>0.2</v>
      </c>
      <c r="AN39" s="33">
        <v>0.2</v>
      </c>
      <c r="AO39" s="33">
        <v>0.2</v>
      </c>
      <c r="AP39" s="83"/>
    </row>
    <row r="40" spans="1:42" s="86" customFormat="1" ht="15" hidden="1" x14ac:dyDescent="0.25">
      <c r="A40" s="21" t="s">
        <v>164</v>
      </c>
      <c r="B40" s="21" t="s">
        <v>3</v>
      </c>
      <c r="C40" s="21" t="s">
        <v>156</v>
      </c>
      <c r="D40" s="21" t="s">
        <v>226</v>
      </c>
      <c r="E40" s="21" t="s">
        <v>227</v>
      </c>
      <c r="F40" s="72"/>
      <c r="G40" s="72"/>
      <c r="H40" s="33">
        <v>0.18</v>
      </c>
      <c r="I40" s="33">
        <v>0.18</v>
      </c>
      <c r="J40" s="33">
        <v>0.18</v>
      </c>
      <c r="K40" s="33">
        <v>0.18</v>
      </c>
      <c r="L40" s="33">
        <v>0.18</v>
      </c>
      <c r="M40" s="33">
        <v>0.18</v>
      </c>
      <c r="N40" s="33">
        <v>0.18</v>
      </c>
      <c r="O40" s="33">
        <v>0.18</v>
      </c>
      <c r="P40" s="33">
        <v>0.18</v>
      </c>
      <c r="Q40" s="33">
        <v>0.18</v>
      </c>
      <c r="R40" s="33">
        <v>0.18</v>
      </c>
      <c r="S40" s="33">
        <v>0.18</v>
      </c>
      <c r="T40" s="33">
        <v>0.18</v>
      </c>
      <c r="U40" s="33">
        <v>0.18</v>
      </c>
      <c r="V40" s="33">
        <v>0.18</v>
      </c>
      <c r="W40" s="33">
        <v>0.18</v>
      </c>
      <c r="X40" s="33">
        <v>0.18</v>
      </c>
      <c r="Y40" s="33">
        <v>0.18</v>
      </c>
      <c r="Z40" s="33">
        <v>0.18</v>
      </c>
      <c r="AA40" s="33">
        <v>0.18</v>
      </c>
      <c r="AB40" s="33">
        <v>0.18</v>
      </c>
      <c r="AC40" s="33">
        <v>0.16</v>
      </c>
      <c r="AD40" s="33">
        <v>0.16</v>
      </c>
      <c r="AE40" s="33">
        <v>0.16</v>
      </c>
      <c r="AF40" s="33">
        <v>0.16</v>
      </c>
      <c r="AG40" s="33">
        <v>0.16</v>
      </c>
      <c r="AH40" s="33">
        <v>0.16</v>
      </c>
      <c r="AI40" s="33">
        <v>0.16</v>
      </c>
      <c r="AJ40" s="33">
        <v>0.16</v>
      </c>
      <c r="AK40" s="33">
        <v>0.16</v>
      </c>
      <c r="AL40" s="33">
        <v>0.16</v>
      </c>
      <c r="AM40" s="33">
        <v>0.16</v>
      </c>
      <c r="AN40" s="33">
        <v>0.16</v>
      </c>
      <c r="AO40" s="33">
        <v>0.16</v>
      </c>
      <c r="AP40" s="83"/>
    </row>
    <row r="41" spans="1:42" s="86" customFormat="1" ht="15" hidden="1" x14ac:dyDescent="0.25">
      <c r="A41" s="21" t="s">
        <v>164</v>
      </c>
      <c r="B41" s="21" t="s">
        <v>3</v>
      </c>
      <c r="C41" s="21" t="s">
        <v>156</v>
      </c>
      <c r="D41" s="21" t="s">
        <v>228</v>
      </c>
      <c r="E41" s="21" t="s">
        <v>229</v>
      </c>
      <c r="F41" s="72"/>
      <c r="G41" s="72"/>
      <c r="H41" s="33">
        <v>0.2</v>
      </c>
      <c r="I41" s="33">
        <v>0.2</v>
      </c>
      <c r="J41" s="33">
        <v>0.2</v>
      </c>
      <c r="K41" s="33">
        <v>0.2</v>
      </c>
      <c r="L41" s="33">
        <v>0.2</v>
      </c>
      <c r="M41" s="33">
        <v>0.2</v>
      </c>
      <c r="N41" s="33">
        <v>0.2</v>
      </c>
      <c r="O41" s="33">
        <v>0.2</v>
      </c>
      <c r="P41" s="33">
        <v>0.2</v>
      </c>
      <c r="Q41" s="33">
        <v>0.2</v>
      </c>
      <c r="R41" s="33">
        <v>0.2</v>
      </c>
      <c r="S41" s="33">
        <v>0.2</v>
      </c>
      <c r="T41" s="33">
        <v>0.2</v>
      </c>
      <c r="U41" s="33">
        <v>0.2</v>
      </c>
      <c r="V41" s="33">
        <v>0.2</v>
      </c>
      <c r="W41" s="33">
        <v>0.2</v>
      </c>
      <c r="X41" s="33">
        <v>0.2</v>
      </c>
      <c r="Y41" s="33">
        <v>0.2</v>
      </c>
      <c r="Z41" s="33">
        <v>0.2</v>
      </c>
      <c r="AA41" s="33">
        <v>0.2</v>
      </c>
      <c r="AB41" s="33">
        <v>0.2</v>
      </c>
      <c r="AC41" s="33">
        <v>0.34</v>
      </c>
      <c r="AD41" s="33">
        <v>0.34</v>
      </c>
      <c r="AE41" s="33">
        <v>0.32</v>
      </c>
      <c r="AF41" s="33">
        <v>0.34</v>
      </c>
      <c r="AG41" s="33">
        <v>0.34</v>
      </c>
      <c r="AH41" s="33">
        <v>0.34</v>
      </c>
      <c r="AI41" s="33">
        <v>0.34</v>
      </c>
      <c r="AJ41" s="33">
        <v>0.34</v>
      </c>
      <c r="AK41" s="33">
        <v>0.34</v>
      </c>
      <c r="AL41" s="33">
        <v>0.34</v>
      </c>
      <c r="AM41" s="33">
        <v>0.34</v>
      </c>
      <c r="AN41" s="33">
        <v>0.34</v>
      </c>
      <c r="AO41" s="33">
        <v>0.34</v>
      </c>
      <c r="AP41" s="83"/>
    </row>
    <row r="42" spans="1:42" s="86" customFormat="1" ht="15" hidden="1" x14ac:dyDescent="0.25">
      <c r="A42" s="21" t="s">
        <v>164</v>
      </c>
      <c r="B42" s="21" t="s">
        <v>3</v>
      </c>
      <c r="C42" s="21" t="s">
        <v>156</v>
      </c>
      <c r="D42" s="21" t="s">
        <v>230</v>
      </c>
      <c r="E42" s="21" t="s">
        <v>231</v>
      </c>
      <c r="F42" s="72"/>
      <c r="G42" s="72"/>
      <c r="H42" s="33">
        <v>0.2</v>
      </c>
      <c r="I42" s="33">
        <v>0.2</v>
      </c>
      <c r="J42" s="33">
        <v>0.2</v>
      </c>
      <c r="K42" s="33">
        <v>0.2</v>
      </c>
      <c r="L42" s="33">
        <v>0.2</v>
      </c>
      <c r="M42" s="33">
        <v>0.2</v>
      </c>
      <c r="N42" s="33">
        <v>0.2</v>
      </c>
      <c r="O42" s="33">
        <v>0.2</v>
      </c>
      <c r="P42" s="33">
        <v>0.2</v>
      </c>
      <c r="Q42" s="33">
        <v>0.2</v>
      </c>
      <c r="R42" s="33">
        <v>0.2</v>
      </c>
      <c r="S42" s="33">
        <v>0.2</v>
      </c>
      <c r="T42" s="33">
        <v>0.2</v>
      </c>
      <c r="U42" s="33">
        <v>0.2</v>
      </c>
      <c r="V42" s="33">
        <v>0.2</v>
      </c>
      <c r="W42" s="33">
        <v>0.2</v>
      </c>
      <c r="X42" s="33">
        <v>0.2</v>
      </c>
      <c r="Y42" s="33">
        <v>0.2</v>
      </c>
      <c r="Z42" s="33">
        <v>0.2</v>
      </c>
      <c r="AA42" s="33">
        <v>0.2</v>
      </c>
      <c r="AB42" s="33">
        <v>0.2</v>
      </c>
      <c r="AC42" s="33">
        <v>0.08</v>
      </c>
      <c r="AD42" s="33">
        <v>0.08</v>
      </c>
      <c r="AE42" s="33">
        <v>0.1</v>
      </c>
      <c r="AF42" s="33">
        <v>0.08</v>
      </c>
      <c r="AG42" s="33">
        <v>0.08</v>
      </c>
      <c r="AH42" s="33">
        <v>0.08</v>
      </c>
      <c r="AI42" s="33">
        <v>0.08</v>
      </c>
      <c r="AJ42" s="33">
        <v>0.08</v>
      </c>
      <c r="AK42" s="33">
        <v>0.08</v>
      </c>
      <c r="AL42" s="33">
        <v>0.08</v>
      </c>
      <c r="AM42" s="33">
        <v>0.08</v>
      </c>
      <c r="AN42" s="33">
        <v>0.08</v>
      </c>
      <c r="AO42" s="33">
        <v>0.08</v>
      </c>
      <c r="AP42" s="83"/>
    </row>
    <row r="43" spans="1:42" s="85" customFormat="1" hidden="1" x14ac:dyDescent="0.2">
      <c r="A43" s="23"/>
      <c r="B43" s="18"/>
      <c r="C43" s="16"/>
      <c r="D43" s="24"/>
      <c r="E43" s="23"/>
      <c r="F43" s="19"/>
      <c r="G43" s="25"/>
      <c r="H43" s="34">
        <f>SUM(H38:H42)</f>
        <v>1</v>
      </c>
      <c r="I43" s="34">
        <f t="shared" ref="I43:AO43" si="6">SUM(I38:I42)</f>
        <v>1</v>
      </c>
      <c r="J43" s="34">
        <f t="shared" si="6"/>
        <v>1</v>
      </c>
      <c r="K43" s="34">
        <f t="shared" si="6"/>
        <v>1</v>
      </c>
      <c r="L43" s="34">
        <f t="shared" si="6"/>
        <v>1</v>
      </c>
      <c r="M43" s="34">
        <f t="shared" si="6"/>
        <v>1</v>
      </c>
      <c r="N43" s="34">
        <f t="shared" si="6"/>
        <v>1</v>
      </c>
      <c r="O43" s="34">
        <f t="shared" si="6"/>
        <v>1</v>
      </c>
      <c r="P43" s="34">
        <f t="shared" si="6"/>
        <v>1</v>
      </c>
      <c r="Q43" s="34">
        <f t="shared" si="6"/>
        <v>1</v>
      </c>
      <c r="R43" s="34">
        <f t="shared" si="6"/>
        <v>1</v>
      </c>
      <c r="S43" s="34">
        <f t="shared" si="6"/>
        <v>1</v>
      </c>
      <c r="T43" s="34">
        <f t="shared" si="6"/>
        <v>1</v>
      </c>
      <c r="U43" s="34">
        <f t="shared" si="6"/>
        <v>1</v>
      </c>
      <c r="V43" s="34">
        <f t="shared" si="6"/>
        <v>1</v>
      </c>
      <c r="W43" s="34">
        <f t="shared" si="6"/>
        <v>1</v>
      </c>
      <c r="X43" s="34">
        <f t="shared" si="6"/>
        <v>1</v>
      </c>
      <c r="Y43" s="34">
        <f t="shared" si="6"/>
        <v>1</v>
      </c>
      <c r="Z43" s="34">
        <f t="shared" si="6"/>
        <v>1</v>
      </c>
      <c r="AA43" s="34">
        <f t="shared" si="6"/>
        <v>1</v>
      </c>
      <c r="AB43" s="34">
        <f t="shared" si="6"/>
        <v>1</v>
      </c>
      <c r="AC43" s="34">
        <f t="shared" si="6"/>
        <v>1.0000000000000002</v>
      </c>
      <c r="AD43" s="34">
        <f t="shared" si="6"/>
        <v>1.0000000000000002</v>
      </c>
      <c r="AE43" s="34">
        <f t="shared" si="6"/>
        <v>1.0000000000000002</v>
      </c>
      <c r="AF43" s="34">
        <f t="shared" si="6"/>
        <v>1.0000000000000002</v>
      </c>
      <c r="AG43" s="34">
        <f t="shared" si="6"/>
        <v>1.0000000000000002</v>
      </c>
      <c r="AH43" s="34">
        <f t="shared" si="6"/>
        <v>1.0000000000000002</v>
      </c>
      <c r="AI43" s="34">
        <f t="shared" si="6"/>
        <v>1.0000000000000002</v>
      </c>
      <c r="AJ43" s="34">
        <f t="shared" si="6"/>
        <v>1.0000000000000002</v>
      </c>
      <c r="AK43" s="34">
        <f t="shared" si="6"/>
        <v>1.0000000000000002</v>
      </c>
      <c r="AL43" s="34">
        <f t="shared" si="6"/>
        <v>1.0000000000000002</v>
      </c>
      <c r="AM43" s="34">
        <f t="shared" si="6"/>
        <v>1.0000000000000002</v>
      </c>
      <c r="AN43" s="34">
        <f t="shared" si="6"/>
        <v>1.0000000000000002</v>
      </c>
      <c r="AO43" s="34">
        <f t="shared" si="6"/>
        <v>1.0000000000000002</v>
      </c>
      <c r="AP43" s="26"/>
    </row>
    <row r="44" spans="1:42" s="86" customFormat="1" ht="15" hidden="1" x14ac:dyDescent="0.25">
      <c r="A44" s="21" t="s">
        <v>165</v>
      </c>
      <c r="B44" s="21" t="s">
        <v>3</v>
      </c>
      <c r="C44" s="21" t="s">
        <v>156</v>
      </c>
      <c r="D44" s="21" t="s">
        <v>232</v>
      </c>
      <c r="E44" s="21" t="s">
        <v>233</v>
      </c>
      <c r="F44" s="73"/>
      <c r="G44" s="73"/>
      <c r="H44" s="33">
        <v>0.35</v>
      </c>
      <c r="I44" s="33">
        <v>0.35</v>
      </c>
      <c r="J44" s="33">
        <v>0.35</v>
      </c>
      <c r="K44" s="33">
        <v>0.35</v>
      </c>
      <c r="L44" s="33">
        <v>0.35</v>
      </c>
      <c r="M44" s="33">
        <v>0.35</v>
      </c>
      <c r="N44" s="33">
        <v>0.35</v>
      </c>
      <c r="O44" s="33">
        <v>0.35</v>
      </c>
      <c r="P44" s="33">
        <v>0.35</v>
      </c>
      <c r="Q44" s="33">
        <v>0.35</v>
      </c>
      <c r="R44" s="33">
        <v>0.35</v>
      </c>
      <c r="S44" s="33">
        <v>0.35</v>
      </c>
      <c r="T44" s="33">
        <v>0.35</v>
      </c>
      <c r="U44" s="33">
        <v>0.35</v>
      </c>
      <c r="V44" s="33">
        <v>0.35</v>
      </c>
      <c r="W44" s="33">
        <v>0.35</v>
      </c>
      <c r="X44" s="33">
        <v>0.35</v>
      </c>
      <c r="Y44" s="33">
        <v>0.35</v>
      </c>
      <c r="Z44" s="33">
        <v>0.35</v>
      </c>
      <c r="AA44" s="33">
        <v>0.35</v>
      </c>
      <c r="AB44" s="33">
        <v>0.35</v>
      </c>
      <c r="AC44" s="33">
        <v>0.48</v>
      </c>
      <c r="AD44" s="33">
        <v>0.48</v>
      </c>
      <c r="AE44" s="33">
        <v>0.48</v>
      </c>
      <c r="AF44" s="33">
        <v>0.48</v>
      </c>
      <c r="AG44" s="33">
        <v>0.48</v>
      </c>
      <c r="AH44" s="33">
        <v>0.48</v>
      </c>
      <c r="AI44" s="33">
        <v>0.48</v>
      </c>
      <c r="AJ44" s="33">
        <v>0.48</v>
      </c>
      <c r="AK44" s="33">
        <v>0.48</v>
      </c>
      <c r="AL44" s="33">
        <v>0.48</v>
      </c>
      <c r="AM44" s="33">
        <v>0.48</v>
      </c>
      <c r="AN44" s="33">
        <v>0.48</v>
      </c>
      <c r="AO44" s="33">
        <v>0.48</v>
      </c>
      <c r="AP44" s="83"/>
    </row>
    <row r="45" spans="1:42" s="86" customFormat="1" ht="15" hidden="1" x14ac:dyDescent="0.25">
      <c r="A45" s="21" t="s">
        <v>165</v>
      </c>
      <c r="B45" s="21" t="s">
        <v>3</v>
      </c>
      <c r="C45" s="21" t="s">
        <v>156</v>
      </c>
      <c r="D45" s="21" t="s">
        <v>234</v>
      </c>
      <c r="E45" s="21" t="s">
        <v>235</v>
      </c>
      <c r="F45" s="73"/>
      <c r="G45" s="73"/>
      <c r="H45" s="33">
        <v>0.35</v>
      </c>
      <c r="I45" s="33">
        <v>0.35</v>
      </c>
      <c r="J45" s="33">
        <v>0.35</v>
      </c>
      <c r="K45" s="33">
        <v>0.35</v>
      </c>
      <c r="L45" s="33">
        <v>0.35</v>
      </c>
      <c r="M45" s="33">
        <v>0.35</v>
      </c>
      <c r="N45" s="33">
        <v>0.35</v>
      </c>
      <c r="O45" s="33">
        <v>0.35</v>
      </c>
      <c r="P45" s="33">
        <v>0.35</v>
      </c>
      <c r="Q45" s="33">
        <v>0.35</v>
      </c>
      <c r="R45" s="33">
        <v>0.35</v>
      </c>
      <c r="S45" s="33">
        <v>0.35</v>
      </c>
      <c r="T45" s="33">
        <v>0.35</v>
      </c>
      <c r="U45" s="33">
        <v>0.35</v>
      </c>
      <c r="V45" s="33">
        <v>0.35</v>
      </c>
      <c r="W45" s="33">
        <v>0.35</v>
      </c>
      <c r="X45" s="33">
        <v>0.35</v>
      </c>
      <c r="Y45" s="33">
        <v>0.35</v>
      </c>
      <c r="Z45" s="33">
        <v>0.35</v>
      </c>
      <c r="AA45" s="33">
        <v>0.35</v>
      </c>
      <c r="AB45" s="33">
        <v>0.35</v>
      </c>
      <c r="AC45" s="33">
        <v>0.5</v>
      </c>
      <c r="AD45" s="33">
        <v>0.5</v>
      </c>
      <c r="AE45" s="33">
        <v>0.5</v>
      </c>
      <c r="AF45" s="33">
        <v>0.5</v>
      </c>
      <c r="AG45" s="33">
        <v>0.5</v>
      </c>
      <c r="AH45" s="33">
        <v>0.5</v>
      </c>
      <c r="AI45" s="33">
        <v>0.5</v>
      </c>
      <c r="AJ45" s="33">
        <v>0.5</v>
      </c>
      <c r="AK45" s="33">
        <v>0.5</v>
      </c>
      <c r="AL45" s="33">
        <v>0.5</v>
      </c>
      <c r="AM45" s="33">
        <v>0.5</v>
      </c>
      <c r="AN45" s="33">
        <v>0.5</v>
      </c>
      <c r="AO45" s="33">
        <v>0.5</v>
      </c>
      <c r="AP45" s="83"/>
    </row>
    <row r="46" spans="1:42" s="86" customFormat="1" ht="15" hidden="1" x14ac:dyDescent="0.25">
      <c r="A46" s="21" t="s">
        <v>165</v>
      </c>
      <c r="B46" s="21" t="s">
        <v>3</v>
      </c>
      <c r="C46" s="21" t="s">
        <v>156</v>
      </c>
      <c r="D46" s="21" t="s">
        <v>236</v>
      </c>
      <c r="E46" s="21" t="s">
        <v>237</v>
      </c>
      <c r="F46" s="73"/>
      <c r="G46" s="73"/>
      <c r="H46" s="33">
        <v>0.3</v>
      </c>
      <c r="I46" s="33">
        <v>0.3</v>
      </c>
      <c r="J46" s="33">
        <v>0.3</v>
      </c>
      <c r="K46" s="33">
        <v>0.3</v>
      </c>
      <c r="L46" s="33">
        <v>0.3</v>
      </c>
      <c r="M46" s="33">
        <v>0.3</v>
      </c>
      <c r="N46" s="33">
        <v>0.3</v>
      </c>
      <c r="O46" s="33">
        <v>0.3</v>
      </c>
      <c r="P46" s="33">
        <v>0.3</v>
      </c>
      <c r="Q46" s="33">
        <v>0.3</v>
      </c>
      <c r="R46" s="33">
        <v>0.3</v>
      </c>
      <c r="S46" s="33">
        <v>0.3</v>
      </c>
      <c r="T46" s="33">
        <v>0.3</v>
      </c>
      <c r="U46" s="33">
        <v>0.3</v>
      </c>
      <c r="V46" s="33">
        <v>0.3</v>
      </c>
      <c r="W46" s="33">
        <v>0.3</v>
      </c>
      <c r="X46" s="33">
        <v>0.3</v>
      </c>
      <c r="Y46" s="33">
        <v>0.3</v>
      </c>
      <c r="Z46" s="33">
        <v>0.3</v>
      </c>
      <c r="AA46" s="33">
        <v>0.3</v>
      </c>
      <c r="AB46" s="33">
        <v>0.3</v>
      </c>
      <c r="AC46" s="33">
        <v>0.02</v>
      </c>
      <c r="AD46" s="33">
        <v>0.02</v>
      </c>
      <c r="AE46" s="33">
        <v>0.02</v>
      </c>
      <c r="AF46" s="33">
        <v>0.02</v>
      </c>
      <c r="AG46" s="33">
        <v>0.02</v>
      </c>
      <c r="AH46" s="33">
        <v>0.02</v>
      </c>
      <c r="AI46" s="33">
        <v>0.02</v>
      </c>
      <c r="AJ46" s="33">
        <v>0.02</v>
      </c>
      <c r="AK46" s="33">
        <v>0.02</v>
      </c>
      <c r="AL46" s="33">
        <v>0.02</v>
      </c>
      <c r="AM46" s="33">
        <v>0.02</v>
      </c>
      <c r="AN46" s="33">
        <v>0.02</v>
      </c>
      <c r="AO46" s="33">
        <v>0.02</v>
      </c>
      <c r="AP46" s="83"/>
    </row>
    <row r="47" spans="1:42" s="85" customFormat="1" hidden="1" x14ac:dyDescent="0.2">
      <c r="A47" s="23"/>
      <c r="B47" s="18"/>
      <c r="C47" s="16"/>
      <c r="D47" s="24"/>
      <c r="E47" s="23"/>
      <c r="F47" s="19"/>
      <c r="G47" s="25"/>
      <c r="H47" s="34">
        <f>SUM(H44:H46)</f>
        <v>1</v>
      </c>
      <c r="I47" s="34">
        <f t="shared" ref="I47:AO47" si="7">SUM(I44:I46)</f>
        <v>1</v>
      </c>
      <c r="J47" s="34">
        <f t="shared" si="7"/>
        <v>1</v>
      </c>
      <c r="K47" s="34">
        <f t="shared" si="7"/>
        <v>1</v>
      </c>
      <c r="L47" s="34">
        <f t="shared" si="7"/>
        <v>1</v>
      </c>
      <c r="M47" s="34">
        <f t="shared" si="7"/>
        <v>1</v>
      </c>
      <c r="N47" s="34">
        <f t="shared" si="7"/>
        <v>1</v>
      </c>
      <c r="O47" s="34">
        <f t="shared" si="7"/>
        <v>1</v>
      </c>
      <c r="P47" s="34">
        <f t="shared" si="7"/>
        <v>1</v>
      </c>
      <c r="Q47" s="34">
        <f t="shared" si="7"/>
        <v>1</v>
      </c>
      <c r="R47" s="34">
        <f t="shared" si="7"/>
        <v>1</v>
      </c>
      <c r="S47" s="34">
        <f t="shared" si="7"/>
        <v>1</v>
      </c>
      <c r="T47" s="34">
        <f t="shared" si="7"/>
        <v>1</v>
      </c>
      <c r="U47" s="34">
        <f t="shared" si="7"/>
        <v>1</v>
      </c>
      <c r="V47" s="34">
        <f t="shared" si="7"/>
        <v>1</v>
      </c>
      <c r="W47" s="34">
        <f t="shared" si="7"/>
        <v>1</v>
      </c>
      <c r="X47" s="34">
        <f t="shared" si="7"/>
        <v>1</v>
      </c>
      <c r="Y47" s="34">
        <f t="shared" si="7"/>
        <v>1</v>
      </c>
      <c r="Z47" s="34">
        <f t="shared" si="7"/>
        <v>1</v>
      </c>
      <c r="AA47" s="34">
        <f t="shared" si="7"/>
        <v>1</v>
      </c>
      <c r="AB47" s="34">
        <f t="shared" si="7"/>
        <v>1</v>
      </c>
      <c r="AC47" s="34">
        <f t="shared" si="7"/>
        <v>1</v>
      </c>
      <c r="AD47" s="34">
        <f t="shared" si="7"/>
        <v>1</v>
      </c>
      <c r="AE47" s="34">
        <f t="shared" si="7"/>
        <v>1</v>
      </c>
      <c r="AF47" s="34">
        <f t="shared" si="7"/>
        <v>1</v>
      </c>
      <c r="AG47" s="34">
        <f t="shared" si="7"/>
        <v>1</v>
      </c>
      <c r="AH47" s="34">
        <f t="shared" si="7"/>
        <v>1</v>
      </c>
      <c r="AI47" s="34">
        <f t="shared" si="7"/>
        <v>1</v>
      </c>
      <c r="AJ47" s="34">
        <f t="shared" si="7"/>
        <v>1</v>
      </c>
      <c r="AK47" s="34">
        <f t="shared" si="7"/>
        <v>1</v>
      </c>
      <c r="AL47" s="34">
        <f t="shared" si="7"/>
        <v>1</v>
      </c>
      <c r="AM47" s="34">
        <f t="shared" si="7"/>
        <v>1</v>
      </c>
      <c r="AN47" s="34">
        <f t="shared" si="7"/>
        <v>1</v>
      </c>
      <c r="AO47" s="34">
        <f t="shared" si="7"/>
        <v>1</v>
      </c>
      <c r="AP47" s="26"/>
    </row>
    <row r="48" spans="1:42" s="86" customFormat="1" ht="15" hidden="1" x14ac:dyDescent="0.25">
      <c r="A48" s="21" t="s">
        <v>166</v>
      </c>
      <c r="B48" s="21" t="s">
        <v>3</v>
      </c>
      <c r="C48" s="21" t="s">
        <v>156</v>
      </c>
      <c r="D48" s="21" t="s">
        <v>238</v>
      </c>
      <c r="E48" s="21" t="s">
        <v>239</v>
      </c>
      <c r="F48" s="73"/>
      <c r="G48" s="73"/>
      <c r="H48" s="33">
        <v>0.23</v>
      </c>
      <c r="I48" s="33">
        <v>0.23</v>
      </c>
      <c r="J48" s="33">
        <v>0.23</v>
      </c>
      <c r="K48" s="33">
        <v>0.23</v>
      </c>
      <c r="L48" s="33">
        <v>0.23</v>
      </c>
      <c r="M48" s="33">
        <v>0.23</v>
      </c>
      <c r="N48" s="33">
        <v>0.23</v>
      </c>
      <c r="O48" s="33">
        <v>0.23</v>
      </c>
      <c r="P48" s="33">
        <v>0.23</v>
      </c>
      <c r="Q48" s="33">
        <v>0.23</v>
      </c>
      <c r="R48" s="33">
        <v>0.23</v>
      </c>
      <c r="S48" s="33">
        <v>0.23</v>
      </c>
      <c r="T48" s="33">
        <v>0.23</v>
      </c>
      <c r="U48" s="33">
        <v>0.23</v>
      </c>
      <c r="V48" s="33">
        <v>0.23</v>
      </c>
      <c r="W48" s="33">
        <v>0.23</v>
      </c>
      <c r="X48" s="33">
        <v>0.23</v>
      </c>
      <c r="Y48" s="33">
        <v>0.23</v>
      </c>
      <c r="Z48" s="33">
        <v>0.23</v>
      </c>
      <c r="AA48" s="33">
        <v>0.23</v>
      </c>
      <c r="AB48" s="33">
        <v>0.23</v>
      </c>
      <c r="AC48" s="33">
        <v>0.35</v>
      </c>
      <c r="AD48" s="33">
        <v>0.35</v>
      </c>
      <c r="AE48" s="33">
        <v>0.35</v>
      </c>
      <c r="AF48" s="33">
        <v>0.35</v>
      </c>
      <c r="AG48" s="33">
        <v>0.35</v>
      </c>
      <c r="AH48" s="33">
        <v>0.35</v>
      </c>
      <c r="AI48" s="33">
        <v>0.35</v>
      </c>
      <c r="AJ48" s="33">
        <v>0.35</v>
      </c>
      <c r="AK48" s="33">
        <v>0.35</v>
      </c>
      <c r="AL48" s="33">
        <v>0.35</v>
      </c>
      <c r="AM48" s="33">
        <v>0.35</v>
      </c>
      <c r="AN48" s="33">
        <v>0.35</v>
      </c>
      <c r="AO48" s="33">
        <v>0.35</v>
      </c>
      <c r="AP48" s="83"/>
    </row>
    <row r="49" spans="1:42" s="86" customFormat="1" ht="15" hidden="1" x14ac:dyDescent="0.25">
      <c r="A49" s="21" t="s">
        <v>166</v>
      </c>
      <c r="B49" s="21" t="s">
        <v>3</v>
      </c>
      <c r="C49" s="21" t="s">
        <v>156</v>
      </c>
      <c r="D49" s="21" t="s">
        <v>240</v>
      </c>
      <c r="E49" s="21" t="s">
        <v>241</v>
      </c>
      <c r="F49" s="73"/>
      <c r="G49" s="73"/>
      <c r="H49" s="33">
        <v>0.27</v>
      </c>
      <c r="I49" s="33">
        <v>0.27</v>
      </c>
      <c r="J49" s="33">
        <v>0.27</v>
      </c>
      <c r="K49" s="33">
        <v>0.27</v>
      </c>
      <c r="L49" s="33">
        <v>0.27</v>
      </c>
      <c r="M49" s="33">
        <v>0.27</v>
      </c>
      <c r="N49" s="33">
        <v>0.27</v>
      </c>
      <c r="O49" s="33">
        <v>0.27</v>
      </c>
      <c r="P49" s="33">
        <v>0.27</v>
      </c>
      <c r="Q49" s="33">
        <v>0.27</v>
      </c>
      <c r="R49" s="33">
        <v>0.27</v>
      </c>
      <c r="S49" s="33">
        <v>0.27</v>
      </c>
      <c r="T49" s="33">
        <v>0.27</v>
      </c>
      <c r="U49" s="33">
        <v>0.27</v>
      </c>
      <c r="V49" s="33">
        <v>0.27</v>
      </c>
      <c r="W49" s="33">
        <v>0.27</v>
      </c>
      <c r="X49" s="33">
        <v>0.27</v>
      </c>
      <c r="Y49" s="33">
        <v>0.27</v>
      </c>
      <c r="Z49" s="33">
        <v>0.27</v>
      </c>
      <c r="AA49" s="33">
        <v>0.27</v>
      </c>
      <c r="AB49" s="33">
        <v>0.27</v>
      </c>
      <c r="AC49" s="33">
        <v>0.18</v>
      </c>
      <c r="AD49" s="33">
        <v>0.18</v>
      </c>
      <c r="AE49" s="33">
        <v>0.18</v>
      </c>
      <c r="AF49" s="33">
        <v>0.18</v>
      </c>
      <c r="AG49" s="33">
        <v>0.18</v>
      </c>
      <c r="AH49" s="33">
        <v>0.18</v>
      </c>
      <c r="AI49" s="33">
        <v>0.18</v>
      </c>
      <c r="AJ49" s="33">
        <v>0.18</v>
      </c>
      <c r="AK49" s="33">
        <v>0.18</v>
      </c>
      <c r="AL49" s="33">
        <v>0.18</v>
      </c>
      <c r="AM49" s="33">
        <v>0.18</v>
      </c>
      <c r="AN49" s="33">
        <v>0.18</v>
      </c>
      <c r="AO49" s="33">
        <v>0.18</v>
      </c>
      <c r="AP49" s="83"/>
    </row>
    <row r="50" spans="1:42" s="86" customFormat="1" ht="15" hidden="1" x14ac:dyDescent="0.25">
      <c r="A50" s="21" t="s">
        <v>166</v>
      </c>
      <c r="B50" s="21" t="s">
        <v>3</v>
      </c>
      <c r="C50" s="21" t="s">
        <v>156</v>
      </c>
      <c r="D50" s="21" t="s">
        <v>242</v>
      </c>
      <c r="E50" s="21" t="s">
        <v>243</v>
      </c>
      <c r="F50" s="73"/>
      <c r="G50" s="73"/>
      <c r="H50" s="33">
        <v>0.23</v>
      </c>
      <c r="I50" s="33">
        <v>0.23</v>
      </c>
      <c r="J50" s="33">
        <v>0.23</v>
      </c>
      <c r="K50" s="33">
        <v>0.23</v>
      </c>
      <c r="L50" s="33">
        <v>0.23</v>
      </c>
      <c r="M50" s="33">
        <v>0.23</v>
      </c>
      <c r="N50" s="33">
        <v>0.23</v>
      </c>
      <c r="O50" s="33">
        <v>0.23</v>
      </c>
      <c r="P50" s="33">
        <v>0.23</v>
      </c>
      <c r="Q50" s="33">
        <v>0.23</v>
      </c>
      <c r="R50" s="33">
        <v>0.23</v>
      </c>
      <c r="S50" s="33">
        <v>0.23</v>
      </c>
      <c r="T50" s="33">
        <v>0.23</v>
      </c>
      <c r="U50" s="33">
        <v>0.23</v>
      </c>
      <c r="V50" s="33">
        <v>0.23</v>
      </c>
      <c r="W50" s="33">
        <v>0.23</v>
      </c>
      <c r="X50" s="33">
        <v>0.23</v>
      </c>
      <c r="Y50" s="33">
        <v>0.23</v>
      </c>
      <c r="Z50" s="33">
        <v>0.23</v>
      </c>
      <c r="AA50" s="33">
        <v>0.23</v>
      </c>
      <c r="AB50" s="33">
        <v>0.23</v>
      </c>
      <c r="AC50" s="33">
        <v>0.3</v>
      </c>
      <c r="AD50" s="33">
        <v>0.3</v>
      </c>
      <c r="AE50" s="33">
        <v>0.3</v>
      </c>
      <c r="AF50" s="33">
        <v>0.3</v>
      </c>
      <c r="AG50" s="33">
        <v>0.3</v>
      </c>
      <c r="AH50" s="33">
        <v>0.3</v>
      </c>
      <c r="AI50" s="33">
        <v>0.3</v>
      </c>
      <c r="AJ50" s="33">
        <v>0.3</v>
      </c>
      <c r="AK50" s="33">
        <v>0.3</v>
      </c>
      <c r="AL50" s="33">
        <v>0.3</v>
      </c>
      <c r="AM50" s="33">
        <v>0.3</v>
      </c>
      <c r="AN50" s="33">
        <v>0.3</v>
      </c>
      <c r="AO50" s="33">
        <v>0.3</v>
      </c>
      <c r="AP50" s="83"/>
    </row>
    <row r="51" spans="1:42" s="86" customFormat="1" ht="15" hidden="1" x14ac:dyDescent="0.25">
      <c r="A51" s="21" t="s">
        <v>166</v>
      </c>
      <c r="B51" s="21" t="s">
        <v>3</v>
      </c>
      <c r="C51" s="21" t="s">
        <v>156</v>
      </c>
      <c r="D51" s="21" t="s">
        <v>244</v>
      </c>
      <c r="E51" s="21" t="s">
        <v>245</v>
      </c>
      <c r="F51" s="73"/>
      <c r="G51" s="73"/>
      <c r="H51" s="33">
        <v>0.27</v>
      </c>
      <c r="I51" s="33">
        <v>0.27</v>
      </c>
      <c r="J51" s="33">
        <v>0.27</v>
      </c>
      <c r="K51" s="33">
        <v>0.27</v>
      </c>
      <c r="L51" s="33">
        <v>0.27</v>
      </c>
      <c r="M51" s="33">
        <v>0.27</v>
      </c>
      <c r="N51" s="33">
        <v>0.27</v>
      </c>
      <c r="O51" s="33">
        <v>0.27</v>
      </c>
      <c r="P51" s="33">
        <v>0.27</v>
      </c>
      <c r="Q51" s="33">
        <v>0.27</v>
      </c>
      <c r="R51" s="33">
        <v>0.27</v>
      </c>
      <c r="S51" s="33">
        <v>0.27</v>
      </c>
      <c r="T51" s="33">
        <v>0.27</v>
      </c>
      <c r="U51" s="33">
        <v>0.27</v>
      </c>
      <c r="V51" s="33">
        <v>0.27</v>
      </c>
      <c r="W51" s="33">
        <v>0.27</v>
      </c>
      <c r="X51" s="33">
        <v>0.27</v>
      </c>
      <c r="Y51" s="33">
        <v>0.27</v>
      </c>
      <c r="Z51" s="33">
        <v>0.27</v>
      </c>
      <c r="AA51" s="33">
        <v>0.27</v>
      </c>
      <c r="AB51" s="33">
        <v>0.27</v>
      </c>
      <c r="AC51" s="33">
        <v>0.17</v>
      </c>
      <c r="AD51" s="33">
        <v>0.17</v>
      </c>
      <c r="AE51" s="33">
        <v>0.17</v>
      </c>
      <c r="AF51" s="33">
        <v>0.17</v>
      </c>
      <c r="AG51" s="33">
        <v>0.17</v>
      </c>
      <c r="AH51" s="33">
        <v>0.17</v>
      </c>
      <c r="AI51" s="33">
        <v>0.17</v>
      </c>
      <c r="AJ51" s="33">
        <v>0.17</v>
      </c>
      <c r="AK51" s="33">
        <v>0.17</v>
      </c>
      <c r="AL51" s="33">
        <v>0.17</v>
      </c>
      <c r="AM51" s="33">
        <v>0.17</v>
      </c>
      <c r="AN51" s="33">
        <v>0.17</v>
      </c>
      <c r="AO51" s="33">
        <v>0.17</v>
      </c>
      <c r="AP51" s="83"/>
    </row>
    <row r="52" spans="1:42" s="85" customFormat="1" hidden="1" x14ac:dyDescent="0.2">
      <c r="A52" s="23"/>
      <c r="B52" s="18"/>
      <c r="C52" s="16"/>
      <c r="D52" s="24"/>
      <c r="E52" s="23"/>
      <c r="F52" s="19"/>
      <c r="G52" s="25"/>
      <c r="H52" s="34">
        <f>SUM(H48:H51)</f>
        <v>1</v>
      </c>
      <c r="I52" s="34">
        <f t="shared" ref="I52:AO52" si="8">SUM(I48:I51)</f>
        <v>1</v>
      </c>
      <c r="J52" s="34">
        <f t="shared" si="8"/>
        <v>1</v>
      </c>
      <c r="K52" s="34">
        <f t="shared" si="8"/>
        <v>1</v>
      </c>
      <c r="L52" s="34">
        <f t="shared" si="8"/>
        <v>1</v>
      </c>
      <c r="M52" s="34">
        <f t="shared" si="8"/>
        <v>1</v>
      </c>
      <c r="N52" s="34">
        <f t="shared" si="8"/>
        <v>1</v>
      </c>
      <c r="O52" s="34">
        <f t="shared" si="8"/>
        <v>1</v>
      </c>
      <c r="P52" s="34">
        <f t="shared" si="8"/>
        <v>1</v>
      </c>
      <c r="Q52" s="34">
        <f t="shared" si="8"/>
        <v>1</v>
      </c>
      <c r="R52" s="34">
        <f t="shared" si="8"/>
        <v>1</v>
      </c>
      <c r="S52" s="34">
        <f t="shared" si="8"/>
        <v>1</v>
      </c>
      <c r="T52" s="34">
        <f t="shared" si="8"/>
        <v>1</v>
      </c>
      <c r="U52" s="34">
        <f t="shared" si="8"/>
        <v>1</v>
      </c>
      <c r="V52" s="34">
        <f t="shared" si="8"/>
        <v>1</v>
      </c>
      <c r="W52" s="34">
        <f t="shared" si="8"/>
        <v>1</v>
      </c>
      <c r="X52" s="34">
        <f t="shared" si="8"/>
        <v>1</v>
      </c>
      <c r="Y52" s="34">
        <f t="shared" si="8"/>
        <v>1</v>
      </c>
      <c r="Z52" s="34">
        <f t="shared" si="8"/>
        <v>1</v>
      </c>
      <c r="AA52" s="34">
        <f t="shared" si="8"/>
        <v>1</v>
      </c>
      <c r="AB52" s="34">
        <f t="shared" si="8"/>
        <v>1</v>
      </c>
      <c r="AC52" s="34">
        <f t="shared" si="8"/>
        <v>1</v>
      </c>
      <c r="AD52" s="34">
        <f t="shared" si="8"/>
        <v>1</v>
      </c>
      <c r="AE52" s="34">
        <f t="shared" si="8"/>
        <v>1</v>
      </c>
      <c r="AF52" s="34">
        <f t="shared" si="8"/>
        <v>1</v>
      </c>
      <c r="AG52" s="34">
        <f t="shared" si="8"/>
        <v>1</v>
      </c>
      <c r="AH52" s="34">
        <f t="shared" si="8"/>
        <v>1</v>
      </c>
      <c r="AI52" s="34">
        <f t="shared" si="8"/>
        <v>1</v>
      </c>
      <c r="AJ52" s="34">
        <f t="shared" si="8"/>
        <v>1</v>
      </c>
      <c r="AK52" s="34">
        <f t="shared" si="8"/>
        <v>1</v>
      </c>
      <c r="AL52" s="34">
        <f t="shared" si="8"/>
        <v>1</v>
      </c>
      <c r="AM52" s="34">
        <f t="shared" si="8"/>
        <v>1</v>
      </c>
      <c r="AN52" s="34">
        <f t="shared" si="8"/>
        <v>1</v>
      </c>
      <c r="AO52" s="34">
        <f t="shared" si="8"/>
        <v>1</v>
      </c>
      <c r="AP52" s="26"/>
    </row>
    <row r="53" spans="1:42" s="85" customFormat="1" x14ac:dyDescent="0.2">
      <c r="A53" s="88" t="s">
        <v>4</v>
      </c>
      <c r="B53" s="89" t="s">
        <v>3</v>
      </c>
      <c r="C53" s="88" t="s">
        <v>3</v>
      </c>
      <c r="D53" s="88" t="s">
        <v>41</v>
      </c>
      <c r="E53" s="88" t="s">
        <v>42</v>
      </c>
      <c r="F53" s="15"/>
      <c r="G53" s="22"/>
      <c r="H53" s="33">
        <v>0.5</v>
      </c>
      <c r="I53" s="33">
        <v>0.5</v>
      </c>
      <c r="J53" s="33">
        <v>0.5</v>
      </c>
      <c r="K53" s="33">
        <v>0.5</v>
      </c>
      <c r="L53" s="33">
        <v>0.5</v>
      </c>
      <c r="M53" s="33">
        <v>0.5</v>
      </c>
      <c r="N53" s="33">
        <v>0.5</v>
      </c>
      <c r="O53" s="33">
        <v>0.5</v>
      </c>
      <c r="P53" s="33">
        <v>0.5</v>
      </c>
      <c r="Q53" s="33">
        <v>0.5</v>
      </c>
      <c r="R53" s="33">
        <v>0.5</v>
      </c>
      <c r="S53" s="33">
        <v>0.5</v>
      </c>
      <c r="T53" s="33">
        <v>0.5</v>
      </c>
      <c r="U53" s="33">
        <v>0.5</v>
      </c>
      <c r="V53" s="33">
        <v>0.5</v>
      </c>
      <c r="W53" s="33">
        <v>0.5</v>
      </c>
      <c r="X53" s="33">
        <v>0.5</v>
      </c>
      <c r="Y53" s="33">
        <v>0.5</v>
      </c>
      <c r="Z53" s="33">
        <v>0.5</v>
      </c>
      <c r="AA53" s="33">
        <v>0.5</v>
      </c>
      <c r="AB53" s="33">
        <v>0.5</v>
      </c>
      <c r="AC53" s="33">
        <v>0.4</v>
      </c>
      <c r="AD53" s="33">
        <v>0.4</v>
      </c>
      <c r="AE53" s="33">
        <v>0.4</v>
      </c>
      <c r="AF53" s="33">
        <v>0.4</v>
      </c>
      <c r="AG53" s="33">
        <v>0.4</v>
      </c>
      <c r="AH53" s="33">
        <v>0.4</v>
      </c>
      <c r="AI53" s="33">
        <v>0.4</v>
      </c>
      <c r="AJ53" s="33">
        <v>0.4</v>
      </c>
      <c r="AK53" s="33">
        <v>0.4</v>
      </c>
      <c r="AL53" s="33">
        <v>0.4</v>
      </c>
      <c r="AM53" s="33">
        <v>0.4</v>
      </c>
      <c r="AN53" s="33">
        <v>0.4</v>
      </c>
      <c r="AO53" s="33">
        <v>0.4</v>
      </c>
      <c r="AP53" s="33">
        <v>0.4</v>
      </c>
    </row>
    <row r="54" spans="1:42" s="85" customFormat="1" x14ac:dyDescent="0.2">
      <c r="A54" s="88" t="s">
        <v>4</v>
      </c>
      <c r="B54" s="89" t="s">
        <v>3</v>
      </c>
      <c r="C54" s="88" t="s">
        <v>3</v>
      </c>
      <c r="D54" s="88" t="s">
        <v>47</v>
      </c>
      <c r="E54" s="88" t="s">
        <v>250</v>
      </c>
      <c r="F54" s="15"/>
      <c r="G54" s="22"/>
      <c r="H54" s="33">
        <v>0.5</v>
      </c>
      <c r="I54" s="33">
        <v>0.5</v>
      </c>
      <c r="J54" s="33">
        <v>0.5</v>
      </c>
      <c r="K54" s="33">
        <v>0.5</v>
      </c>
      <c r="L54" s="33">
        <v>0.5</v>
      </c>
      <c r="M54" s="33">
        <v>0.5</v>
      </c>
      <c r="N54" s="33">
        <v>0.5</v>
      </c>
      <c r="O54" s="33">
        <v>0.5</v>
      </c>
      <c r="P54" s="33">
        <v>0.5</v>
      </c>
      <c r="Q54" s="33">
        <v>0.5</v>
      </c>
      <c r="R54" s="33">
        <v>0.5</v>
      </c>
      <c r="S54" s="33">
        <v>0.5</v>
      </c>
      <c r="T54" s="33">
        <v>0.5</v>
      </c>
      <c r="U54" s="33">
        <v>0.5</v>
      </c>
      <c r="V54" s="33">
        <v>0.5</v>
      </c>
      <c r="W54" s="33">
        <v>0.5</v>
      </c>
      <c r="X54" s="33">
        <v>0.5</v>
      </c>
      <c r="Y54" s="33">
        <v>0.5</v>
      </c>
      <c r="Z54" s="33">
        <v>0.5</v>
      </c>
      <c r="AA54" s="33">
        <v>0.5</v>
      </c>
      <c r="AB54" s="33">
        <v>0.5</v>
      </c>
      <c r="AC54" s="33">
        <v>0.6</v>
      </c>
      <c r="AD54" s="33">
        <v>0.6</v>
      </c>
      <c r="AE54" s="33">
        <v>0.6</v>
      </c>
      <c r="AF54" s="33">
        <v>0.6</v>
      </c>
      <c r="AG54" s="33">
        <v>0.6</v>
      </c>
      <c r="AH54" s="33">
        <v>0.6</v>
      </c>
      <c r="AI54" s="33">
        <v>0.6</v>
      </c>
      <c r="AJ54" s="33">
        <v>0.6</v>
      </c>
      <c r="AK54" s="33">
        <v>0.6</v>
      </c>
      <c r="AL54" s="33">
        <v>0.6</v>
      </c>
      <c r="AM54" s="33">
        <v>0.6</v>
      </c>
      <c r="AN54" s="33">
        <v>0.6</v>
      </c>
      <c r="AO54" s="33">
        <v>0.6</v>
      </c>
      <c r="AP54" s="33">
        <v>0.6</v>
      </c>
    </row>
    <row r="55" spans="1:42" s="85" customFormat="1" x14ac:dyDescent="0.2">
      <c r="A55" s="90"/>
      <c r="B55" s="118"/>
      <c r="C55" s="90"/>
      <c r="D55" s="90"/>
      <c r="E55" s="90"/>
      <c r="F55" s="19"/>
      <c r="G55" s="25"/>
      <c r="H55" s="34">
        <f>SUM(H53:H54)</f>
        <v>1</v>
      </c>
      <c r="I55" s="34">
        <f t="shared" ref="I55:AO55" si="9">SUM(I53:I54)</f>
        <v>1</v>
      </c>
      <c r="J55" s="34">
        <f t="shared" si="9"/>
        <v>1</v>
      </c>
      <c r="K55" s="34">
        <f t="shared" si="9"/>
        <v>1</v>
      </c>
      <c r="L55" s="34">
        <f t="shared" si="9"/>
        <v>1</v>
      </c>
      <c r="M55" s="34">
        <f t="shared" si="9"/>
        <v>1</v>
      </c>
      <c r="N55" s="34">
        <f t="shared" si="9"/>
        <v>1</v>
      </c>
      <c r="O55" s="34">
        <f t="shared" si="9"/>
        <v>1</v>
      </c>
      <c r="P55" s="34">
        <f t="shared" si="9"/>
        <v>1</v>
      </c>
      <c r="Q55" s="34">
        <f t="shared" si="9"/>
        <v>1</v>
      </c>
      <c r="R55" s="34">
        <f t="shared" si="9"/>
        <v>1</v>
      </c>
      <c r="S55" s="34">
        <f t="shared" si="9"/>
        <v>1</v>
      </c>
      <c r="T55" s="34">
        <f t="shared" si="9"/>
        <v>1</v>
      </c>
      <c r="U55" s="34">
        <f t="shared" si="9"/>
        <v>1</v>
      </c>
      <c r="V55" s="34">
        <f t="shared" si="9"/>
        <v>1</v>
      </c>
      <c r="W55" s="34">
        <f t="shared" si="9"/>
        <v>1</v>
      </c>
      <c r="X55" s="34">
        <f t="shared" si="9"/>
        <v>1</v>
      </c>
      <c r="Y55" s="34">
        <f t="shared" si="9"/>
        <v>1</v>
      </c>
      <c r="Z55" s="34">
        <f t="shared" si="9"/>
        <v>1</v>
      </c>
      <c r="AA55" s="34">
        <f t="shared" si="9"/>
        <v>1</v>
      </c>
      <c r="AB55" s="34">
        <f t="shared" si="9"/>
        <v>1</v>
      </c>
      <c r="AC55" s="34">
        <f t="shared" si="9"/>
        <v>1</v>
      </c>
      <c r="AD55" s="34">
        <f t="shared" si="9"/>
        <v>1</v>
      </c>
      <c r="AE55" s="34">
        <f t="shared" si="9"/>
        <v>1</v>
      </c>
      <c r="AF55" s="34">
        <f t="shared" si="9"/>
        <v>1</v>
      </c>
      <c r="AG55" s="34">
        <f t="shared" si="9"/>
        <v>1</v>
      </c>
      <c r="AH55" s="34">
        <f t="shared" si="9"/>
        <v>1</v>
      </c>
      <c r="AI55" s="34">
        <f t="shared" si="9"/>
        <v>1</v>
      </c>
      <c r="AJ55" s="34">
        <f t="shared" si="9"/>
        <v>1</v>
      </c>
      <c r="AK55" s="34">
        <f t="shared" si="9"/>
        <v>1</v>
      </c>
      <c r="AL55" s="34">
        <f t="shared" si="9"/>
        <v>1</v>
      </c>
      <c r="AM55" s="34">
        <f t="shared" si="9"/>
        <v>1</v>
      </c>
      <c r="AN55" s="34">
        <f t="shared" si="9"/>
        <v>1</v>
      </c>
      <c r="AO55" s="34">
        <f t="shared" si="9"/>
        <v>1</v>
      </c>
      <c r="AP55" s="34">
        <f>SUM(AP53:AP54)</f>
        <v>1</v>
      </c>
    </row>
    <row r="56" spans="1:42" s="85" customFormat="1" x14ac:dyDescent="0.2">
      <c r="A56" s="92" t="s">
        <v>51</v>
      </c>
      <c r="B56" s="89" t="s">
        <v>3</v>
      </c>
      <c r="C56" s="88" t="s">
        <v>22</v>
      </c>
      <c r="D56" s="93" t="s">
        <v>54</v>
      </c>
      <c r="E56" s="93" t="s">
        <v>252</v>
      </c>
      <c r="F56" s="15"/>
      <c r="G56" s="22"/>
      <c r="H56" s="33">
        <v>0.31</v>
      </c>
      <c r="I56" s="33">
        <v>0.31</v>
      </c>
      <c r="J56" s="33">
        <v>0.31</v>
      </c>
      <c r="K56" s="33">
        <v>0.31</v>
      </c>
      <c r="L56" s="33">
        <v>0.31</v>
      </c>
      <c r="M56" s="33">
        <v>0.31</v>
      </c>
      <c r="N56" s="33">
        <v>0.31</v>
      </c>
      <c r="O56" s="33">
        <v>0.31</v>
      </c>
      <c r="P56" s="33">
        <v>0.32</v>
      </c>
      <c r="Q56" s="33">
        <v>0.32</v>
      </c>
      <c r="R56" s="33">
        <v>0.32</v>
      </c>
      <c r="S56" s="33">
        <v>0.32</v>
      </c>
      <c r="T56" s="33">
        <v>0.32</v>
      </c>
      <c r="U56" s="33">
        <v>0.32</v>
      </c>
      <c r="V56" s="33">
        <v>0.32</v>
      </c>
      <c r="W56" s="33">
        <v>0.32</v>
      </c>
      <c r="X56" s="33">
        <v>0.32</v>
      </c>
      <c r="Y56" s="33">
        <v>0.32</v>
      </c>
      <c r="Z56" s="33">
        <v>0.32</v>
      </c>
      <c r="AA56" s="33">
        <v>0.32</v>
      </c>
      <c r="AB56" s="33">
        <v>0.32</v>
      </c>
      <c r="AC56" s="33">
        <v>0.28999999999999998</v>
      </c>
      <c r="AD56" s="33">
        <v>0.28999999999999998</v>
      </c>
      <c r="AE56" s="33">
        <v>0.28999999999999998</v>
      </c>
      <c r="AF56" s="33">
        <v>0.28999999999999998</v>
      </c>
      <c r="AG56" s="33">
        <v>0.28999999999999998</v>
      </c>
      <c r="AH56" s="33">
        <v>0.28999999999999998</v>
      </c>
      <c r="AI56" s="33">
        <v>0.28999999999999998</v>
      </c>
      <c r="AJ56" s="33">
        <v>0.28999999999999998</v>
      </c>
      <c r="AK56" s="33">
        <v>0.28999999999999998</v>
      </c>
      <c r="AL56" s="33">
        <v>0.28999999999999998</v>
      </c>
      <c r="AM56" s="33">
        <v>0.28999999999999998</v>
      </c>
      <c r="AN56" s="33">
        <v>0.28999999999999998</v>
      </c>
      <c r="AO56" s="33">
        <v>0.28999999999999998</v>
      </c>
      <c r="AP56" s="33">
        <v>0.28999999999999998</v>
      </c>
    </row>
    <row r="57" spans="1:42" s="85" customFormat="1" x14ac:dyDescent="0.2">
      <c r="A57" s="92" t="s">
        <v>51</v>
      </c>
      <c r="B57" s="89" t="s">
        <v>3</v>
      </c>
      <c r="C57" s="88" t="s">
        <v>22</v>
      </c>
      <c r="D57" s="93" t="s">
        <v>55</v>
      </c>
      <c r="E57" s="93" t="s">
        <v>253</v>
      </c>
      <c r="F57" s="15"/>
      <c r="G57" s="22"/>
      <c r="H57" s="33">
        <v>0.38</v>
      </c>
      <c r="I57" s="33">
        <v>0.38</v>
      </c>
      <c r="J57" s="33">
        <v>0.38</v>
      </c>
      <c r="K57" s="33">
        <v>0.38</v>
      </c>
      <c r="L57" s="33">
        <v>0.38</v>
      </c>
      <c r="M57" s="33">
        <v>0.38</v>
      </c>
      <c r="N57" s="33">
        <v>0.38</v>
      </c>
      <c r="O57" s="33">
        <v>0.38</v>
      </c>
      <c r="P57" s="33">
        <v>0.38</v>
      </c>
      <c r="Q57" s="33">
        <v>0.38</v>
      </c>
      <c r="R57" s="33">
        <v>0.38</v>
      </c>
      <c r="S57" s="33">
        <v>0.38</v>
      </c>
      <c r="T57" s="33">
        <v>0.38</v>
      </c>
      <c r="U57" s="33">
        <v>0.38</v>
      </c>
      <c r="V57" s="33">
        <v>0.38</v>
      </c>
      <c r="W57" s="33">
        <v>0.38</v>
      </c>
      <c r="X57" s="33">
        <v>0.38</v>
      </c>
      <c r="Y57" s="33">
        <v>0.38</v>
      </c>
      <c r="Z57" s="33">
        <v>0.38</v>
      </c>
      <c r="AA57" s="33">
        <v>0.38</v>
      </c>
      <c r="AB57" s="33">
        <v>0.38</v>
      </c>
      <c r="AC57" s="33">
        <v>0.42</v>
      </c>
      <c r="AD57" s="33">
        <v>0.42</v>
      </c>
      <c r="AE57" s="33">
        <v>0.42</v>
      </c>
      <c r="AF57" s="33">
        <v>0.42</v>
      </c>
      <c r="AG57" s="33">
        <v>0.42</v>
      </c>
      <c r="AH57" s="33">
        <v>0.42</v>
      </c>
      <c r="AI57" s="33">
        <v>0.42</v>
      </c>
      <c r="AJ57" s="33">
        <v>0.42</v>
      </c>
      <c r="AK57" s="33">
        <v>0.42</v>
      </c>
      <c r="AL57" s="33">
        <v>0.42</v>
      </c>
      <c r="AM57" s="33">
        <v>0.42</v>
      </c>
      <c r="AN57" s="33">
        <v>0.42</v>
      </c>
      <c r="AO57" s="33">
        <v>0.42</v>
      </c>
      <c r="AP57" s="33">
        <v>0.42</v>
      </c>
    </row>
    <row r="58" spans="1:42" s="85" customFormat="1" x14ac:dyDescent="0.2">
      <c r="A58" s="92" t="s">
        <v>51</v>
      </c>
      <c r="B58" s="89" t="s">
        <v>3</v>
      </c>
      <c r="C58" s="88" t="s">
        <v>22</v>
      </c>
      <c r="D58" s="93" t="s">
        <v>56</v>
      </c>
      <c r="E58" s="93" t="s">
        <v>254</v>
      </c>
      <c r="F58" s="15"/>
      <c r="G58" s="22"/>
      <c r="H58" s="33">
        <v>0.31</v>
      </c>
      <c r="I58" s="33">
        <v>0.31</v>
      </c>
      <c r="J58" s="33">
        <v>0.31</v>
      </c>
      <c r="K58" s="33">
        <v>0.31</v>
      </c>
      <c r="L58" s="33">
        <v>0.31</v>
      </c>
      <c r="M58" s="33">
        <v>0.31</v>
      </c>
      <c r="N58" s="33">
        <v>0.31</v>
      </c>
      <c r="O58" s="33">
        <v>0.31</v>
      </c>
      <c r="P58" s="33">
        <v>0.3</v>
      </c>
      <c r="Q58" s="33">
        <v>0.3</v>
      </c>
      <c r="R58" s="33">
        <v>0.3</v>
      </c>
      <c r="S58" s="33">
        <v>0.3</v>
      </c>
      <c r="T58" s="33">
        <v>0.3</v>
      </c>
      <c r="U58" s="33">
        <v>0.3</v>
      </c>
      <c r="V58" s="33">
        <v>0.3</v>
      </c>
      <c r="W58" s="33">
        <v>0.3</v>
      </c>
      <c r="X58" s="33">
        <v>0.3</v>
      </c>
      <c r="Y58" s="33">
        <v>0.3</v>
      </c>
      <c r="Z58" s="33">
        <v>0.3</v>
      </c>
      <c r="AA58" s="33">
        <v>0.3</v>
      </c>
      <c r="AB58" s="33">
        <v>0.3</v>
      </c>
      <c r="AC58" s="33">
        <v>0.28999999999999998</v>
      </c>
      <c r="AD58" s="33">
        <v>0.28999999999999998</v>
      </c>
      <c r="AE58" s="33">
        <v>0.28999999999999998</v>
      </c>
      <c r="AF58" s="33">
        <v>0.28999999999999998</v>
      </c>
      <c r="AG58" s="33">
        <v>0.28999999999999998</v>
      </c>
      <c r="AH58" s="33">
        <v>0.28999999999999998</v>
      </c>
      <c r="AI58" s="33">
        <v>0.28999999999999998</v>
      </c>
      <c r="AJ58" s="33">
        <v>0.28999999999999998</v>
      </c>
      <c r="AK58" s="33">
        <v>0.28999999999999998</v>
      </c>
      <c r="AL58" s="33">
        <v>0.28999999999999998</v>
      </c>
      <c r="AM58" s="33">
        <v>0.28999999999999998</v>
      </c>
      <c r="AN58" s="33">
        <v>0.28999999999999998</v>
      </c>
      <c r="AO58" s="33">
        <v>0.28999999999999998</v>
      </c>
      <c r="AP58" s="33">
        <v>0.28999999999999998</v>
      </c>
    </row>
    <row r="59" spans="1:42" s="85" customFormat="1" x14ac:dyDescent="0.2">
      <c r="A59" s="94"/>
      <c r="B59" s="118"/>
      <c r="C59" s="90"/>
      <c r="D59" s="94"/>
      <c r="E59" s="94"/>
      <c r="F59" s="19"/>
      <c r="G59" s="25"/>
      <c r="H59" s="34">
        <f>SUM(H56:H58)</f>
        <v>1</v>
      </c>
      <c r="I59" s="34">
        <f t="shared" ref="I59:AP59" si="10">SUM(I56:I58)</f>
        <v>1</v>
      </c>
      <c r="J59" s="34">
        <f t="shared" si="10"/>
        <v>1</v>
      </c>
      <c r="K59" s="34">
        <f t="shared" si="10"/>
        <v>1</v>
      </c>
      <c r="L59" s="34">
        <f t="shared" si="10"/>
        <v>1</v>
      </c>
      <c r="M59" s="34">
        <f t="shared" si="10"/>
        <v>1</v>
      </c>
      <c r="N59" s="34">
        <f t="shared" si="10"/>
        <v>1</v>
      </c>
      <c r="O59" s="34">
        <f t="shared" si="10"/>
        <v>1</v>
      </c>
      <c r="P59" s="34">
        <f t="shared" si="10"/>
        <v>1</v>
      </c>
      <c r="Q59" s="34">
        <f t="shared" si="10"/>
        <v>1</v>
      </c>
      <c r="R59" s="34">
        <f t="shared" si="10"/>
        <v>1</v>
      </c>
      <c r="S59" s="34">
        <f t="shared" si="10"/>
        <v>1</v>
      </c>
      <c r="T59" s="34">
        <f t="shared" si="10"/>
        <v>1</v>
      </c>
      <c r="U59" s="34">
        <f t="shared" si="10"/>
        <v>1</v>
      </c>
      <c r="V59" s="34">
        <f t="shared" si="10"/>
        <v>1</v>
      </c>
      <c r="W59" s="34">
        <f t="shared" si="10"/>
        <v>1</v>
      </c>
      <c r="X59" s="34">
        <f t="shared" si="10"/>
        <v>1</v>
      </c>
      <c r="Y59" s="34">
        <f t="shared" si="10"/>
        <v>1</v>
      </c>
      <c r="Z59" s="34">
        <f t="shared" si="10"/>
        <v>1</v>
      </c>
      <c r="AA59" s="34">
        <f t="shared" si="10"/>
        <v>1</v>
      </c>
      <c r="AB59" s="34">
        <f t="shared" si="10"/>
        <v>1</v>
      </c>
      <c r="AC59" s="34">
        <f t="shared" si="10"/>
        <v>1</v>
      </c>
      <c r="AD59" s="34">
        <f t="shared" si="10"/>
        <v>1</v>
      </c>
      <c r="AE59" s="34">
        <f t="shared" si="10"/>
        <v>1</v>
      </c>
      <c r="AF59" s="34">
        <f t="shared" si="10"/>
        <v>1</v>
      </c>
      <c r="AG59" s="34">
        <f t="shared" si="10"/>
        <v>1</v>
      </c>
      <c r="AH59" s="34">
        <f t="shared" si="10"/>
        <v>1</v>
      </c>
      <c r="AI59" s="34">
        <f t="shared" si="10"/>
        <v>1</v>
      </c>
      <c r="AJ59" s="34">
        <f t="shared" si="10"/>
        <v>1</v>
      </c>
      <c r="AK59" s="34">
        <f t="shared" si="10"/>
        <v>1</v>
      </c>
      <c r="AL59" s="34">
        <f t="shared" si="10"/>
        <v>1</v>
      </c>
      <c r="AM59" s="34">
        <f t="shared" si="10"/>
        <v>1</v>
      </c>
      <c r="AN59" s="34">
        <f t="shared" si="10"/>
        <v>1</v>
      </c>
      <c r="AO59" s="34">
        <f t="shared" si="10"/>
        <v>1</v>
      </c>
      <c r="AP59" s="34">
        <f t="shared" si="10"/>
        <v>1</v>
      </c>
    </row>
    <row r="60" spans="1:42" s="85" customFormat="1" x14ac:dyDescent="0.2">
      <c r="A60" s="93" t="s">
        <v>5</v>
      </c>
      <c r="B60" s="89" t="s">
        <v>3</v>
      </c>
      <c r="C60" s="88" t="s">
        <v>21</v>
      </c>
      <c r="D60" s="93" t="s">
        <v>83</v>
      </c>
      <c r="E60" s="93" t="s">
        <v>84</v>
      </c>
      <c r="F60" s="15"/>
      <c r="G60" s="22"/>
      <c r="H60" s="33">
        <v>0.19</v>
      </c>
      <c r="I60" s="33">
        <v>0.15</v>
      </c>
      <c r="J60" s="33">
        <v>0.12</v>
      </c>
      <c r="K60" s="33">
        <v>0.22</v>
      </c>
      <c r="L60" s="33">
        <v>0.13</v>
      </c>
      <c r="M60" s="33">
        <v>0.13</v>
      </c>
      <c r="N60" s="33">
        <v>0.21463414634146341</v>
      </c>
      <c r="O60" s="33">
        <v>0.22222222222222221</v>
      </c>
      <c r="P60" s="33">
        <v>0.25</v>
      </c>
      <c r="Q60" s="33">
        <v>0.27</v>
      </c>
      <c r="R60" s="33">
        <v>0.15053763440860216</v>
      </c>
      <c r="S60" s="33">
        <v>0.11214953271028037</v>
      </c>
      <c r="T60" s="33">
        <v>0.10169491525423729</v>
      </c>
      <c r="U60" s="33">
        <v>0.1650485436893204</v>
      </c>
      <c r="V60" s="33">
        <v>0.16666666666666666</v>
      </c>
      <c r="W60" s="33">
        <v>0.28000000000000003</v>
      </c>
      <c r="X60" s="33">
        <v>0.25</v>
      </c>
      <c r="Y60" s="33">
        <v>0.33333333333333331</v>
      </c>
      <c r="Z60" s="33">
        <v>0.62</v>
      </c>
      <c r="AA60" s="33">
        <v>0.18181818181818182</v>
      </c>
      <c r="AB60" s="33">
        <v>0.15384615384615385</v>
      </c>
      <c r="AC60" s="33">
        <v>0.13333333333333333</v>
      </c>
      <c r="AD60" s="33">
        <v>0.21428571428571427</v>
      </c>
      <c r="AE60" s="33">
        <v>0.15079365079365079</v>
      </c>
      <c r="AF60" s="33">
        <v>0.15476190476190477</v>
      </c>
      <c r="AG60" s="33">
        <v>0.15476190476190477</v>
      </c>
      <c r="AH60" s="33">
        <v>0.15476190476190477</v>
      </c>
      <c r="AI60" s="33">
        <v>0.15476190476190477</v>
      </c>
      <c r="AJ60" s="33">
        <v>0.15476190476190477</v>
      </c>
      <c r="AK60" s="33">
        <v>0.15476190476190477</v>
      </c>
      <c r="AL60" s="33">
        <v>0.15476190476190477</v>
      </c>
      <c r="AM60" s="33">
        <v>0.15476190476190477</v>
      </c>
      <c r="AN60" s="33">
        <v>0.15476190476190477</v>
      </c>
      <c r="AO60" s="33">
        <v>0.15476190476190477</v>
      </c>
      <c r="AP60" s="33">
        <v>0.15476190476190477</v>
      </c>
    </row>
    <row r="61" spans="1:42" s="85" customFormat="1" x14ac:dyDescent="0.2">
      <c r="A61" s="93" t="s">
        <v>5</v>
      </c>
      <c r="B61" s="89" t="s">
        <v>3</v>
      </c>
      <c r="C61" s="88" t="s">
        <v>21</v>
      </c>
      <c r="D61" s="93" t="s">
        <v>85</v>
      </c>
      <c r="E61" s="93" t="s">
        <v>86</v>
      </c>
      <c r="F61" s="15"/>
      <c r="G61" s="22"/>
      <c r="H61" s="33">
        <v>0.19</v>
      </c>
      <c r="I61" s="33">
        <v>0.18</v>
      </c>
      <c r="J61" s="33">
        <v>0.21</v>
      </c>
      <c r="K61" s="33">
        <v>0.15</v>
      </c>
      <c r="L61" s="33">
        <v>0.14000000000000001</v>
      </c>
      <c r="M61" s="33">
        <v>0.17</v>
      </c>
      <c r="N61" s="33">
        <v>0.13</v>
      </c>
      <c r="O61" s="33">
        <v>0.11</v>
      </c>
      <c r="P61" s="33">
        <v>0.1</v>
      </c>
      <c r="Q61" s="33">
        <v>0.08</v>
      </c>
      <c r="R61" s="33">
        <v>0.11</v>
      </c>
      <c r="S61" s="33">
        <v>0.13</v>
      </c>
      <c r="T61" s="33">
        <v>0.1</v>
      </c>
      <c r="U61" s="33">
        <v>0.16</v>
      </c>
      <c r="V61" s="33">
        <v>0.13</v>
      </c>
      <c r="W61" s="33">
        <v>0.11</v>
      </c>
      <c r="X61" s="33">
        <v>0.13</v>
      </c>
      <c r="Y61" s="33">
        <v>0.08</v>
      </c>
      <c r="Z61" s="33">
        <v>7.0000000000000007E-2</v>
      </c>
      <c r="AA61" s="33">
        <v>0.02</v>
      </c>
      <c r="AB61" s="33">
        <v>7.0000000000000007E-2</v>
      </c>
      <c r="AC61" s="33">
        <v>0.06</v>
      </c>
      <c r="AD61" s="33">
        <v>7.0000000000000007E-2</v>
      </c>
      <c r="AE61" s="33">
        <v>0.21</v>
      </c>
      <c r="AF61" s="33">
        <v>0.19</v>
      </c>
      <c r="AG61" s="33">
        <v>0.19</v>
      </c>
      <c r="AH61" s="33">
        <v>0.19</v>
      </c>
      <c r="AI61" s="33">
        <v>0.19</v>
      </c>
      <c r="AJ61" s="33">
        <v>0.19</v>
      </c>
      <c r="AK61" s="33">
        <v>0.19</v>
      </c>
      <c r="AL61" s="33">
        <v>0.19</v>
      </c>
      <c r="AM61" s="33">
        <v>0.19</v>
      </c>
      <c r="AN61" s="33">
        <v>0.19</v>
      </c>
      <c r="AO61" s="33">
        <v>0.19</v>
      </c>
      <c r="AP61" s="33">
        <v>0.19</v>
      </c>
    </row>
    <row r="62" spans="1:42" s="85" customFormat="1" x14ac:dyDescent="0.2">
      <c r="A62" s="93" t="s">
        <v>5</v>
      </c>
      <c r="B62" s="89" t="s">
        <v>3</v>
      </c>
      <c r="C62" s="88" t="s">
        <v>21</v>
      </c>
      <c r="D62" s="93" t="s">
        <v>87</v>
      </c>
      <c r="E62" s="93" t="s">
        <v>88</v>
      </c>
      <c r="F62" s="15"/>
      <c r="G62" s="22"/>
      <c r="H62" s="33">
        <v>0.21</v>
      </c>
      <c r="I62" s="33">
        <v>0.24</v>
      </c>
      <c r="J62" s="33">
        <v>0.14000000000000001</v>
      </c>
      <c r="K62" s="33">
        <v>0.12</v>
      </c>
      <c r="L62" s="33">
        <v>0.17</v>
      </c>
      <c r="M62" s="33">
        <v>0.13</v>
      </c>
      <c r="N62" s="33">
        <v>0.16</v>
      </c>
      <c r="O62" s="33">
        <v>0.16</v>
      </c>
      <c r="P62" s="33">
        <v>0.17</v>
      </c>
      <c r="Q62" s="33">
        <v>0.09</v>
      </c>
      <c r="R62" s="33">
        <v>0.08</v>
      </c>
      <c r="S62" s="33">
        <v>0.12</v>
      </c>
      <c r="T62" s="33">
        <v>0.19</v>
      </c>
      <c r="U62" s="33">
        <v>0.06</v>
      </c>
      <c r="V62" s="33">
        <v>0.1</v>
      </c>
      <c r="W62" s="33">
        <v>0.11</v>
      </c>
      <c r="X62" s="33">
        <v>0.21</v>
      </c>
      <c r="Y62" s="33">
        <v>0.33</v>
      </c>
      <c r="Z62" s="33">
        <v>0.14000000000000001</v>
      </c>
      <c r="AA62" s="33">
        <v>0.55000000000000004</v>
      </c>
      <c r="AB62" s="33">
        <v>0.6</v>
      </c>
      <c r="AC62" s="33">
        <v>0.67</v>
      </c>
      <c r="AD62" s="33">
        <v>0.6</v>
      </c>
      <c r="AE62" s="33">
        <v>0.17</v>
      </c>
      <c r="AF62" s="33">
        <v>0.21</v>
      </c>
      <c r="AG62" s="33">
        <v>0.21</v>
      </c>
      <c r="AH62" s="33">
        <v>0.21</v>
      </c>
      <c r="AI62" s="33">
        <v>0.21</v>
      </c>
      <c r="AJ62" s="33">
        <v>0.21</v>
      </c>
      <c r="AK62" s="33">
        <v>0.21</v>
      </c>
      <c r="AL62" s="33">
        <v>0.21</v>
      </c>
      <c r="AM62" s="33">
        <v>0.21</v>
      </c>
      <c r="AN62" s="33">
        <v>0.21</v>
      </c>
      <c r="AO62" s="33">
        <v>0.21</v>
      </c>
      <c r="AP62" s="33">
        <v>0.21</v>
      </c>
    </row>
    <row r="63" spans="1:42" s="85" customFormat="1" x14ac:dyDescent="0.2">
      <c r="A63" s="93" t="s">
        <v>5</v>
      </c>
      <c r="B63" s="89" t="s">
        <v>3</v>
      </c>
      <c r="C63" s="88" t="s">
        <v>21</v>
      </c>
      <c r="D63" s="93" t="s">
        <v>89</v>
      </c>
      <c r="E63" s="93" t="s">
        <v>90</v>
      </c>
      <c r="F63" s="15"/>
      <c r="G63" s="22"/>
      <c r="H63" s="33">
        <v>0.2</v>
      </c>
      <c r="I63" s="33">
        <v>0.13</v>
      </c>
      <c r="J63" s="33">
        <v>0.37</v>
      </c>
      <c r="K63" s="33">
        <v>0.27</v>
      </c>
      <c r="L63" s="33">
        <v>0.2</v>
      </c>
      <c r="M63" s="33">
        <v>0.2</v>
      </c>
      <c r="N63" s="33">
        <v>0.18</v>
      </c>
      <c r="O63" s="33">
        <v>0.18</v>
      </c>
      <c r="P63" s="33">
        <v>0.22</v>
      </c>
      <c r="Q63" s="33">
        <v>0.1</v>
      </c>
      <c r="R63" s="33">
        <v>0.3</v>
      </c>
      <c r="S63" s="33">
        <v>0.27</v>
      </c>
      <c r="T63" s="33">
        <v>0.2</v>
      </c>
      <c r="U63" s="33">
        <v>0.2</v>
      </c>
      <c r="V63" s="33">
        <v>0.23</v>
      </c>
      <c r="W63" s="33">
        <v>0.13</v>
      </c>
      <c r="X63" s="33">
        <v>0.13</v>
      </c>
      <c r="Y63" s="33">
        <v>0.08</v>
      </c>
      <c r="Z63" s="33">
        <v>7.0000000000000007E-2</v>
      </c>
      <c r="AA63" s="33">
        <v>0.09</v>
      </c>
      <c r="AB63" s="33">
        <v>7.0000000000000007E-2</v>
      </c>
      <c r="AC63" s="33">
        <v>0.2</v>
      </c>
      <c r="AD63" s="33">
        <v>0.02</v>
      </c>
      <c r="AE63" s="33">
        <v>0.17</v>
      </c>
      <c r="AF63" s="33">
        <v>0.13</v>
      </c>
      <c r="AG63" s="33">
        <v>0.13</v>
      </c>
      <c r="AH63" s="33">
        <v>0.13</v>
      </c>
      <c r="AI63" s="33">
        <v>0.13</v>
      </c>
      <c r="AJ63" s="33">
        <v>0.13</v>
      </c>
      <c r="AK63" s="33">
        <v>0.13</v>
      </c>
      <c r="AL63" s="33">
        <v>0.13</v>
      </c>
      <c r="AM63" s="33">
        <v>0.13</v>
      </c>
      <c r="AN63" s="33">
        <v>0.13</v>
      </c>
      <c r="AO63" s="33">
        <v>0.13</v>
      </c>
      <c r="AP63" s="33">
        <v>0.13</v>
      </c>
    </row>
    <row r="64" spans="1:42" s="85" customFormat="1" x14ac:dyDescent="0.2">
      <c r="A64" s="95" t="s">
        <v>5</v>
      </c>
      <c r="B64" s="89" t="s">
        <v>3</v>
      </c>
      <c r="C64" s="88" t="s">
        <v>21</v>
      </c>
      <c r="D64" s="95" t="s">
        <v>91</v>
      </c>
      <c r="E64" s="95" t="s">
        <v>92</v>
      </c>
      <c r="F64" s="15"/>
      <c r="G64" s="22"/>
      <c r="H64" s="33">
        <v>0.14000000000000001</v>
      </c>
      <c r="I64" s="33">
        <v>0.17</v>
      </c>
      <c r="J64" s="33">
        <v>0.1</v>
      </c>
      <c r="K64" s="33">
        <v>0.17</v>
      </c>
      <c r="L64" s="33">
        <v>0.28000000000000003</v>
      </c>
      <c r="M64" s="33">
        <v>0.24</v>
      </c>
      <c r="N64" s="33">
        <v>0.19</v>
      </c>
      <c r="O64" s="33">
        <v>0.21</v>
      </c>
      <c r="P64" s="33">
        <v>0.15</v>
      </c>
      <c r="Q64" s="33">
        <v>0.34</v>
      </c>
      <c r="R64" s="33">
        <v>0.28999999999999998</v>
      </c>
      <c r="S64" s="33">
        <v>0.28000000000000003</v>
      </c>
      <c r="T64" s="33">
        <v>0.34</v>
      </c>
      <c r="U64" s="33">
        <v>0.28999999999999998</v>
      </c>
      <c r="V64" s="33">
        <v>0.26</v>
      </c>
      <c r="W64" s="33">
        <v>0.28000000000000003</v>
      </c>
      <c r="X64" s="33">
        <v>0.15</v>
      </c>
      <c r="Y64" s="33">
        <v>0.08</v>
      </c>
      <c r="Z64" s="33">
        <v>7.0000000000000007E-2</v>
      </c>
      <c r="AA64" s="33">
        <v>7.0000000000000007E-2</v>
      </c>
      <c r="AB64" s="33">
        <v>7.0000000000000007E-2</v>
      </c>
      <c r="AC64" s="33">
        <v>7.0000000000000007E-2</v>
      </c>
      <c r="AD64" s="33">
        <v>7.0000000000000007E-2</v>
      </c>
      <c r="AE64" s="33">
        <v>0.16</v>
      </c>
      <c r="AF64" s="33">
        <v>0.19</v>
      </c>
      <c r="AG64" s="33">
        <v>0.19</v>
      </c>
      <c r="AH64" s="33">
        <v>0.19</v>
      </c>
      <c r="AI64" s="33">
        <v>0.19</v>
      </c>
      <c r="AJ64" s="33">
        <v>0.19</v>
      </c>
      <c r="AK64" s="33">
        <v>0.19</v>
      </c>
      <c r="AL64" s="33">
        <v>0.19</v>
      </c>
      <c r="AM64" s="33">
        <v>0.19</v>
      </c>
      <c r="AN64" s="33">
        <v>0.19</v>
      </c>
      <c r="AO64" s="33">
        <v>0.19</v>
      </c>
      <c r="AP64" s="33">
        <v>0.19</v>
      </c>
    </row>
    <row r="65" spans="1:42" s="85" customFormat="1" x14ac:dyDescent="0.2">
      <c r="A65" s="95" t="s">
        <v>5</v>
      </c>
      <c r="B65" s="89" t="s">
        <v>3</v>
      </c>
      <c r="C65" s="88" t="s">
        <v>21</v>
      </c>
      <c r="D65" s="95" t="s">
        <v>93</v>
      </c>
      <c r="E65" s="95" t="s">
        <v>94</v>
      </c>
      <c r="F65" s="15"/>
      <c r="G65" s="22"/>
      <c r="H65" s="33">
        <v>7.0000000000000007E-2</v>
      </c>
      <c r="I65" s="33">
        <v>0.13</v>
      </c>
      <c r="J65" s="33">
        <v>0.06</v>
      </c>
      <c r="K65" s="33">
        <v>7.0000000000000007E-2</v>
      </c>
      <c r="L65" s="33">
        <v>0.08</v>
      </c>
      <c r="M65" s="33">
        <v>0.13</v>
      </c>
      <c r="N65" s="33">
        <v>0.12536585365853681</v>
      </c>
      <c r="O65" s="33">
        <v>0.11777777777777787</v>
      </c>
      <c r="P65" s="33">
        <v>0.11</v>
      </c>
      <c r="Q65" s="33">
        <v>0.12</v>
      </c>
      <c r="R65" s="33">
        <v>6.9462365591397665E-2</v>
      </c>
      <c r="S65" s="33">
        <v>8.7850467289719486E-2</v>
      </c>
      <c r="T65" s="33">
        <v>6.8305084745762634E-2</v>
      </c>
      <c r="U65" s="33">
        <v>0.1249514563106795</v>
      </c>
      <c r="V65" s="33">
        <v>0.11333333333333342</v>
      </c>
      <c r="W65" s="33">
        <v>0.09</v>
      </c>
      <c r="X65" s="33">
        <v>0.13</v>
      </c>
      <c r="Y65" s="33">
        <v>9.666666666666672E-2</v>
      </c>
      <c r="Z65" s="33">
        <v>0.03</v>
      </c>
      <c r="AA65" s="33">
        <v>8.8181818181818056E-2</v>
      </c>
      <c r="AB65" s="33">
        <v>3.6153846153845967E-2</v>
      </c>
      <c r="AC65" s="33">
        <v>-0.13333333333333358</v>
      </c>
      <c r="AD65" s="33">
        <v>2.5714285714285783E-2</v>
      </c>
      <c r="AE65" s="33">
        <v>0.13920634920634922</v>
      </c>
      <c r="AF65" s="33">
        <v>0.12523809523809515</v>
      </c>
      <c r="AG65" s="33">
        <v>0.12523809523809515</v>
      </c>
      <c r="AH65" s="33">
        <v>0.12523809523809515</v>
      </c>
      <c r="AI65" s="33">
        <v>0.12523809523809515</v>
      </c>
      <c r="AJ65" s="33">
        <v>0.12523809523809515</v>
      </c>
      <c r="AK65" s="33">
        <v>0.12523809523809515</v>
      </c>
      <c r="AL65" s="33">
        <v>0.12523809523809515</v>
      </c>
      <c r="AM65" s="33">
        <v>0.12523809523809515</v>
      </c>
      <c r="AN65" s="33">
        <v>0.12523809523809515</v>
      </c>
      <c r="AO65" s="33">
        <v>0.12523809523809515</v>
      </c>
      <c r="AP65" s="33">
        <v>0.12523809523809515</v>
      </c>
    </row>
    <row r="66" spans="1:42" s="85" customFormat="1" x14ac:dyDescent="0.2">
      <c r="A66" s="96"/>
      <c r="B66" s="118"/>
      <c r="C66" s="90"/>
      <c r="D66" s="96"/>
      <c r="E66" s="96"/>
      <c r="F66" s="19"/>
      <c r="G66" s="25"/>
      <c r="H66" s="87">
        <f>SUM(H60:H65)</f>
        <v>1</v>
      </c>
      <c r="I66" s="34">
        <f t="shared" ref="I66:AP66" si="11">SUM(I60:I65)</f>
        <v>1</v>
      </c>
      <c r="J66" s="34">
        <f t="shared" si="11"/>
        <v>1</v>
      </c>
      <c r="K66" s="34">
        <f t="shared" si="11"/>
        <v>1</v>
      </c>
      <c r="L66" s="34">
        <f t="shared" si="11"/>
        <v>1.0000000000000002</v>
      </c>
      <c r="M66" s="34">
        <f t="shared" si="11"/>
        <v>1</v>
      </c>
      <c r="N66" s="34">
        <f t="shared" si="11"/>
        <v>1</v>
      </c>
      <c r="O66" s="34">
        <f t="shared" si="11"/>
        <v>1</v>
      </c>
      <c r="P66" s="34">
        <f t="shared" si="11"/>
        <v>1</v>
      </c>
      <c r="Q66" s="34">
        <f t="shared" si="11"/>
        <v>1</v>
      </c>
      <c r="R66" s="34">
        <f t="shared" si="11"/>
        <v>0.99999999999999989</v>
      </c>
      <c r="S66" s="34">
        <f t="shared" si="11"/>
        <v>0.99999999999999989</v>
      </c>
      <c r="T66" s="34">
        <f t="shared" si="11"/>
        <v>1</v>
      </c>
      <c r="U66" s="34">
        <f t="shared" si="11"/>
        <v>1</v>
      </c>
      <c r="V66" s="34">
        <f t="shared" si="11"/>
        <v>1</v>
      </c>
      <c r="W66" s="34">
        <f t="shared" si="11"/>
        <v>1</v>
      </c>
      <c r="X66" s="34">
        <f t="shared" si="11"/>
        <v>1</v>
      </c>
      <c r="Y66" s="34">
        <f t="shared" si="11"/>
        <v>1</v>
      </c>
      <c r="Z66" s="34">
        <f t="shared" si="11"/>
        <v>1</v>
      </c>
      <c r="AA66" s="34">
        <f t="shared" si="11"/>
        <v>0.99999999999999989</v>
      </c>
      <c r="AB66" s="34">
        <f t="shared" si="11"/>
        <v>1</v>
      </c>
      <c r="AC66" s="34">
        <f t="shared" si="11"/>
        <v>1</v>
      </c>
      <c r="AD66" s="34">
        <f t="shared" si="11"/>
        <v>1</v>
      </c>
      <c r="AE66" s="34">
        <f t="shared" si="11"/>
        <v>1</v>
      </c>
      <c r="AF66" s="34">
        <f t="shared" si="11"/>
        <v>1</v>
      </c>
      <c r="AG66" s="34">
        <f t="shared" si="11"/>
        <v>1</v>
      </c>
      <c r="AH66" s="34">
        <f t="shared" si="11"/>
        <v>1</v>
      </c>
      <c r="AI66" s="34">
        <f t="shared" si="11"/>
        <v>1</v>
      </c>
      <c r="AJ66" s="34">
        <f t="shared" si="11"/>
        <v>1</v>
      </c>
      <c r="AK66" s="34">
        <f t="shared" si="11"/>
        <v>1</v>
      </c>
      <c r="AL66" s="34">
        <f t="shared" si="11"/>
        <v>1</v>
      </c>
      <c r="AM66" s="34">
        <f t="shared" si="11"/>
        <v>1</v>
      </c>
      <c r="AN66" s="34">
        <f t="shared" si="11"/>
        <v>1</v>
      </c>
      <c r="AO66" s="34">
        <f t="shared" si="11"/>
        <v>1</v>
      </c>
      <c r="AP66" s="34">
        <f t="shared" si="11"/>
        <v>1</v>
      </c>
    </row>
    <row r="67" spans="1:42" s="85" customFormat="1" x14ac:dyDescent="0.2">
      <c r="A67" s="93" t="s">
        <v>6</v>
      </c>
      <c r="B67" s="89" t="s">
        <v>3</v>
      </c>
      <c r="C67" s="88" t="s">
        <v>22</v>
      </c>
      <c r="D67" s="93" t="s">
        <v>57</v>
      </c>
      <c r="E67" s="93" t="s">
        <v>58</v>
      </c>
      <c r="F67" s="15"/>
      <c r="G67" s="22"/>
      <c r="H67" s="33">
        <v>0.26143790849673204</v>
      </c>
      <c r="I67" s="33">
        <v>0.25916230366492149</v>
      </c>
      <c r="J67" s="33">
        <v>0.26178010471204188</v>
      </c>
      <c r="K67" s="33">
        <v>0.25901639344262295</v>
      </c>
      <c r="L67" s="33">
        <v>0.26203208556149732</v>
      </c>
      <c r="M67" s="33">
        <v>0.26203208556149732</v>
      </c>
      <c r="N67" s="33">
        <v>0.25694444444444442</v>
      </c>
      <c r="O67" s="33">
        <v>0.25694444444444442</v>
      </c>
      <c r="P67" s="33">
        <v>0.26111111111111113</v>
      </c>
      <c r="Q67" s="33">
        <v>0.26111111111111113</v>
      </c>
      <c r="R67" s="33">
        <v>0.25903614457831325</v>
      </c>
      <c r="S67" s="33">
        <v>0.19879518072289157</v>
      </c>
      <c r="T67" s="33">
        <v>0.19879518072289157</v>
      </c>
      <c r="U67" s="33">
        <v>0.19879518072289157</v>
      </c>
      <c r="V67" s="33">
        <v>0.2012779552715655</v>
      </c>
      <c r="W67" s="33">
        <v>0.19745222929936307</v>
      </c>
      <c r="X67" s="33">
        <v>0.19672131147540983</v>
      </c>
      <c r="Y67" s="33">
        <v>0.20129870129870131</v>
      </c>
      <c r="Z67" s="33">
        <v>0.20129870129870131</v>
      </c>
      <c r="AA67" s="33">
        <v>0.35416666666666669</v>
      </c>
      <c r="AB67" s="33">
        <v>0.34545454545454546</v>
      </c>
      <c r="AC67" s="33">
        <v>0.34146341463414637</v>
      </c>
      <c r="AD67" s="33">
        <v>0.35</v>
      </c>
      <c r="AE67" s="33">
        <v>0.34</v>
      </c>
      <c r="AF67" s="33">
        <v>0.33766233766233766</v>
      </c>
      <c r="AG67" s="33">
        <v>0.33766233766233766</v>
      </c>
      <c r="AH67" s="33">
        <v>0.33766233766233766</v>
      </c>
      <c r="AI67" s="33">
        <v>0.33766233766233766</v>
      </c>
      <c r="AJ67" s="33">
        <v>0.33766233766233766</v>
      </c>
      <c r="AK67" s="33">
        <v>0.33766233766233766</v>
      </c>
      <c r="AL67" s="33">
        <v>0.33766233766233766</v>
      </c>
      <c r="AM67" s="33">
        <v>0.33766233766233766</v>
      </c>
      <c r="AN67" s="33">
        <v>0.33766233766233766</v>
      </c>
      <c r="AO67" s="33">
        <v>0.33766233766233766</v>
      </c>
      <c r="AP67" s="33">
        <v>0.33766233766233766</v>
      </c>
    </row>
    <row r="68" spans="1:42" s="85" customFormat="1" x14ac:dyDescent="0.2">
      <c r="A68" s="93" t="s">
        <v>6</v>
      </c>
      <c r="B68" s="89" t="s">
        <v>3</v>
      </c>
      <c r="C68" s="88" t="s">
        <v>22</v>
      </c>
      <c r="D68" s="93" t="s">
        <v>59</v>
      </c>
      <c r="E68" s="93" t="s">
        <v>60</v>
      </c>
      <c r="F68" s="15"/>
      <c r="G68" s="22"/>
      <c r="H68" s="33">
        <v>0.20915032679738563</v>
      </c>
      <c r="I68" s="33">
        <v>0.20942408376963351</v>
      </c>
      <c r="J68" s="33">
        <v>0.20942408376963351</v>
      </c>
      <c r="K68" s="33">
        <v>0.21311475409836064</v>
      </c>
      <c r="L68" s="33">
        <v>0.20855614973262032</v>
      </c>
      <c r="M68" s="33">
        <v>0.20855614973262032</v>
      </c>
      <c r="N68" s="33">
        <v>0.20833333333333334</v>
      </c>
      <c r="O68" s="33">
        <v>0.20833333333333334</v>
      </c>
      <c r="P68" s="33">
        <v>0.21111111111111111</v>
      </c>
      <c r="Q68" s="33">
        <v>0.21111111111111111</v>
      </c>
      <c r="R68" s="33">
        <v>0.21084337349397592</v>
      </c>
      <c r="S68" s="33">
        <v>0.28915662650602408</v>
      </c>
      <c r="T68" s="33">
        <v>0.28915662650602408</v>
      </c>
      <c r="U68" s="33">
        <v>0.28915662650602408</v>
      </c>
      <c r="V68" s="33">
        <v>0.29073482428115016</v>
      </c>
      <c r="W68" s="33">
        <v>0.2929936305732484</v>
      </c>
      <c r="X68" s="33">
        <v>0.29508196721311475</v>
      </c>
      <c r="Y68" s="33">
        <v>0.29220779220779219</v>
      </c>
      <c r="Z68" s="33">
        <v>0.29220779220779219</v>
      </c>
      <c r="AA68" s="33">
        <v>0.125</v>
      </c>
      <c r="AB68" s="33">
        <v>0.14545454545454545</v>
      </c>
      <c r="AC68" s="33">
        <v>0.12195121951219512</v>
      </c>
      <c r="AD68" s="33">
        <v>0.15</v>
      </c>
      <c r="AE68" s="33">
        <v>0.14000000000000001</v>
      </c>
      <c r="AF68" s="33">
        <v>0.14285714285714285</v>
      </c>
      <c r="AG68" s="33">
        <v>0.14285714285714285</v>
      </c>
      <c r="AH68" s="33">
        <v>0.14285714285714285</v>
      </c>
      <c r="AI68" s="33">
        <v>0.14285714285714285</v>
      </c>
      <c r="AJ68" s="33">
        <v>0.14285714285714285</v>
      </c>
      <c r="AK68" s="33">
        <v>0.14285714285714285</v>
      </c>
      <c r="AL68" s="33">
        <v>0.14285714285714285</v>
      </c>
      <c r="AM68" s="33">
        <v>0.14285714285714285</v>
      </c>
      <c r="AN68" s="33">
        <v>0.14285714285714285</v>
      </c>
      <c r="AO68" s="33">
        <v>0.14285714285714285</v>
      </c>
      <c r="AP68" s="33">
        <v>0.14285714285714285</v>
      </c>
    </row>
    <row r="69" spans="1:42" s="85" customFormat="1" x14ac:dyDescent="0.2">
      <c r="A69" s="93" t="s">
        <v>6</v>
      </c>
      <c r="B69" s="89" t="s">
        <v>3</v>
      </c>
      <c r="C69" s="88" t="s">
        <v>22</v>
      </c>
      <c r="D69" s="93" t="s">
        <v>61</v>
      </c>
      <c r="E69" s="93" t="s">
        <v>255</v>
      </c>
      <c r="F69" s="15"/>
      <c r="G69" s="22"/>
      <c r="H69" s="33">
        <v>0.24183006535947713</v>
      </c>
      <c r="I69" s="33">
        <v>0.24083769633507854</v>
      </c>
      <c r="J69" s="33">
        <v>0.24083769633507854</v>
      </c>
      <c r="K69" s="33">
        <v>0.23934426229508196</v>
      </c>
      <c r="L69" s="33">
        <v>0.24064171122994651</v>
      </c>
      <c r="M69" s="33">
        <v>0.24064171122994651</v>
      </c>
      <c r="N69" s="33">
        <v>0.24305555555555555</v>
      </c>
      <c r="O69" s="33">
        <v>0.24305555555555555</v>
      </c>
      <c r="P69" s="33">
        <v>0.2388888888888889</v>
      </c>
      <c r="Q69" s="33">
        <v>0.2388888888888889</v>
      </c>
      <c r="R69" s="33">
        <v>0.24096385542168675</v>
      </c>
      <c r="S69" s="33">
        <v>0.24096385542168675</v>
      </c>
      <c r="T69" s="33">
        <v>0.24096385542168675</v>
      </c>
      <c r="U69" s="33">
        <v>0.24096385542168675</v>
      </c>
      <c r="V69" s="33">
        <v>0.23961661341853036</v>
      </c>
      <c r="W69" s="33">
        <v>0.24203821656050956</v>
      </c>
      <c r="X69" s="33">
        <v>0.24590163934426229</v>
      </c>
      <c r="Y69" s="33">
        <v>0.24025974025974026</v>
      </c>
      <c r="Z69" s="33">
        <v>0.24025974025974026</v>
      </c>
      <c r="AA69" s="33">
        <v>0.1875</v>
      </c>
      <c r="AB69" s="33">
        <v>0.18181818181818182</v>
      </c>
      <c r="AC69" s="33">
        <v>0.1951219512195122</v>
      </c>
      <c r="AD69" s="33">
        <v>0.2</v>
      </c>
      <c r="AE69" s="33">
        <v>0.2</v>
      </c>
      <c r="AF69" s="33">
        <v>0.19480519480519481</v>
      </c>
      <c r="AG69" s="33">
        <v>0.19480519480519481</v>
      </c>
      <c r="AH69" s="33">
        <v>0.19480519480519481</v>
      </c>
      <c r="AI69" s="33">
        <v>0.19480519480519481</v>
      </c>
      <c r="AJ69" s="33">
        <v>0.19480519480519481</v>
      </c>
      <c r="AK69" s="33">
        <v>0.19480519480519481</v>
      </c>
      <c r="AL69" s="33">
        <v>0.19480519480519481</v>
      </c>
      <c r="AM69" s="33">
        <v>0.19480519480519481</v>
      </c>
      <c r="AN69" s="33">
        <v>0.19480519480519481</v>
      </c>
      <c r="AO69" s="33">
        <v>0.19480519480519481</v>
      </c>
      <c r="AP69" s="33">
        <v>0.19480519480519481</v>
      </c>
    </row>
    <row r="70" spans="1:42" s="85" customFormat="1" x14ac:dyDescent="0.2">
      <c r="A70" s="93" t="s">
        <v>6</v>
      </c>
      <c r="B70" s="89" t="s">
        <v>3</v>
      </c>
      <c r="C70" s="88" t="s">
        <v>22</v>
      </c>
      <c r="D70" s="93" t="s">
        <v>63</v>
      </c>
      <c r="E70" s="93" t="s">
        <v>64</v>
      </c>
      <c r="F70" s="15"/>
      <c r="G70" s="22"/>
      <c r="H70" s="33">
        <v>0.28758169934640521</v>
      </c>
      <c r="I70" s="33">
        <v>0.29057591623036649</v>
      </c>
      <c r="J70" s="33">
        <v>0.2879581151832461</v>
      </c>
      <c r="K70" s="33">
        <v>0.28852459016393445</v>
      </c>
      <c r="L70" s="33">
        <v>0.28877005347593582</v>
      </c>
      <c r="M70" s="33">
        <v>0.28877005347593582</v>
      </c>
      <c r="N70" s="33">
        <v>0.29166666666666669</v>
      </c>
      <c r="O70" s="33">
        <v>0.29166666666666669</v>
      </c>
      <c r="P70" s="33">
        <v>0.28888888888888886</v>
      </c>
      <c r="Q70" s="33">
        <v>0.28888888888888886</v>
      </c>
      <c r="R70" s="33">
        <v>0.28915662650602408</v>
      </c>
      <c r="S70" s="33">
        <v>0.27108433734939757</v>
      </c>
      <c r="T70" s="33">
        <v>0.27108433734939757</v>
      </c>
      <c r="U70" s="33">
        <v>0.27108433734939757</v>
      </c>
      <c r="V70" s="33">
        <v>0.26837060702875398</v>
      </c>
      <c r="W70" s="33">
        <v>0.26751592356687898</v>
      </c>
      <c r="X70" s="33">
        <v>0.26229508196721313</v>
      </c>
      <c r="Y70" s="33">
        <v>0.26623376623376621</v>
      </c>
      <c r="Z70" s="33">
        <v>0.26623376623376621</v>
      </c>
      <c r="AA70" s="33">
        <v>0.33333333333333331</v>
      </c>
      <c r="AB70" s="33">
        <v>0.32727272727272727</v>
      </c>
      <c r="AC70" s="33">
        <v>0.34146341463414637</v>
      </c>
      <c r="AD70" s="33">
        <v>0.3</v>
      </c>
      <c r="AE70" s="33">
        <v>0.32</v>
      </c>
      <c r="AF70" s="33">
        <v>0.32467532467532467</v>
      </c>
      <c r="AG70" s="33">
        <v>0.32467532467532467</v>
      </c>
      <c r="AH70" s="33">
        <v>0.32467532467532467</v>
      </c>
      <c r="AI70" s="33">
        <v>0.32467532467532467</v>
      </c>
      <c r="AJ70" s="33">
        <v>0.32467532467532467</v>
      </c>
      <c r="AK70" s="33">
        <v>0.32467532467532467</v>
      </c>
      <c r="AL70" s="33">
        <v>0.32467532467532467</v>
      </c>
      <c r="AM70" s="33">
        <v>0.32467532467532467</v>
      </c>
      <c r="AN70" s="33">
        <v>0.32467532467532467</v>
      </c>
      <c r="AO70" s="33">
        <v>0.32467532467532467</v>
      </c>
      <c r="AP70" s="33">
        <v>0.32467532467532467</v>
      </c>
    </row>
    <row r="71" spans="1:42" s="85" customFormat="1" x14ac:dyDescent="0.2">
      <c r="A71" s="94"/>
      <c r="B71" s="118"/>
      <c r="C71" s="90"/>
      <c r="D71" s="94"/>
      <c r="E71" s="94"/>
      <c r="F71" s="19"/>
      <c r="G71" s="25"/>
      <c r="H71" s="34">
        <f>SUM(H67:H70)</f>
        <v>1</v>
      </c>
      <c r="I71" s="34">
        <f t="shared" ref="I71:AP71" si="12">SUM(I67:I70)</f>
        <v>1</v>
      </c>
      <c r="J71" s="34">
        <f t="shared" si="12"/>
        <v>1</v>
      </c>
      <c r="K71" s="34">
        <f t="shared" si="12"/>
        <v>1</v>
      </c>
      <c r="L71" s="34">
        <f t="shared" si="12"/>
        <v>1</v>
      </c>
      <c r="M71" s="34">
        <f t="shared" si="12"/>
        <v>1</v>
      </c>
      <c r="N71" s="34">
        <f t="shared" si="12"/>
        <v>1</v>
      </c>
      <c r="O71" s="34">
        <f t="shared" si="12"/>
        <v>1</v>
      </c>
      <c r="P71" s="34">
        <f t="shared" si="12"/>
        <v>1</v>
      </c>
      <c r="Q71" s="34">
        <f t="shared" si="12"/>
        <v>1</v>
      </c>
      <c r="R71" s="34">
        <f t="shared" si="12"/>
        <v>1</v>
      </c>
      <c r="S71" s="34">
        <f t="shared" si="12"/>
        <v>1</v>
      </c>
      <c r="T71" s="34">
        <f t="shared" si="12"/>
        <v>1</v>
      </c>
      <c r="U71" s="34">
        <f t="shared" si="12"/>
        <v>1</v>
      </c>
      <c r="V71" s="34">
        <f t="shared" si="12"/>
        <v>1</v>
      </c>
      <c r="W71" s="34">
        <f t="shared" si="12"/>
        <v>1</v>
      </c>
      <c r="X71" s="34">
        <f t="shared" si="12"/>
        <v>1</v>
      </c>
      <c r="Y71" s="34">
        <f t="shared" si="12"/>
        <v>1</v>
      </c>
      <c r="Z71" s="34">
        <f t="shared" si="12"/>
        <v>1</v>
      </c>
      <c r="AA71" s="34">
        <f t="shared" si="12"/>
        <v>1</v>
      </c>
      <c r="AB71" s="34">
        <f t="shared" si="12"/>
        <v>1</v>
      </c>
      <c r="AC71" s="34">
        <f t="shared" si="12"/>
        <v>1</v>
      </c>
      <c r="AD71" s="34">
        <f t="shared" si="12"/>
        <v>1</v>
      </c>
      <c r="AE71" s="34">
        <f t="shared" si="12"/>
        <v>1</v>
      </c>
      <c r="AF71" s="34">
        <f t="shared" si="12"/>
        <v>1</v>
      </c>
      <c r="AG71" s="34">
        <f t="shared" si="12"/>
        <v>1</v>
      </c>
      <c r="AH71" s="34">
        <f t="shared" si="12"/>
        <v>1</v>
      </c>
      <c r="AI71" s="34">
        <f t="shared" si="12"/>
        <v>1</v>
      </c>
      <c r="AJ71" s="34">
        <f t="shared" si="12"/>
        <v>1</v>
      </c>
      <c r="AK71" s="34">
        <f t="shared" si="12"/>
        <v>1</v>
      </c>
      <c r="AL71" s="34">
        <f t="shared" si="12"/>
        <v>1</v>
      </c>
      <c r="AM71" s="34">
        <f t="shared" si="12"/>
        <v>1</v>
      </c>
      <c r="AN71" s="34">
        <f t="shared" si="12"/>
        <v>1</v>
      </c>
      <c r="AO71" s="34">
        <f t="shared" si="12"/>
        <v>1</v>
      </c>
      <c r="AP71" s="34">
        <f t="shared" si="12"/>
        <v>1</v>
      </c>
    </row>
    <row r="72" spans="1:42" s="85" customFormat="1" x14ac:dyDescent="0.2">
      <c r="A72" s="95" t="s">
        <v>7</v>
      </c>
      <c r="B72" s="89" t="s">
        <v>3</v>
      </c>
      <c r="C72" s="88" t="s">
        <v>22</v>
      </c>
      <c r="D72" s="95" t="s">
        <v>65</v>
      </c>
      <c r="E72" s="95" t="s">
        <v>66</v>
      </c>
      <c r="F72" s="15"/>
      <c r="G72" s="22"/>
      <c r="H72" s="33">
        <v>0.28000000000000003</v>
      </c>
      <c r="I72" s="33">
        <v>0.28000000000000003</v>
      </c>
      <c r="J72" s="33">
        <v>0.28000000000000003</v>
      </c>
      <c r="K72" s="33">
        <v>0.28000000000000003</v>
      </c>
      <c r="L72" s="33">
        <v>0.28000000000000003</v>
      </c>
      <c r="M72" s="33">
        <v>0.28000000000000003</v>
      </c>
      <c r="N72" s="33">
        <v>0.28000000000000003</v>
      </c>
      <c r="O72" s="33">
        <v>0.28000000000000003</v>
      </c>
      <c r="P72" s="33">
        <v>0.28000000000000003</v>
      </c>
      <c r="Q72" s="33">
        <v>0.28000000000000003</v>
      </c>
      <c r="R72" s="33">
        <v>0.28000000000000003</v>
      </c>
      <c r="S72" s="33">
        <v>0.28000000000000003</v>
      </c>
      <c r="T72" s="33">
        <v>0.28000000000000003</v>
      </c>
      <c r="U72" s="33">
        <v>0.28000000000000003</v>
      </c>
      <c r="V72" s="33">
        <v>0.28000000000000003</v>
      </c>
      <c r="W72" s="33">
        <v>0.28000000000000003</v>
      </c>
      <c r="X72" s="33">
        <v>0.28000000000000003</v>
      </c>
      <c r="Y72" s="33">
        <v>0.28000000000000003</v>
      </c>
      <c r="Z72" s="33">
        <v>0.28000000000000003</v>
      </c>
      <c r="AA72" s="33">
        <v>0.28000000000000003</v>
      </c>
      <c r="AB72" s="33">
        <v>0.28000000000000003</v>
      </c>
      <c r="AC72" s="33">
        <v>0.39</v>
      </c>
      <c r="AD72" s="33">
        <v>0.39</v>
      </c>
      <c r="AE72" s="33">
        <v>0.34</v>
      </c>
      <c r="AF72" s="33">
        <v>0.35</v>
      </c>
      <c r="AG72" s="33">
        <v>0.35</v>
      </c>
      <c r="AH72" s="33">
        <v>0.35</v>
      </c>
      <c r="AI72" s="33">
        <v>0.35</v>
      </c>
      <c r="AJ72" s="33">
        <v>0.34</v>
      </c>
      <c r="AK72" s="33">
        <v>0.34</v>
      </c>
      <c r="AL72" s="33">
        <v>0.35</v>
      </c>
      <c r="AM72" s="33">
        <v>0.35</v>
      </c>
      <c r="AN72" s="33">
        <v>0.35</v>
      </c>
      <c r="AO72" s="33">
        <v>0.35</v>
      </c>
      <c r="AP72" s="33">
        <v>0.35</v>
      </c>
    </row>
    <row r="73" spans="1:42" s="85" customFormat="1" x14ac:dyDescent="0.2">
      <c r="A73" s="95" t="s">
        <v>7</v>
      </c>
      <c r="B73" s="89" t="s">
        <v>3</v>
      </c>
      <c r="C73" s="88" t="s">
        <v>22</v>
      </c>
      <c r="D73" s="95" t="s">
        <v>67</v>
      </c>
      <c r="E73" s="95" t="s">
        <v>256</v>
      </c>
      <c r="F73" s="15"/>
      <c r="G73" s="22"/>
      <c r="H73" s="33">
        <v>0.23</v>
      </c>
      <c r="I73" s="33">
        <v>0.23</v>
      </c>
      <c r="J73" s="33">
        <v>0.23</v>
      </c>
      <c r="K73" s="33">
        <v>0.23</v>
      </c>
      <c r="L73" s="33">
        <v>0.23</v>
      </c>
      <c r="M73" s="33">
        <v>0.23</v>
      </c>
      <c r="N73" s="33">
        <v>0.23</v>
      </c>
      <c r="O73" s="33">
        <v>0.23</v>
      </c>
      <c r="P73" s="33">
        <v>0.23</v>
      </c>
      <c r="Q73" s="33">
        <v>0.23</v>
      </c>
      <c r="R73" s="33">
        <v>0.23</v>
      </c>
      <c r="S73" s="33">
        <v>0.23</v>
      </c>
      <c r="T73" s="33">
        <v>0.23</v>
      </c>
      <c r="U73" s="33">
        <v>0.23</v>
      </c>
      <c r="V73" s="33">
        <v>0.23</v>
      </c>
      <c r="W73" s="33">
        <v>0.23</v>
      </c>
      <c r="X73" s="33">
        <v>0.23</v>
      </c>
      <c r="Y73" s="33">
        <v>0.23</v>
      </c>
      <c r="Z73" s="33">
        <v>0.23</v>
      </c>
      <c r="AA73" s="33">
        <v>0.23</v>
      </c>
      <c r="AB73" s="33">
        <v>0.23</v>
      </c>
      <c r="AC73" s="33">
        <v>0.19</v>
      </c>
      <c r="AD73" s="33">
        <v>0.17</v>
      </c>
      <c r="AE73" s="33">
        <v>0.2</v>
      </c>
      <c r="AF73" s="33">
        <v>0.19</v>
      </c>
      <c r="AG73" s="33">
        <v>0.19</v>
      </c>
      <c r="AH73" s="33">
        <v>0.19</v>
      </c>
      <c r="AI73" s="33">
        <v>0.19</v>
      </c>
      <c r="AJ73" s="33">
        <v>0.19</v>
      </c>
      <c r="AK73" s="33">
        <v>0.19</v>
      </c>
      <c r="AL73" s="33">
        <v>0.19</v>
      </c>
      <c r="AM73" s="33">
        <v>0.19</v>
      </c>
      <c r="AN73" s="33">
        <v>0.19</v>
      </c>
      <c r="AO73" s="33">
        <v>0.19</v>
      </c>
      <c r="AP73" s="33">
        <v>0.19</v>
      </c>
    </row>
    <row r="74" spans="1:42" s="85" customFormat="1" x14ac:dyDescent="0.2">
      <c r="A74" s="93" t="s">
        <v>7</v>
      </c>
      <c r="B74" s="89" t="s">
        <v>3</v>
      </c>
      <c r="C74" s="88" t="s">
        <v>22</v>
      </c>
      <c r="D74" s="93" t="s">
        <v>69</v>
      </c>
      <c r="E74" s="93" t="s">
        <v>70</v>
      </c>
      <c r="F74" s="15"/>
      <c r="G74" s="22"/>
      <c r="H74" s="33">
        <v>0.28000000000000003</v>
      </c>
      <c r="I74" s="33">
        <v>0.28000000000000003</v>
      </c>
      <c r="J74" s="33">
        <v>0.28000000000000003</v>
      </c>
      <c r="K74" s="33">
        <v>0.28000000000000003</v>
      </c>
      <c r="L74" s="33">
        <v>0.28000000000000003</v>
      </c>
      <c r="M74" s="33">
        <v>0.28000000000000003</v>
      </c>
      <c r="N74" s="33">
        <v>0.28000000000000003</v>
      </c>
      <c r="O74" s="33">
        <v>0.28000000000000003</v>
      </c>
      <c r="P74" s="33">
        <v>0.28000000000000003</v>
      </c>
      <c r="Q74" s="33">
        <v>0.28000000000000003</v>
      </c>
      <c r="R74" s="33">
        <v>0.28000000000000003</v>
      </c>
      <c r="S74" s="33">
        <v>0.28000000000000003</v>
      </c>
      <c r="T74" s="33">
        <v>0.28000000000000003</v>
      </c>
      <c r="U74" s="33">
        <v>0.28000000000000003</v>
      </c>
      <c r="V74" s="33">
        <v>0.28000000000000003</v>
      </c>
      <c r="W74" s="33">
        <v>0.28000000000000003</v>
      </c>
      <c r="X74" s="33">
        <v>0.28000000000000003</v>
      </c>
      <c r="Y74" s="33">
        <v>0.28000000000000003</v>
      </c>
      <c r="Z74" s="33">
        <v>0.28000000000000003</v>
      </c>
      <c r="AA74" s="33">
        <v>0.28000000000000003</v>
      </c>
      <c r="AB74" s="33">
        <v>0.28000000000000003</v>
      </c>
      <c r="AC74" s="33">
        <v>0.28999999999999998</v>
      </c>
      <c r="AD74" s="33">
        <v>0.31</v>
      </c>
      <c r="AE74" s="33">
        <v>0.26</v>
      </c>
      <c r="AF74" s="33">
        <v>0.26</v>
      </c>
      <c r="AG74" s="33">
        <v>0.26</v>
      </c>
      <c r="AH74" s="33">
        <v>0.26</v>
      </c>
      <c r="AI74" s="33">
        <v>0.26</v>
      </c>
      <c r="AJ74" s="33">
        <v>0.27</v>
      </c>
      <c r="AK74" s="33">
        <v>0.27</v>
      </c>
      <c r="AL74" s="33">
        <v>0.26</v>
      </c>
      <c r="AM74" s="33">
        <v>0.26</v>
      </c>
      <c r="AN74" s="33">
        <v>0.26</v>
      </c>
      <c r="AO74" s="33">
        <v>0.26</v>
      </c>
      <c r="AP74" s="33">
        <v>0.26</v>
      </c>
    </row>
    <row r="75" spans="1:42" s="85" customFormat="1" x14ac:dyDescent="0.2">
      <c r="A75" s="93" t="s">
        <v>7</v>
      </c>
      <c r="B75" s="89" t="s">
        <v>3</v>
      </c>
      <c r="C75" s="88" t="s">
        <v>22</v>
      </c>
      <c r="D75" s="93" t="s">
        <v>71</v>
      </c>
      <c r="E75" s="93" t="s">
        <v>72</v>
      </c>
      <c r="F75" s="15"/>
      <c r="G75" s="22"/>
      <c r="H75" s="33">
        <v>0.21</v>
      </c>
      <c r="I75" s="33">
        <v>0.21</v>
      </c>
      <c r="J75" s="33">
        <v>0.21</v>
      </c>
      <c r="K75" s="33">
        <v>0.21</v>
      </c>
      <c r="L75" s="33">
        <v>0.21</v>
      </c>
      <c r="M75" s="33">
        <v>0.21</v>
      </c>
      <c r="N75" s="33">
        <v>0.21</v>
      </c>
      <c r="O75" s="33">
        <v>0.21</v>
      </c>
      <c r="P75" s="33">
        <v>0.21</v>
      </c>
      <c r="Q75" s="33">
        <v>0.21</v>
      </c>
      <c r="R75" s="33">
        <v>0.21</v>
      </c>
      <c r="S75" s="33">
        <v>0.21</v>
      </c>
      <c r="T75" s="33">
        <v>0.21</v>
      </c>
      <c r="U75" s="33">
        <v>0.21</v>
      </c>
      <c r="V75" s="33">
        <v>0.21</v>
      </c>
      <c r="W75" s="33">
        <v>0.21</v>
      </c>
      <c r="X75" s="33">
        <v>0.21</v>
      </c>
      <c r="Y75" s="33">
        <v>0.21</v>
      </c>
      <c r="Z75" s="33">
        <v>0.21</v>
      </c>
      <c r="AA75" s="33">
        <v>0.21</v>
      </c>
      <c r="AB75" s="33">
        <v>0.21</v>
      </c>
      <c r="AC75" s="33">
        <v>0.13</v>
      </c>
      <c r="AD75" s="33">
        <v>0.13</v>
      </c>
      <c r="AE75" s="33">
        <v>0.2</v>
      </c>
      <c r="AF75" s="33">
        <v>0.2</v>
      </c>
      <c r="AG75" s="33">
        <v>0.2</v>
      </c>
      <c r="AH75" s="33">
        <v>0.2</v>
      </c>
      <c r="AI75" s="33">
        <v>0.2</v>
      </c>
      <c r="AJ75" s="33">
        <v>0.2</v>
      </c>
      <c r="AK75" s="33">
        <v>0.2</v>
      </c>
      <c r="AL75" s="33">
        <v>0.2</v>
      </c>
      <c r="AM75" s="33">
        <v>0.2</v>
      </c>
      <c r="AN75" s="33">
        <v>0.2</v>
      </c>
      <c r="AO75" s="33">
        <v>0.2</v>
      </c>
      <c r="AP75" s="33">
        <v>0.2</v>
      </c>
    </row>
    <row r="76" spans="1:42" s="85" customFormat="1" x14ac:dyDescent="0.2">
      <c r="A76" s="94"/>
      <c r="B76" s="118"/>
      <c r="C76" s="90"/>
      <c r="D76" s="94"/>
      <c r="E76" s="94"/>
      <c r="F76" s="19"/>
      <c r="G76" s="25"/>
      <c r="H76" s="34">
        <f>SUM(H72:H75)</f>
        <v>1</v>
      </c>
      <c r="I76" s="34">
        <f t="shared" ref="I76:AP76" si="13">SUM(I72:I75)</f>
        <v>1</v>
      </c>
      <c r="J76" s="34">
        <f t="shared" si="13"/>
        <v>1</v>
      </c>
      <c r="K76" s="34">
        <f t="shared" si="13"/>
        <v>1</v>
      </c>
      <c r="L76" s="34">
        <f t="shared" si="13"/>
        <v>1</v>
      </c>
      <c r="M76" s="34">
        <f t="shared" si="13"/>
        <v>1</v>
      </c>
      <c r="N76" s="34">
        <f t="shared" si="13"/>
        <v>1</v>
      </c>
      <c r="O76" s="34">
        <f t="shared" si="13"/>
        <v>1</v>
      </c>
      <c r="P76" s="34">
        <f t="shared" si="13"/>
        <v>1</v>
      </c>
      <c r="Q76" s="34">
        <f t="shared" si="13"/>
        <v>1</v>
      </c>
      <c r="R76" s="34">
        <f t="shared" si="13"/>
        <v>1</v>
      </c>
      <c r="S76" s="34">
        <f t="shared" si="13"/>
        <v>1</v>
      </c>
      <c r="T76" s="34">
        <f t="shared" si="13"/>
        <v>1</v>
      </c>
      <c r="U76" s="34">
        <f t="shared" si="13"/>
        <v>1</v>
      </c>
      <c r="V76" s="34">
        <f t="shared" si="13"/>
        <v>1</v>
      </c>
      <c r="W76" s="34">
        <f t="shared" si="13"/>
        <v>1</v>
      </c>
      <c r="X76" s="34">
        <f t="shared" si="13"/>
        <v>1</v>
      </c>
      <c r="Y76" s="34">
        <f t="shared" si="13"/>
        <v>1</v>
      </c>
      <c r="Z76" s="34">
        <f t="shared" si="13"/>
        <v>1</v>
      </c>
      <c r="AA76" s="34">
        <f t="shared" si="13"/>
        <v>1</v>
      </c>
      <c r="AB76" s="34">
        <f t="shared" si="13"/>
        <v>1</v>
      </c>
      <c r="AC76" s="34">
        <f t="shared" si="13"/>
        <v>1</v>
      </c>
      <c r="AD76" s="34">
        <f t="shared" si="13"/>
        <v>1</v>
      </c>
      <c r="AE76" s="34">
        <f t="shared" si="13"/>
        <v>1</v>
      </c>
      <c r="AF76" s="34">
        <f t="shared" si="13"/>
        <v>1</v>
      </c>
      <c r="AG76" s="34">
        <f t="shared" si="13"/>
        <v>1</v>
      </c>
      <c r="AH76" s="34">
        <f t="shared" si="13"/>
        <v>1</v>
      </c>
      <c r="AI76" s="34">
        <f t="shared" si="13"/>
        <v>1</v>
      </c>
      <c r="AJ76" s="34">
        <f t="shared" si="13"/>
        <v>1</v>
      </c>
      <c r="AK76" s="34">
        <f t="shared" si="13"/>
        <v>1</v>
      </c>
      <c r="AL76" s="34">
        <f t="shared" si="13"/>
        <v>1</v>
      </c>
      <c r="AM76" s="34">
        <f t="shared" si="13"/>
        <v>1</v>
      </c>
      <c r="AN76" s="34">
        <f t="shared" si="13"/>
        <v>1</v>
      </c>
      <c r="AO76" s="34">
        <f t="shared" si="13"/>
        <v>1</v>
      </c>
      <c r="AP76" s="34">
        <f t="shared" si="13"/>
        <v>1</v>
      </c>
    </row>
    <row r="77" spans="1:42" s="85" customFormat="1" x14ac:dyDescent="0.2">
      <c r="A77" s="88" t="s">
        <v>8</v>
      </c>
      <c r="B77" s="89" t="s">
        <v>3</v>
      </c>
      <c r="C77" s="88" t="s">
        <v>3</v>
      </c>
      <c r="D77" s="88" t="s">
        <v>33</v>
      </c>
      <c r="E77" s="88" t="s">
        <v>34</v>
      </c>
      <c r="F77" s="15"/>
      <c r="G77" s="22"/>
      <c r="H77" s="33">
        <v>0.33908045977011492</v>
      </c>
      <c r="I77" s="33">
        <v>0.33908045977011492</v>
      </c>
      <c r="J77" s="33">
        <v>0.33908045977011492</v>
      </c>
      <c r="K77" s="33">
        <v>0.33908045977011492</v>
      </c>
      <c r="L77" s="33">
        <v>0.33908045977011492</v>
      </c>
      <c r="M77" s="33">
        <v>0.33908045977011492</v>
      </c>
      <c r="N77" s="33">
        <v>0.33908045977011492</v>
      </c>
      <c r="O77" s="33">
        <v>0.33908045977011492</v>
      </c>
      <c r="P77" s="33">
        <v>0.33908045977011492</v>
      </c>
      <c r="Q77" s="33">
        <v>0.33908045977011492</v>
      </c>
      <c r="R77" s="33">
        <v>0.33908045977011492</v>
      </c>
      <c r="S77" s="33">
        <v>0.33908045977011492</v>
      </c>
      <c r="T77" s="33">
        <v>0.33908045977011492</v>
      </c>
      <c r="U77" s="33">
        <v>0.33908045977011492</v>
      </c>
      <c r="V77" s="33">
        <v>0.33908045977011492</v>
      </c>
      <c r="W77" s="33">
        <v>0.33908045977011492</v>
      </c>
      <c r="X77" s="33">
        <v>0.33908045977011492</v>
      </c>
      <c r="Y77" s="33">
        <v>0.33908045977011492</v>
      </c>
      <c r="Z77" s="33">
        <v>0.33908045977011492</v>
      </c>
      <c r="AA77" s="33">
        <v>0.33908045977011492</v>
      </c>
      <c r="AB77" s="33">
        <v>0.33908045977011492</v>
      </c>
      <c r="AC77" s="33">
        <v>0.33908045977011492</v>
      </c>
      <c r="AD77" s="33">
        <v>0.33908045977011492</v>
      </c>
      <c r="AE77" s="33">
        <v>0.33908045977011492</v>
      </c>
      <c r="AF77" s="33">
        <v>0.33908045977011492</v>
      </c>
      <c r="AG77" s="33">
        <v>0.33908045977011492</v>
      </c>
      <c r="AH77" s="33">
        <v>0.33908045977011492</v>
      </c>
      <c r="AI77" s="33">
        <v>0.33908045977011492</v>
      </c>
      <c r="AJ77" s="33">
        <v>0.33908045977011492</v>
      </c>
      <c r="AK77" s="33">
        <v>0.33908045977011492</v>
      </c>
      <c r="AL77" s="33">
        <v>0.33908045977011492</v>
      </c>
      <c r="AM77" s="33">
        <v>0.33908045977011492</v>
      </c>
      <c r="AN77" s="33">
        <v>0.33908045977011492</v>
      </c>
      <c r="AO77" s="33">
        <v>0.33908045977011492</v>
      </c>
      <c r="AP77" s="33">
        <v>0.33908045977011492</v>
      </c>
    </row>
    <row r="78" spans="1:42" s="85" customFormat="1" x14ac:dyDescent="0.2">
      <c r="A78" s="88" t="s">
        <v>8</v>
      </c>
      <c r="B78" s="89" t="s">
        <v>3</v>
      </c>
      <c r="C78" s="88" t="s">
        <v>3</v>
      </c>
      <c r="D78" s="88" t="s">
        <v>35</v>
      </c>
      <c r="E78" s="88" t="s">
        <v>36</v>
      </c>
      <c r="F78" s="15"/>
      <c r="G78" s="22"/>
      <c r="H78" s="33">
        <v>0.12643678160919541</v>
      </c>
      <c r="I78" s="33">
        <v>0.12643678160919541</v>
      </c>
      <c r="J78" s="33">
        <v>0.12643678160919541</v>
      </c>
      <c r="K78" s="33">
        <v>0.12643678160919541</v>
      </c>
      <c r="L78" s="33">
        <v>0.12643678160919541</v>
      </c>
      <c r="M78" s="33">
        <v>0.12643678160919541</v>
      </c>
      <c r="N78" s="33">
        <v>0.12643678160919541</v>
      </c>
      <c r="O78" s="33">
        <v>0.12643678160919541</v>
      </c>
      <c r="P78" s="33">
        <v>0.12643678160919541</v>
      </c>
      <c r="Q78" s="33">
        <v>0.12643678160919541</v>
      </c>
      <c r="R78" s="33">
        <v>0.12643678160919541</v>
      </c>
      <c r="S78" s="33">
        <v>0.12643678160919541</v>
      </c>
      <c r="T78" s="33">
        <v>0.12643678160919541</v>
      </c>
      <c r="U78" s="33">
        <v>0.12643678160919541</v>
      </c>
      <c r="V78" s="33">
        <v>0.12643678160919541</v>
      </c>
      <c r="W78" s="33">
        <v>0.12643678160919541</v>
      </c>
      <c r="X78" s="33">
        <v>0.12643678160919541</v>
      </c>
      <c r="Y78" s="33">
        <v>0.12643678160919541</v>
      </c>
      <c r="Z78" s="33">
        <v>0.12643678160919541</v>
      </c>
      <c r="AA78" s="33">
        <v>0.12643678160919541</v>
      </c>
      <c r="AB78" s="33">
        <v>0.12643678160919541</v>
      </c>
      <c r="AC78" s="33">
        <v>0.12643678160919541</v>
      </c>
      <c r="AD78" s="33">
        <v>0.12643678160919541</v>
      </c>
      <c r="AE78" s="33">
        <v>0.12643678160919541</v>
      </c>
      <c r="AF78" s="33">
        <v>0.12643678160919541</v>
      </c>
      <c r="AG78" s="33">
        <v>0.12643678160919541</v>
      </c>
      <c r="AH78" s="33">
        <v>0.12643678160919541</v>
      </c>
      <c r="AI78" s="33">
        <v>0.12643678160919541</v>
      </c>
      <c r="AJ78" s="33">
        <v>0.12643678160919541</v>
      </c>
      <c r="AK78" s="33">
        <v>0.12643678160919541</v>
      </c>
      <c r="AL78" s="33">
        <v>0.12643678160919541</v>
      </c>
      <c r="AM78" s="33">
        <v>0.12643678160919541</v>
      </c>
      <c r="AN78" s="33">
        <v>0.12643678160919541</v>
      </c>
      <c r="AO78" s="33">
        <v>0.12643678160919541</v>
      </c>
      <c r="AP78" s="33">
        <v>0.12643678160919541</v>
      </c>
    </row>
    <row r="79" spans="1:42" s="85" customFormat="1" x14ac:dyDescent="0.2">
      <c r="A79" s="88" t="s">
        <v>8</v>
      </c>
      <c r="B79" s="89" t="s">
        <v>3</v>
      </c>
      <c r="C79" s="88" t="s">
        <v>3</v>
      </c>
      <c r="D79" s="88" t="s">
        <v>37</v>
      </c>
      <c r="E79" s="88" t="s">
        <v>38</v>
      </c>
      <c r="F79" s="15"/>
      <c r="G79" s="22"/>
      <c r="H79" s="33">
        <f>17.2413793103448%-1%</f>
        <v>0.162413793103448</v>
      </c>
      <c r="I79" s="33">
        <f t="shared" ref="I79:AP79" si="14">17.2413793103448%-1%</f>
        <v>0.162413793103448</v>
      </c>
      <c r="J79" s="33">
        <f t="shared" si="14"/>
        <v>0.162413793103448</v>
      </c>
      <c r="K79" s="33">
        <f t="shared" si="14"/>
        <v>0.162413793103448</v>
      </c>
      <c r="L79" s="33">
        <f t="shared" si="14"/>
        <v>0.162413793103448</v>
      </c>
      <c r="M79" s="33">
        <f t="shared" si="14"/>
        <v>0.162413793103448</v>
      </c>
      <c r="N79" s="33">
        <f t="shared" si="14"/>
        <v>0.162413793103448</v>
      </c>
      <c r="O79" s="33">
        <f t="shared" si="14"/>
        <v>0.162413793103448</v>
      </c>
      <c r="P79" s="33">
        <f t="shared" si="14"/>
        <v>0.162413793103448</v>
      </c>
      <c r="Q79" s="33">
        <f t="shared" si="14"/>
        <v>0.162413793103448</v>
      </c>
      <c r="R79" s="33">
        <f t="shared" si="14"/>
        <v>0.162413793103448</v>
      </c>
      <c r="S79" s="33">
        <f t="shared" si="14"/>
        <v>0.162413793103448</v>
      </c>
      <c r="T79" s="33">
        <f t="shared" si="14"/>
        <v>0.162413793103448</v>
      </c>
      <c r="U79" s="33">
        <f t="shared" si="14"/>
        <v>0.162413793103448</v>
      </c>
      <c r="V79" s="33">
        <f t="shared" si="14"/>
        <v>0.162413793103448</v>
      </c>
      <c r="W79" s="33">
        <f t="shared" si="14"/>
        <v>0.162413793103448</v>
      </c>
      <c r="X79" s="33">
        <f t="shared" si="14"/>
        <v>0.162413793103448</v>
      </c>
      <c r="Y79" s="33">
        <f t="shared" si="14"/>
        <v>0.162413793103448</v>
      </c>
      <c r="Z79" s="33">
        <f t="shared" si="14"/>
        <v>0.162413793103448</v>
      </c>
      <c r="AA79" s="33">
        <f t="shared" si="14"/>
        <v>0.162413793103448</v>
      </c>
      <c r="AB79" s="33">
        <f t="shared" si="14"/>
        <v>0.162413793103448</v>
      </c>
      <c r="AC79" s="33">
        <f t="shared" si="14"/>
        <v>0.162413793103448</v>
      </c>
      <c r="AD79" s="33">
        <f t="shared" si="14"/>
        <v>0.162413793103448</v>
      </c>
      <c r="AE79" s="33">
        <f t="shared" si="14"/>
        <v>0.162413793103448</v>
      </c>
      <c r="AF79" s="33">
        <f t="shared" si="14"/>
        <v>0.162413793103448</v>
      </c>
      <c r="AG79" s="33">
        <f t="shared" si="14"/>
        <v>0.162413793103448</v>
      </c>
      <c r="AH79" s="33">
        <f t="shared" si="14"/>
        <v>0.162413793103448</v>
      </c>
      <c r="AI79" s="33">
        <f t="shared" si="14"/>
        <v>0.162413793103448</v>
      </c>
      <c r="AJ79" s="33">
        <f t="shared" si="14"/>
        <v>0.162413793103448</v>
      </c>
      <c r="AK79" s="33">
        <f t="shared" si="14"/>
        <v>0.162413793103448</v>
      </c>
      <c r="AL79" s="33">
        <f t="shared" si="14"/>
        <v>0.162413793103448</v>
      </c>
      <c r="AM79" s="33">
        <f t="shared" si="14"/>
        <v>0.162413793103448</v>
      </c>
      <c r="AN79" s="33">
        <f t="shared" si="14"/>
        <v>0.162413793103448</v>
      </c>
      <c r="AO79" s="33">
        <f t="shared" si="14"/>
        <v>0.162413793103448</v>
      </c>
      <c r="AP79" s="33">
        <f t="shared" si="14"/>
        <v>0.162413793103448</v>
      </c>
    </row>
    <row r="80" spans="1:42" s="85" customFormat="1" x14ac:dyDescent="0.2">
      <c r="A80" s="88" t="s">
        <v>8</v>
      </c>
      <c r="B80" s="89" t="s">
        <v>3</v>
      </c>
      <c r="C80" s="88" t="s">
        <v>3</v>
      </c>
      <c r="D80" s="88" t="s">
        <v>39</v>
      </c>
      <c r="E80" s="88" t="s">
        <v>40</v>
      </c>
      <c r="F80" s="15"/>
      <c r="G80" s="22"/>
      <c r="H80" s="33">
        <f>13.7931034482759%-1%</f>
        <v>0.127931034482759</v>
      </c>
      <c r="I80" s="33">
        <f t="shared" ref="I80:AP80" si="15">13.7931034482759%-1%</f>
        <v>0.127931034482759</v>
      </c>
      <c r="J80" s="33">
        <f t="shared" si="15"/>
        <v>0.127931034482759</v>
      </c>
      <c r="K80" s="33">
        <f t="shared" si="15"/>
        <v>0.127931034482759</v>
      </c>
      <c r="L80" s="33">
        <f t="shared" si="15"/>
        <v>0.127931034482759</v>
      </c>
      <c r="M80" s="33">
        <f t="shared" si="15"/>
        <v>0.127931034482759</v>
      </c>
      <c r="N80" s="33">
        <f t="shared" si="15"/>
        <v>0.127931034482759</v>
      </c>
      <c r="O80" s="33">
        <f t="shared" si="15"/>
        <v>0.127931034482759</v>
      </c>
      <c r="P80" s="33">
        <f t="shared" si="15"/>
        <v>0.127931034482759</v>
      </c>
      <c r="Q80" s="33">
        <f t="shared" si="15"/>
        <v>0.127931034482759</v>
      </c>
      <c r="R80" s="33">
        <f t="shared" si="15"/>
        <v>0.127931034482759</v>
      </c>
      <c r="S80" s="33">
        <f t="shared" si="15"/>
        <v>0.127931034482759</v>
      </c>
      <c r="T80" s="33">
        <f t="shared" si="15"/>
        <v>0.127931034482759</v>
      </c>
      <c r="U80" s="33">
        <f t="shared" si="15"/>
        <v>0.127931034482759</v>
      </c>
      <c r="V80" s="33">
        <f t="shared" si="15"/>
        <v>0.127931034482759</v>
      </c>
      <c r="W80" s="33">
        <f t="shared" si="15"/>
        <v>0.127931034482759</v>
      </c>
      <c r="X80" s="33">
        <f t="shared" si="15"/>
        <v>0.127931034482759</v>
      </c>
      <c r="Y80" s="33">
        <f t="shared" si="15"/>
        <v>0.127931034482759</v>
      </c>
      <c r="Z80" s="33">
        <f t="shared" si="15"/>
        <v>0.127931034482759</v>
      </c>
      <c r="AA80" s="33">
        <f t="shared" si="15"/>
        <v>0.127931034482759</v>
      </c>
      <c r="AB80" s="33">
        <f t="shared" si="15"/>
        <v>0.127931034482759</v>
      </c>
      <c r="AC80" s="33">
        <f t="shared" si="15"/>
        <v>0.127931034482759</v>
      </c>
      <c r="AD80" s="33">
        <f t="shared" si="15"/>
        <v>0.127931034482759</v>
      </c>
      <c r="AE80" s="33">
        <f t="shared" si="15"/>
        <v>0.127931034482759</v>
      </c>
      <c r="AF80" s="33">
        <f t="shared" si="15"/>
        <v>0.127931034482759</v>
      </c>
      <c r="AG80" s="33">
        <f t="shared" si="15"/>
        <v>0.127931034482759</v>
      </c>
      <c r="AH80" s="33">
        <f t="shared" si="15"/>
        <v>0.127931034482759</v>
      </c>
      <c r="AI80" s="33">
        <f t="shared" si="15"/>
        <v>0.127931034482759</v>
      </c>
      <c r="AJ80" s="33">
        <f t="shared" si="15"/>
        <v>0.127931034482759</v>
      </c>
      <c r="AK80" s="33">
        <f t="shared" si="15"/>
        <v>0.127931034482759</v>
      </c>
      <c r="AL80" s="33">
        <f t="shared" si="15"/>
        <v>0.127931034482759</v>
      </c>
      <c r="AM80" s="33">
        <f t="shared" si="15"/>
        <v>0.127931034482759</v>
      </c>
      <c r="AN80" s="33">
        <f t="shared" si="15"/>
        <v>0.127931034482759</v>
      </c>
      <c r="AO80" s="33">
        <f t="shared" si="15"/>
        <v>0.127931034482759</v>
      </c>
      <c r="AP80" s="33">
        <f t="shared" si="15"/>
        <v>0.127931034482759</v>
      </c>
    </row>
    <row r="81" spans="1:42" s="85" customFormat="1" x14ac:dyDescent="0.2">
      <c r="A81" s="88" t="s">
        <v>8</v>
      </c>
      <c r="B81" s="89" t="s">
        <v>3</v>
      </c>
      <c r="C81" s="88" t="s">
        <v>3</v>
      </c>
      <c r="D81" s="93" t="s">
        <v>23</v>
      </c>
      <c r="E81" s="93" t="s">
        <v>52</v>
      </c>
      <c r="F81" s="15"/>
      <c r="G81" s="22"/>
      <c r="H81" s="33">
        <v>6.8965517241379309E-2</v>
      </c>
      <c r="I81" s="33">
        <v>6.8965517241379309E-2</v>
      </c>
      <c r="J81" s="33">
        <v>6.8965517241379309E-2</v>
      </c>
      <c r="K81" s="33">
        <v>6.8965517241379309E-2</v>
      </c>
      <c r="L81" s="33">
        <v>6.8965517241379309E-2</v>
      </c>
      <c r="M81" s="33">
        <v>6.8965517241379309E-2</v>
      </c>
      <c r="N81" s="33">
        <v>6.8965517241379309E-2</v>
      </c>
      <c r="O81" s="33">
        <v>6.8965517241379309E-2</v>
      </c>
      <c r="P81" s="33">
        <v>6.8965517241379309E-2</v>
      </c>
      <c r="Q81" s="33">
        <v>6.8965517241379309E-2</v>
      </c>
      <c r="R81" s="33">
        <v>6.8965517241379309E-2</v>
      </c>
      <c r="S81" s="33">
        <v>6.8965517241379309E-2</v>
      </c>
      <c r="T81" s="33">
        <v>6.8965517241379309E-2</v>
      </c>
      <c r="U81" s="33">
        <v>6.8965517241379309E-2</v>
      </c>
      <c r="V81" s="33">
        <v>6.8965517241379309E-2</v>
      </c>
      <c r="W81" s="33">
        <v>6.8965517241379309E-2</v>
      </c>
      <c r="X81" s="33">
        <v>6.8965517241379309E-2</v>
      </c>
      <c r="Y81" s="33">
        <v>6.8965517241379309E-2</v>
      </c>
      <c r="Z81" s="33">
        <v>6.8965517241379309E-2</v>
      </c>
      <c r="AA81" s="33">
        <v>6.8965517241379309E-2</v>
      </c>
      <c r="AB81" s="33">
        <v>6.8965517241379309E-2</v>
      </c>
      <c r="AC81" s="33">
        <v>6.8965517241379309E-2</v>
      </c>
      <c r="AD81" s="33">
        <v>6.8965517241379309E-2</v>
      </c>
      <c r="AE81" s="33">
        <v>6.8965517241379309E-2</v>
      </c>
      <c r="AF81" s="33">
        <v>6.8965517241379309E-2</v>
      </c>
      <c r="AG81" s="33">
        <v>6.8965517241379309E-2</v>
      </c>
      <c r="AH81" s="33">
        <v>6.8965517241379309E-2</v>
      </c>
      <c r="AI81" s="33">
        <v>6.8965517241379309E-2</v>
      </c>
      <c r="AJ81" s="33">
        <v>6.8965517241379309E-2</v>
      </c>
      <c r="AK81" s="33">
        <v>6.8965517241379309E-2</v>
      </c>
      <c r="AL81" s="33">
        <v>6.8965517241379309E-2</v>
      </c>
      <c r="AM81" s="33">
        <v>6.8965517241379309E-2</v>
      </c>
      <c r="AN81" s="33">
        <v>6.8965517241379309E-2</v>
      </c>
      <c r="AO81" s="33">
        <v>6.8965517241379309E-2</v>
      </c>
      <c r="AP81" s="33">
        <v>6.8965517241379309E-2</v>
      </c>
    </row>
    <row r="82" spans="1:42" s="85" customFormat="1" x14ac:dyDescent="0.2">
      <c r="A82" s="88" t="s">
        <v>8</v>
      </c>
      <c r="B82" s="89" t="s">
        <v>3</v>
      </c>
      <c r="C82" s="88" t="s">
        <v>3</v>
      </c>
      <c r="D82" s="93" t="s">
        <v>24</v>
      </c>
      <c r="E82" s="93" t="s">
        <v>251</v>
      </c>
      <c r="F82" s="15"/>
      <c r="G82" s="22"/>
      <c r="H82" s="33">
        <v>7.4712643678160925E-2</v>
      </c>
      <c r="I82" s="33">
        <v>7.4712643678160925E-2</v>
      </c>
      <c r="J82" s="33">
        <v>7.4712643678160925E-2</v>
      </c>
      <c r="K82" s="33">
        <v>7.4712643678160925E-2</v>
      </c>
      <c r="L82" s="33">
        <v>7.4712643678160925E-2</v>
      </c>
      <c r="M82" s="33">
        <v>7.4712643678160925E-2</v>
      </c>
      <c r="N82" s="33">
        <v>7.4712643678160925E-2</v>
      </c>
      <c r="O82" s="33">
        <v>7.4712643678160925E-2</v>
      </c>
      <c r="P82" s="33">
        <v>7.4712643678160925E-2</v>
      </c>
      <c r="Q82" s="33">
        <v>7.4712643678160925E-2</v>
      </c>
      <c r="R82" s="33">
        <v>7.4712643678160925E-2</v>
      </c>
      <c r="S82" s="33">
        <v>7.4712643678160925E-2</v>
      </c>
      <c r="T82" s="33">
        <v>7.4712643678160925E-2</v>
      </c>
      <c r="U82" s="33">
        <v>7.4712643678160925E-2</v>
      </c>
      <c r="V82" s="33">
        <v>7.4712643678160925E-2</v>
      </c>
      <c r="W82" s="33">
        <v>7.4712643678160925E-2</v>
      </c>
      <c r="X82" s="33">
        <v>7.4712643678160925E-2</v>
      </c>
      <c r="Y82" s="33">
        <v>7.4712643678160925E-2</v>
      </c>
      <c r="Z82" s="33">
        <v>7.4712643678160925E-2</v>
      </c>
      <c r="AA82" s="33">
        <v>7.4712643678160925E-2</v>
      </c>
      <c r="AB82" s="33">
        <v>7.4712643678160925E-2</v>
      </c>
      <c r="AC82" s="33">
        <v>7.4712643678160925E-2</v>
      </c>
      <c r="AD82" s="33">
        <v>7.4712643678160925E-2</v>
      </c>
      <c r="AE82" s="33">
        <v>7.4712643678160925E-2</v>
      </c>
      <c r="AF82" s="33">
        <v>7.4712643678160925E-2</v>
      </c>
      <c r="AG82" s="33">
        <v>7.4712643678160925E-2</v>
      </c>
      <c r="AH82" s="33">
        <v>7.4712643678160925E-2</v>
      </c>
      <c r="AI82" s="33">
        <v>7.4712643678160925E-2</v>
      </c>
      <c r="AJ82" s="33">
        <v>7.4712643678160925E-2</v>
      </c>
      <c r="AK82" s="33">
        <v>7.4712643678160925E-2</v>
      </c>
      <c r="AL82" s="33">
        <v>7.4712643678160925E-2</v>
      </c>
      <c r="AM82" s="33">
        <v>7.4712643678160925E-2</v>
      </c>
      <c r="AN82" s="33">
        <v>7.4712643678160925E-2</v>
      </c>
      <c r="AO82" s="33">
        <v>7.4712643678160925E-2</v>
      </c>
      <c r="AP82" s="33">
        <v>7.4712643678160925E-2</v>
      </c>
    </row>
    <row r="83" spans="1:42" s="85" customFormat="1" x14ac:dyDescent="0.2">
      <c r="A83" s="88" t="s">
        <v>8</v>
      </c>
      <c r="B83" s="89" t="s">
        <v>3</v>
      </c>
      <c r="C83" s="88" t="s">
        <v>3</v>
      </c>
      <c r="D83" s="93" t="s">
        <v>25</v>
      </c>
      <c r="E83" s="93" t="s">
        <v>48</v>
      </c>
      <c r="F83" s="15"/>
      <c r="G83" s="22"/>
      <c r="H83" s="33">
        <f>8.04597701149425%+2%</f>
        <v>0.1004597701149425</v>
      </c>
      <c r="I83" s="33">
        <f t="shared" ref="I83:AP83" si="16">8.04597701149425%+2%</f>
        <v>0.1004597701149425</v>
      </c>
      <c r="J83" s="33">
        <f t="shared" si="16"/>
        <v>0.1004597701149425</v>
      </c>
      <c r="K83" s="33">
        <f t="shared" si="16"/>
        <v>0.1004597701149425</v>
      </c>
      <c r="L83" s="33">
        <f t="shared" si="16"/>
        <v>0.1004597701149425</v>
      </c>
      <c r="M83" s="33">
        <f t="shared" si="16"/>
        <v>0.1004597701149425</v>
      </c>
      <c r="N83" s="33">
        <f t="shared" si="16"/>
        <v>0.1004597701149425</v>
      </c>
      <c r="O83" s="33">
        <f t="shared" si="16"/>
        <v>0.1004597701149425</v>
      </c>
      <c r="P83" s="33">
        <f t="shared" si="16"/>
        <v>0.1004597701149425</v>
      </c>
      <c r="Q83" s="33">
        <f t="shared" si="16"/>
        <v>0.1004597701149425</v>
      </c>
      <c r="R83" s="33">
        <f t="shared" si="16"/>
        <v>0.1004597701149425</v>
      </c>
      <c r="S83" s="33">
        <f t="shared" si="16"/>
        <v>0.1004597701149425</v>
      </c>
      <c r="T83" s="33">
        <f t="shared" si="16"/>
        <v>0.1004597701149425</v>
      </c>
      <c r="U83" s="33">
        <f t="shared" si="16"/>
        <v>0.1004597701149425</v>
      </c>
      <c r="V83" s="33">
        <f t="shared" si="16"/>
        <v>0.1004597701149425</v>
      </c>
      <c r="W83" s="33">
        <f t="shared" si="16"/>
        <v>0.1004597701149425</v>
      </c>
      <c r="X83" s="33">
        <f t="shared" si="16"/>
        <v>0.1004597701149425</v>
      </c>
      <c r="Y83" s="33">
        <f t="shared" si="16"/>
        <v>0.1004597701149425</v>
      </c>
      <c r="Z83" s="33">
        <f t="shared" si="16"/>
        <v>0.1004597701149425</v>
      </c>
      <c r="AA83" s="33">
        <f t="shared" si="16"/>
        <v>0.1004597701149425</v>
      </c>
      <c r="AB83" s="33">
        <f t="shared" si="16"/>
        <v>0.1004597701149425</v>
      </c>
      <c r="AC83" s="33">
        <f t="shared" si="16"/>
        <v>0.1004597701149425</v>
      </c>
      <c r="AD83" s="33">
        <f t="shared" si="16"/>
        <v>0.1004597701149425</v>
      </c>
      <c r="AE83" s="33">
        <f t="shared" si="16"/>
        <v>0.1004597701149425</v>
      </c>
      <c r="AF83" s="33">
        <f t="shared" si="16"/>
        <v>0.1004597701149425</v>
      </c>
      <c r="AG83" s="33">
        <f t="shared" si="16"/>
        <v>0.1004597701149425</v>
      </c>
      <c r="AH83" s="33">
        <f t="shared" si="16"/>
        <v>0.1004597701149425</v>
      </c>
      <c r="AI83" s="33">
        <f t="shared" si="16"/>
        <v>0.1004597701149425</v>
      </c>
      <c r="AJ83" s="33">
        <f t="shared" si="16"/>
        <v>0.1004597701149425</v>
      </c>
      <c r="AK83" s="33">
        <f t="shared" si="16"/>
        <v>0.1004597701149425</v>
      </c>
      <c r="AL83" s="33">
        <f t="shared" si="16"/>
        <v>0.1004597701149425</v>
      </c>
      <c r="AM83" s="33">
        <f t="shared" si="16"/>
        <v>0.1004597701149425</v>
      </c>
      <c r="AN83" s="33">
        <f t="shared" si="16"/>
        <v>0.1004597701149425</v>
      </c>
      <c r="AO83" s="33">
        <f t="shared" si="16"/>
        <v>0.1004597701149425</v>
      </c>
      <c r="AP83" s="33">
        <f t="shared" si="16"/>
        <v>0.1004597701149425</v>
      </c>
    </row>
    <row r="84" spans="1:42" s="85" customFormat="1" x14ac:dyDescent="0.2">
      <c r="A84" s="90"/>
      <c r="B84" s="118"/>
      <c r="C84" s="90"/>
      <c r="D84" s="90"/>
      <c r="E84" s="90"/>
      <c r="F84" s="19"/>
      <c r="G84" s="25"/>
      <c r="H84" s="34">
        <f>SUM(H77:H83)</f>
        <v>1</v>
      </c>
      <c r="I84" s="34">
        <f t="shared" ref="I84:AP84" si="17">SUM(I77:I83)</f>
        <v>1</v>
      </c>
      <c r="J84" s="34">
        <f t="shared" si="17"/>
        <v>1</v>
      </c>
      <c r="K84" s="34">
        <f t="shared" si="17"/>
        <v>1</v>
      </c>
      <c r="L84" s="34">
        <f t="shared" si="17"/>
        <v>1</v>
      </c>
      <c r="M84" s="34">
        <f t="shared" si="17"/>
        <v>1</v>
      </c>
      <c r="N84" s="34">
        <f t="shared" si="17"/>
        <v>1</v>
      </c>
      <c r="O84" s="34">
        <f t="shared" si="17"/>
        <v>1</v>
      </c>
      <c r="P84" s="34">
        <f t="shared" si="17"/>
        <v>1</v>
      </c>
      <c r="Q84" s="34">
        <f t="shared" si="17"/>
        <v>1</v>
      </c>
      <c r="R84" s="34">
        <f t="shared" si="17"/>
        <v>1</v>
      </c>
      <c r="S84" s="34">
        <f t="shared" si="17"/>
        <v>1</v>
      </c>
      <c r="T84" s="34">
        <f t="shared" si="17"/>
        <v>1</v>
      </c>
      <c r="U84" s="34">
        <f t="shared" si="17"/>
        <v>1</v>
      </c>
      <c r="V84" s="34">
        <f t="shared" si="17"/>
        <v>1</v>
      </c>
      <c r="W84" s="34">
        <f t="shared" si="17"/>
        <v>1</v>
      </c>
      <c r="X84" s="34">
        <f t="shared" si="17"/>
        <v>1</v>
      </c>
      <c r="Y84" s="34">
        <f t="shared" si="17"/>
        <v>1</v>
      </c>
      <c r="Z84" s="34">
        <f t="shared" si="17"/>
        <v>1</v>
      </c>
      <c r="AA84" s="34">
        <f t="shared" si="17"/>
        <v>1</v>
      </c>
      <c r="AB84" s="34">
        <f t="shared" si="17"/>
        <v>1</v>
      </c>
      <c r="AC84" s="34">
        <f t="shared" si="17"/>
        <v>1</v>
      </c>
      <c r="AD84" s="34">
        <f t="shared" si="17"/>
        <v>1</v>
      </c>
      <c r="AE84" s="34">
        <f t="shared" si="17"/>
        <v>1</v>
      </c>
      <c r="AF84" s="34">
        <f t="shared" si="17"/>
        <v>1</v>
      </c>
      <c r="AG84" s="34">
        <f t="shared" si="17"/>
        <v>1</v>
      </c>
      <c r="AH84" s="34">
        <f t="shared" si="17"/>
        <v>1</v>
      </c>
      <c r="AI84" s="34">
        <f t="shared" si="17"/>
        <v>1</v>
      </c>
      <c r="AJ84" s="34">
        <f t="shared" si="17"/>
        <v>1</v>
      </c>
      <c r="AK84" s="34">
        <f t="shared" si="17"/>
        <v>1</v>
      </c>
      <c r="AL84" s="34">
        <f t="shared" si="17"/>
        <v>1</v>
      </c>
      <c r="AM84" s="34">
        <f t="shared" si="17"/>
        <v>1</v>
      </c>
      <c r="AN84" s="34">
        <f t="shared" si="17"/>
        <v>1</v>
      </c>
      <c r="AO84" s="34">
        <f t="shared" si="17"/>
        <v>1</v>
      </c>
      <c r="AP84" s="34">
        <f t="shared" si="17"/>
        <v>1</v>
      </c>
    </row>
    <row r="85" spans="1:42" s="85" customFormat="1" x14ac:dyDescent="0.2">
      <c r="A85" s="93" t="s">
        <v>9</v>
      </c>
      <c r="B85" s="89" t="s">
        <v>3</v>
      </c>
      <c r="C85" s="88" t="s">
        <v>22</v>
      </c>
      <c r="D85" s="93" t="s">
        <v>73</v>
      </c>
      <c r="E85" s="93" t="s">
        <v>257</v>
      </c>
      <c r="F85" s="15"/>
      <c r="G85" s="22"/>
      <c r="H85" s="33">
        <v>0.18</v>
      </c>
      <c r="I85" s="33">
        <v>0.18</v>
      </c>
      <c r="J85" s="33">
        <v>0.18</v>
      </c>
      <c r="K85" s="33">
        <v>0.18</v>
      </c>
      <c r="L85" s="33">
        <v>0.18</v>
      </c>
      <c r="M85" s="33">
        <v>0.18</v>
      </c>
      <c r="N85" s="33">
        <v>0.18</v>
      </c>
      <c r="O85" s="33">
        <v>0.18</v>
      </c>
      <c r="P85" s="33">
        <v>0.18</v>
      </c>
      <c r="Q85" s="33">
        <v>0.18</v>
      </c>
      <c r="R85" s="33">
        <v>0.18</v>
      </c>
      <c r="S85" s="33">
        <v>0.18</v>
      </c>
      <c r="T85" s="33">
        <v>0.18</v>
      </c>
      <c r="U85" s="33">
        <v>0.18</v>
      </c>
      <c r="V85" s="33">
        <v>0.18</v>
      </c>
      <c r="W85" s="33">
        <v>0.18</v>
      </c>
      <c r="X85" s="33">
        <v>0.18</v>
      </c>
      <c r="Y85" s="33">
        <v>0.18</v>
      </c>
      <c r="Z85" s="33">
        <v>0.18</v>
      </c>
      <c r="AA85" s="33">
        <v>0.18</v>
      </c>
      <c r="AB85" s="33">
        <v>0.18</v>
      </c>
      <c r="AC85" s="33">
        <v>0.17</v>
      </c>
      <c r="AD85" s="33">
        <v>0.17</v>
      </c>
      <c r="AE85" s="33">
        <v>0.17</v>
      </c>
      <c r="AF85" s="33">
        <v>0.17</v>
      </c>
      <c r="AG85" s="33">
        <v>0.17</v>
      </c>
      <c r="AH85" s="33">
        <v>0.17</v>
      </c>
      <c r="AI85" s="33">
        <v>0.17</v>
      </c>
      <c r="AJ85" s="33">
        <v>0.17</v>
      </c>
      <c r="AK85" s="33">
        <v>0.17</v>
      </c>
      <c r="AL85" s="33">
        <v>0.17</v>
      </c>
      <c r="AM85" s="33">
        <v>0.17</v>
      </c>
      <c r="AN85" s="33">
        <v>0.17</v>
      </c>
      <c r="AO85" s="33">
        <v>0.17</v>
      </c>
      <c r="AP85" s="33">
        <v>0.17</v>
      </c>
    </row>
    <row r="86" spans="1:42" s="85" customFormat="1" x14ac:dyDescent="0.2">
      <c r="A86" s="93" t="s">
        <v>9</v>
      </c>
      <c r="B86" s="89" t="s">
        <v>3</v>
      </c>
      <c r="C86" s="88" t="s">
        <v>22</v>
      </c>
      <c r="D86" s="93" t="s">
        <v>75</v>
      </c>
      <c r="E86" s="93" t="s">
        <v>258</v>
      </c>
      <c r="F86" s="15"/>
      <c r="G86" s="22"/>
      <c r="H86" s="33">
        <v>0.2</v>
      </c>
      <c r="I86" s="33">
        <v>0.2</v>
      </c>
      <c r="J86" s="33">
        <v>0.2</v>
      </c>
      <c r="K86" s="33">
        <v>0.2</v>
      </c>
      <c r="L86" s="33">
        <v>0.2</v>
      </c>
      <c r="M86" s="33">
        <v>0.2</v>
      </c>
      <c r="N86" s="33">
        <v>0.2</v>
      </c>
      <c r="O86" s="33">
        <v>0.2</v>
      </c>
      <c r="P86" s="33">
        <v>0.2</v>
      </c>
      <c r="Q86" s="33">
        <v>0.2</v>
      </c>
      <c r="R86" s="33">
        <v>0.2</v>
      </c>
      <c r="S86" s="33">
        <v>0.2</v>
      </c>
      <c r="T86" s="33">
        <v>0.2</v>
      </c>
      <c r="U86" s="33">
        <v>0.2</v>
      </c>
      <c r="V86" s="33">
        <v>0.2</v>
      </c>
      <c r="W86" s="33">
        <v>0.2</v>
      </c>
      <c r="X86" s="33">
        <v>0.2</v>
      </c>
      <c r="Y86" s="33">
        <v>0.2</v>
      </c>
      <c r="Z86" s="33">
        <v>0.2</v>
      </c>
      <c r="AA86" s="33">
        <v>0.2</v>
      </c>
      <c r="AB86" s="33">
        <v>0.2</v>
      </c>
      <c r="AC86" s="33">
        <v>0.12</v>
      </c>
      <c r="AD86" s="33">
        <v>0.12</v>
      </c>
      <c r="AE86" s="33">
        <v>0.12</v>
      </c>
      <c r="AF86" s="33">
        <v>0.12</v>
      </c>
      <c r="AG86" s="33">
        <v>0.12</v>
      </c>
      <c r="AH86" s="33">
        <v>0.12</v>
      </c>
      <c r="AI86" s="33">
        <v>0.12</v>
      </c>
      <c r="AJ86" s="33">
        <v>0.12</v>
      </c>
      <c r="AK86" s="33">
        <v>0.12</v>
      </c>
      <c r="AL86" s="33">
        <v>0.12</v>
      </c>
      <c r="AM86" s="33">
        <v>0.12</v>
      </c>
      <c r="AN86" s="33">
        <v>0.12</v>
      </c>
      <c r="AO86" s="33">
        <v>0.12</v>
      </c>
      <c r="AP86" s="33">
        <v>0.12</v>
      </c>
    </row>
    <row r="87" spans="1:42" s="85" customFormat="1" x14ac:dyDescent="0.2">
      <c r="A87" s="93" t="s">
        <v>9</v>
      </c>
      <c r="B87" s="89" t="s">
        <v>3</v>
      </c>
      <c r="C87" s="88" t="s">
        <v>22</v>
      </c>
      <c r="D87" s="93" t="s">
        <v>77</v>
      </c>
      <c r="E87" s="93" t="s">
        <v>259</v>
      </c>
      <c r="F87" s="15"/>
      <c r="G87" s="22"/>
      <c r="H87" s="33">
        <v>0.2</v>
      </c>
      <c r="I87" s="33">
        <v>0.2</v>
      </c>
      <c r="J87" s="33">
        <v>0.2</v>
      </c>
      <c r="K87" s="33">
        <v>0.2</v>
      </c>
      <c r="L87" s="33">
        <v>0.2</v>
      </c>
      <c r="M87" s="33">
        <v>0.2</v>
      </c>
      <c r="N87" s="33">
        <v>0.2</v>
      </c>
      <c r="O87" s="33">
        <v>0.2</v>
      </c>
      <c r="P87" s="33">
        <v>0.2</v>
      </c>
      <c r="Q87" s="33">
        <v>0.2</v>
      </c>
      <c r="R87" s="33">
        <v>0.2</v>
      </c>
      <c r="S87" s="33">
        <v>0.2</v>
      </c>
      <c r="T87" s="33">
        <v>0.2</v>
      </c>
      <c r="U87" s="33">
        <v>0.2</v>
      </c>
      <c r="V87" s="33">
        <v>0.2</v>
      </c>
      <c r="W87" s="33">
        <v>0.2</v>
      </c>
      <c r="X87" s="33">
        <v>0.2</v>
      </c>
      <c r="Y87" s="33">
        <v>0.2</v>
      </c>
      <c r="Z87" s="33">
        <v>0.2</v>
      </c>
      <c r="AA87" s="33">
        <v>0.2</v>
      </c>
      <c r="AB87" s="33">
        <v>0.2</v>
      </c>
      <c r="AC87" s="33">
        <v>0.13</v>
      </c>
      <c r="AD87" s="33">
        <v>0.13</v>
      </c>
      <c r="AE87" s="33">
        <v>0.13</v>
      </c>
      <c r="AF87" s="33">
        <v>0.13</v>
      </c>
      <c r="AG87" s="33">
        <v>0.13</v>
      </c>
      <c r="AH87" s="33">
        <v>0.13</v>
      </c>
      <c r="AI87" s="33">
        <v>0.13</v>
      </c>
      <c r="AJ87" s="33">
        <v>0.13</v>
      </c>
      <c r="AK87" s="33">
        <v>0.13</v>
      </c>
      <c r="AL87" s="33">
        <v>0.13</v>
      </c>
      <c r="AM87" s="33">
        <v>0.13</v>
      </c>
      <c r="AN87" s="33">
        <v>0.13</v>
      </c>
      <c r="AO87" s="33">
        <v>0.13</v>
      </c>
      <c r="AP87" s="33">
        <v>0.13</v>
      </c>
    </row>
    <row r="88" spans="1:42" s="85" customFormat="1" x14ac:dyDescent="0.2">
      <c r="A88" s="93" t="s">
        <v>9</v>
      </c>
      <c r="B88" s="89" t="s">
        <v>3</v>
      </c>
      <c r="C88" s="88" t="s">
        <v>22</v>
      </c>
      <c r="D88" s="93" t="s">
        <v>79</v>
      </c>
      <c r="E88" s="93" t="s">
        <v>80</v>
      </c>
      <c r="F88" s="15"/>
      <c r="G88" s="22"/>
      <c r="H88" s="33">
        <v>0.17</v>
      </c>
      <c r="I88" s="33">
        <v>0.17</v>
      </c>
      <c r="J88" s="33">
        <v>0.17</v>
      </c>
      <c r="K88" s="33">
        <v>0.17</v>
      </c>
      <c r="L88" s="33">
        <v>0.17</v>
      </c>
      <c r="M88" s="33">
        <v>0.17</v>
      </c>
      <c r="N88" s="33">
        <v>0.17</v>
      </c>
      <c r="O88" s="33">
        <v>0.17</v>
      </c>
      <c r="P88" s="33">
        <v>0.17</v>
      </c>
      <c r="Q88" s="33">
        <v>0.17</v>
      </c>
      <c r="R88" s="33">
        <v>0.17</v>
      </c>
      <c r="S88" s="33">
        <v>0.17</v>
      </c>
      <c r="T88" s="33">
        <v>0.17</v>
      </c>
      <c r="U88" s="33">
        <v>0.17</v>
      </c>
      <c r="V88" s="33">
        <v>0.17</v>
      </c>
      <c r="W88" s="33">
        <v>0.17</v>
      </c>
      <c r="X88" s="33">
        <v>0.17</v>
      </c>
      <c r="Y88" s="33">
        <v>0.17</v>
      </c>
      <c r="Z88" s="33">
        <v>0.17</v>
      </c>
      <c r="AA88" s="33">
        <v>0.17</v>
      </c>
      <c r="AB88" s="33">
        <v>0.17</v>
      </c>
      <c r="AC88" s="33">
        <v>0.16</v>
      </c>
      <c r="AD88" s="33">
        <v>0.16</v>
      </c>
      <c r="AE88" s="33">
        <v>0.16</v>
      </c>
      <c r="AF88" s="33">
        <v>0.16</v>
      </c>
      <c r="AG88" s="33">
        <v>0.16</v>
      </c>
      <c r="AH88" s="33">
        <v>0.16</v>
      </c>
      <c r="AI88" s="33">
        <v>0.16</v>
      </c>
      <c r="AJ88" s="33">
        <v>0.16</v>
      </c>
      <c r="AK88" s="33">
        <v>0.16</v>
      </c>
      <c r="AL88" s="33">
        <v>0.16</v>
      </c>
      <c r="AM88" s="33">
        <v>0.16</v>
      </c>
      <c r="AN88" s="33">
        <v>0.16</v>
      </c>
      <c r="AO88" s="33">
        <v>0.16</v>
      </c>
      <c r="AP88" s="33">
        <v>0.16</v>
      </c>
    </row>
    <row r="89" spans="1:42" s="85" customFormat="1" x14ac:dyDescent="0.2">
      <c r="A89" s="93" t="s">
        <v>9</v>
      </c>
      <c r="B89" s="89" t="s">
        <v>3</v>
      </c>
      <c r="C89" s="88" t="s">
        <v>22</v>
      </c>
      <c r="D89" s="93" t="s">
        <v>81</v>
      </c>
      <c r="E89" s="93" t="s">
        <v>260</v>
      </c>
      <c r="F89" s="15"/>
      <c r="G89" s="22"/>
      <c r="H89" s="33">
        <v>0.25</v>
      </c>
      <c r="I89" s="33">
        <v>0.25</v>
      </c>
      <c r="J89" s="33">
        <v>0.25</v>
      </c>
      <c r="K89" s="33">
        <v>0.25</v>
      </c>
      <c r="L89" s="33">
        <v>0.25</v>
      </c>
      <c r="M89" s="33">
        <v>0.25</v>
      </c>
      <c r="N89" s="33">
        <v>0.25</v>
      </c>
      <c r="O89" s="33">
        <v>0.25</v>
      </c>
      <c r="P89" s="33">
        <v>0.25</v>
      </c>
      <c r="Q89" s="33">
        <v>0.25</v>
      </c>
      <c r="R89" s="33">
        <v>0.25</v>
      </c>
      <c r="S89" s="33">
        <v>0.25</v>
      </c>
      <c r="T89" s="33">
        <v>0.25</v>
      </c>
      <c r="U89" s="33">
        <v>0.25</v>
      </c>
      <c r="V89" s="33">
        <v>0.25</v>
      </c>
      <c r="W89" s="33">
        <v>0.25</v>
      </c>
      <c r="X89" s="33">
        <v>0.25</v>
      </c>
      <c r="Y89" s="33">
        <v>0.25</v>
      </c>
      <c r="Z89" s="33">
        <v>0.25</v>
      </c>
      <c r="AA89" s="33">
        <v>0.25</v>
      </c>
      <c r="AB89" s="33">
        <v>0.25</v>
      </c>
      <c r="AC89" s="33">
        <v>0.42</v>
      </c>
      <c r="AD89" s="33">
        <v>0.42</v>
      </c>
      <c r="AE89" s="33">
        <v>0.42</v>
      </c>
      <c r="AF89" s="33">
        <v>0.42</v>
      </c>
      <c r="AG89" s="33">
        <v>0.42</v>
      </c>
      <c r="AH89" s="33">
        <v>0.42</v>
      </c>
      <c r="AI89" s="33">
        <v>0.42</v>
      </c>
      <c r="AJ89" s="33">
        <v>0.42</v>
      </c>
      <c r="AK89" s="33">
        <v>0.42</v>
      </c>
      <c r="AL89" s="33">
        <v>0.42</v>
      </c>
      <c r="AM89" s="33">
        <v>0.42</v>
      </c>
      <c r="AN89" s="33">
        <v>0.42</v>
      </c>
      <c r="AO89" s="33">
        <v>0.42</v>
      </c>
      <c r="AP89" s="33">
        <v>0.42</v>
      </c>
    </row>
    <row r="90" spans="1:42" s="85" customFormat="1" x14ac:dyDescent="0.2">
      <c r="A90" s="94"/>
      <c r="B90" s="118"/>
      <c r="C90" s="90"/>
      <c r="D90" s="94"/>
      <c r="E90" s="94"/>
      <c r="F90" s="19"/>
      <c r="G90" s="25"/>
      <c r="H90" s="34">
        <f>SUM(H85:H89)</f>
        <v>1</v>
      </c>
      <c r="I90" s="34">
        <f t="shared" ref="I90:AP90" si="18">SUM(I85:I89)</f>
        <v>1</v>
      </c>
      <c r="J90" s="34">
        <f t="shared" si="18"/>
        <v>1</v>
      </c>
      <c r="K90" s="34">
        <f t="shared" si="18"/>
        <v>1</v>
      </c>
      <c r="L90" s="34">
        <f t="shared" si="18"/>
        <v>1</v>
      </c>
      <c r="M90" s="34">
        <f t="shared" si="18"/>
        <v>1</v>
      </c>
      <c r="N90" s="34">
        <f t="shared" si="18"/>
        <v>1</v>
      </c>
      <c r="O90" s="34">
        <f t="shared" si="18"/>
        <v>1</v>
      </c>
      <c r="P90" s="34">
        <f t="shared" si="18"/>
        <v>1</v>
      </c>
      <c r="Q90" s="34">
        <f t="shared" si="18"/>
        <v>1</v>
      </c>
      <c r="R90" s="34">
        <f t="shared" si="18"/>
        <v>1</v>
      </c>
      <c r="S90" s="34">
        <f t="shared" si="18"/>
        <v>1</v>
      </c>
      <c r="T90" s="34">
        <f t="shared" si="18"/>
        <v>1</v>
      </c>
      <c r="U90" s="34">
        <f t="shared" si="18"/>
        <v>1</v>
      </c>
      <c r="V90" s="34">
        <f t="shared" si="18"/>
        <v>1</v>
      </c>
      <c r="W90" s="34">
        <f t="shared" si="18"/>
        <v>1</v>
      </c>
      <c r="X90" s="34">
        <f t="shared" si="18"/>
        <v>1</v>
      </c>
      <c r="Y90" s="34">
        <f t="shared" si="18"/>
        <v>1</v>
      </c>
      <c r="Z90" s="34">
        <f t="shared" si="18"/>
        <v>1</v>
      </c>
      <c r="AA90" s="34">
        <f t="shared" si="18"/>
        <v>1</v>
      </c>
      <c r="AB90" s="34">
        <f t="shared" si="18"/>
        <v>1</v>
      </c>
      <c r="AC90" s="34">
        <f t="shared" si="18"/>
        <v>1</v>
      </c>
      <c r="AD90" s="34">
        <f t="shared" si="18"/>
        <v>1</v>
      </c>
      <c r="AE90" s="34">
        <f t="shared" si="18"/>
        <v>1</v>
      </c>
      <c r="AF90" s="34">
        <f t="shared" si="18"/>
        <v>1</v>
      </c>
      <c r="AG90" s="34">
        <f t="shared" si="18"/>
        <v>1</v>
      </c>
      <c r="AH90" s="34">
        <f t="shared" si="18"/>
        <v>1</v>
      </c>
      <c r="AI90" s="34">
        <f t="shared" si="18"/>
        <v>1</v>
      </c>
      <c r="AJ90" s="34">
        <f t="shared" si="18"/>
        <v>1</v>
      </c>
      <c r="AK90" s="34">
        <f t="shared" si="18"/>
        <v>1</v>
      </c>
      <c r="AL90" s="34">
        <f t="shared" si="18"/>
        <v>1</v>
      </c>
      <c r="AM90" s="34">
        <f t="shared" si="18"/>
        <v>1</v>
      </c>
      <c r="AN90" s="34">
        <f t="shared" si="18"/>
        <v>1</v>
      </c>
      <c r="AO90" s="34">
        <f t="shared" si="18"/>
        <v>1</v>
      </c>
      <c r="AP90" s="34">
        <f t="shared" si="18"/>
        <v>1</v>
      </c>
    </row>
    <row r="91" spans="1:42" s="85" customFormat="1" x14ac:dyDescent="0.2">
      <c r="A91" s="93" t="s">
        <v>10</v>
      </c>
      <c r="B91" s="89" t="s">
        <v>3</v>
      </c>
      <c r="C91" s="88" t="s">
        <v>3</v>
      </c>
      <c r="D91" s="93" t="s">
        <v>26</v>
      </c>
      <c r="E91" s="93" t="s">
        <v>53</v>
      </c>
      <c r="F91" s="15"/>
      <c r="G91" s="22"/>
      <c r="H91" s="33">
        <v>0.17499999999999999</v>
      </c>
      <c r="I91" s="33">
        <v>0.17499999999999999</v>
      </c>
      <c r="J91" s="33">
        <v>0.17499999999999999</v>
      </c>
      <c r="K91" s="33">
        <v>0.17499999999999999</v>
      </c>
      <c r="L91" s="33">
        <v>0.17499999999999999</v>
      </c>
      <c r="M91" s="33">
        <v>0.17499999999999999</v>
      </c>
      <c r="N91" s="33">
        <v>0.17499999999999999</v>
      </c>
      <c r="O91" s="33">
        <v>0.17499999999999999</v>
      </c>
      <c r="P91" s="33">
        <v>0.17499999999999999</v>
      </c>
      <c r="Q91" s="33">
        <v>0.17499999999999999</v>
      </c>
      <c r="R91" s="33">
        <v>0.17499999999999999</v>
      </c>
      <c r="S91" s="33">
        <v>0.17499999999999999</v>
      </c>
      <c r="T91" s="33">
        <v>0.17499999999999999</v>
      </c>
      <c r="U91" s="33">
        <v>0.17499999999999999</v>
      </c>
      <c r="V91" s="33">
        <v>0.17499999999999999</v>
      </c>
      <c r="W91" s="33">
        <v>0.17499999999999999</v>
      </c>
      <c r="X91" s="33">
        <v>0.17499999999999999</v>
      </c>
      <c r="Y91" s="33">
        <v>0.17499999999999999</v>
      </c>
      <c r="Z91" s="33">
        <v>0.17499999999999999</v>
      </c>
      <c r="AA91" s="33">
        <v>0.17499999999999999</v>
      </c>
      <c r="AB91" s="33">
        <v>0.17499999999999999</v>
      </c>
      <c r="AC91" s="33">
        <v>0.17499999999999999</v>
      </c>
      <c r="AD91" s="33">
        <v>0.17499999999999999</v>
      </c>
      <c r="AE91" s="33">
        <v>0.17499999999999999</v>
      </c>
      <c r="AF91" s="33">
        <v>0.17499999999999999</v>
      </c>
      <c r="AG91" s="33">
        <v>0.17499999999999999</v>
      </c>
      <c r="AH91" s="33">
        <v>0.17499999999999999</v>
      </c>
      <c r="AI91" s="33">
        <v>0.17499999999999999</v>
      </c>
      <c r="AJ91" s="33">
        <v>0.17499999999999999</v>
      </c>
      <c r="AK91" s="33">
        <v>0.17499999999999999</v>
      </c>
      <c r="AL91" s="33">
        <v>0.17499999999999999</v>
      </c>
      <c r="AM91" s="33">
        <v>0.17499999999999999</v>
      </c>
      <c r="AN91" s="33">
        <v>0.17499999999999999</v>
      </c>
      <c r="AO91" s="33">
        <v>0.17499999999999999</v>
      </c>
      <c r="AP91" s="33">
        <v>0.17499999999999999</v>
      </c>
    </row>
    <row r="92" spans="1:42" s="85" customFormat="1" x14ac:dyDescent="0.2">
      <c r="A92" s="93" t="s">
        <v>10</v>
      </c>
      <c r="B92" s="89" t="s">
        <v>3</v>
      </c>
      <c r="C92" s="88" t="s">
        <v>3</v>
      </c>
      <c r="D92" s="93" t="s">
        <v>27</v>
      </c>
      <c r="E92" s="93" t="s">
        <v>28</v>
      </c>
      <c r="F92" s="15"/>
      <c r="G92" s="22"/>
      <c r="H92" s="33">
        <v>0.245</v>
      </c>
      <c r="I92" s="33">
        <v>0.245</v>
      </c>
      <c r="J92" s="33">
        <v>0.245</v>
      </c>
      <c r="K92" s="33">
        <v>0.245</v>
      </c>
      <c r="L92" s="33">
        <v>0.245</v>
      </c>
      <c r="M92" s="33">
        <v>0.245</v>
      </c>
      <c r="N92" s="33">
        <v>0.245</v>
      </c>
      <c r="O92" s="33">
        <v>0.245</v>
      </c>
      <c r="P92" s="33">
        <v>0.245</v>
      </c>
      <c r="Q92" s="33">
        <v>0.245</v>
      </c>
      <c r="R92" s="33">
        <v>0.245</v>
      </c>
      <c r="S92" s="33">
        <v>0.245</v>
      </c>
      <c r="T92" s="33">
        <v>0.245</v>
      </c>
      <c r="U92" s="33">
        <v>0.245</v>
      </c>
      <c r="V92" s="33">
        <v>0.245</v>
      </c>
      <c r="W92" s="33">
        <v>0.245</v>
      </c>
      <c r="X92" s="33">
        <v>0.245</v>
      </c>
      <c r="Y92" s="33">
        <v>0.245</v>
      </c>
      <c r="Z92" s="33">
        <v>0.245</v>
      </c>
      <c r="AA92" s="33">
        <v>0.245</v>
      </c>
      <c r="AB92" s="33">
        <v>0.245</v>
      </c>
      <c r="AC92" s="33">
        <v>0.245</v>
      </c>
      <c r="AD92" s="33">
        <v>0.245</v>
      </c>
      <c r="AE92" s="33">
        <v>0.245</v>
      </c>
      <c r="AF92" s="33">
        <v>0.245</v>
      </c>
      <c r="AG92" s="33">
        <v>0.245</v>
      </c>
      <c r="AH92" s="33">
        <v>0.245</v>
      </c>
      <c r="AI92" s="33">
        <v>0.245</v>
      </c>
      <c r="AJ92" s="33">
        <v>0.245</v>
      </c>
      <c r="AK92" s="33">
        <v>0.245</v>
      </c>
      <c r="AL92" s="33">
        <v>0.245</v>
      </c>
      <c r="AM92" s="33">
        <v>0.245</v>
      </c>
      <c r="AN92" s="33">
        <v>0.245</v>
      </c>
      <c r="AO92" s="33">
        <v>0.245</v>
      </c>
      <c r="AP92" s="33">
        <v>0.245</v>
      </c>
    </row>
    <row r="93" spans="1:42" s="85" customFormat="1" x14ac:dyDescent="0.2">
      <c r="A93" s="93" t="s">
        <v>10</v>
      </c>
      <c r="B93" s="89" t="s">
        <v>3</v>
      </c>
      <c r="C93" s="88" t="s">
        <v>3</v>
      </c>
      <c r="D93" s="93" t="s">
        <v>29</v>
      </c>
      <c r="E93" s="93" t="s">
        <v>30</v>
      </c>
      <c r="F93" s="15"/>
      <c r="G93" s="22"/>
      <c r="H93" s="33">
        <v>0.17499999999999999</v>
      </c>
      <c r="I93" s="33">
        <v>0.17499999999999999</v>
      </c>
      <c r="J93" s="33">
        <v>0.17499999999999999</v>
      </c>
      <c r="K93" s="33">
        <v>0.17499999999999999</v>
      </c>
      <c r="L93" s="33">
        <v>0.17499999999999999</v>
      </c>
      <c r="M93" s="33">
        <v>0.17499999999999999</v>
      </c>
      <c r="N93" s="33">
        <v>0.17499999999999999</v>
      </c>
      <c r="O93" s="33">
        <v>0.17499999999999999</v>
      </c>
      <c r="P93" s="33">
        <v>0.17499999999999999</v>
      </c>
      <c r="Q93" s="33">
        <v>0.17499999999999999</v>
      </c>
      <c r="R93" s="33">
        <v>0.17499999999999999</v>
      </c>
      <c r="S93" s="33">
        <v>0.17499999999999999</v>
      </c>
      <c r="T93" s="33">
        <v>0.17499999999999999</v>
      </c>
      <c r="U93" s="33">
        <v>0.17499999999999999</v>
      </c>
      <c r="V93" s="33">
        <v>0.17499999999999999</v>
      </c>
      <c r="W93" s="33">
        <v>0.17499999999999999</v>
      </c>
      <c r="X93" s="33">
        <v>0.17499999999999999</v>
      </c>
      <c r="Y93" s="33">
        <v>0.17499999999999999</v>
      </c>
      <c r="Z93" s="33">
        <v>0.17499999999999999</v>
      </c>
      <c r="AA93" s="33">
        <v>0.17499999999999999</v>
      </c>
      <c r="AB93" s="33">
        <v>0.17499999999999999</v>
      </c>
      <c r="AC93" s="33">
        <v>0.17499999999999999</v>
      </c>
      <c r="AD93" s="33">
        <v>0.17499999999999999</v>
      </c>
      <c r="AE93" s="33">
        <v>0.17499999999999999</v>
      </c>
      <c r="AF93" s="33">
        <v>0.17499999999999999</v>
      </c>
      <c r="AG93" s="33">
        <v>0.17499999999999999</v>
      </c>
      <c r="AH93" s="33">
        <v>0.17499999999999999</v>
      </c>
      <c r="AI93" s="33">
        <v>0.17499999999999999</v>
      </c>
      <c r="AJ93" s="33">
        <v>0.17499999999999999</v>
      </c>
      <c r="AK93" s="33">
        <v>0.17499999999999999</v>
      </c>
      <c r="AL93" s="33">
        <v>0.17499999999999999</v>
      </c>
      <c r="AM93" s="33">
        <v>0.17499999999999999</v>
      </c>
      <c r="AN93" s="33">
        <v>0.17499999999999999</v>
      </c>
      <c r="AO93" s="33">
        <v>0.17499999999999999</v>
      </c>
      <c r="AP93" s="33">
        <v>0.17499999999999999</v>
      </c>
    </row>
    <row r="94" spans="1:42" s="85" customFormat="1" x14ac:dyDescent="0.2">
      <c r="A94" s="93" t="s">
        <v>10</v>
      </c>
      <c r="B94" s="89" t="s">
        <v>3</v>
      </c>
      <c r="C94" s="88" t="s">
        <v>3</v>
      </c>
      <c r="D94" s="93" t="s">
        <v>31</v>
      </c>
      <c r="E94" s="93" t="s">
        <v>32</v>
      </c>
      <c r="F94" s="15"/>
      <c r="G94" s="22"/>
      <c r="H94" s="33">
        <v>0.255</v>
      </c>
      <c r="I94" s="33">
        <v>0.255</v>
      </c>
      <c r="J94" s="33">
        <v>0.255</v>
      </c>
      <c r="K94" s="33">
        <v>0.255</v>
      </c>
      <c r="L94" s="33">
        <v>0.255</v>
      </c>
      <c r="M94" s="33">
        <v>0.255</v>
      </c>
      <c r="N94" s="33">
        <v>0.255</v>
      </c>
      <c r="O94" s="33">
        <v>0.255</v>
      </c>
      <c r="P94" s="33">
        <v>0.255</v>
      </c>
      <c r="Q94" s="33">
        <v>0.255</v>
      </c>
      <c r="R94" s="33">
        <v>0.255</v>
      </c>
      <c r="S94" s="33">
        <v>0.255</v>
      </c>
      <c r="T94" s="33">
        <v>0.255</v>
      </c>
      <c r="U94" s="33">
        <v>0.255</v>
      </c>
      <c r="V94" s="33">
        <v>0.255</v>
      </c>
      <c r="W94" s="33">
        <v>0.255</v>
      </c>
      <c r="X94" s="33">
        <v>0.255</v>
      </c>
      <c r="Y94" s="33">
        <v>0.255</v>
      </c>
      <c r="Z94" s="33">
        <v>0.255</v>
      </c>
      <c r="AA94" s="33">
        <v>0.255</v>
      </c>
      <c r="AB94" s="33">
        <v>0.255</v>
      </c>
      <c r="AC94" s="33">
        <v>0.255</v>
      </c>
      <c r="AD94" s="33">
        <v>0.255</v>
      </c>
      <c r="AE94" s="33">
        <v>0.255</v>
      </c>
      <c r="AF94" s="33">
        <v>0.255</v>
      </c>
      <c r="AG94" s="33">
        <v>0.255</v>
      </c>
      <c r="AH94" s="33">
        <v>0.255</v>
      </c>
      <c r="AI94" s="33">
        <v>0.255</v>
      </c>
      <c r="AJ94" s="33">
        <v>0.255</v>
      </c>
      <c r="AK94" s="33">
        <v>0.255</v>
      </c>
      <c r="AL94" s="33">
        <v>0.255</v>
      </c>
      <c r="AM94" s="33">
        <v>0.255</v>
      </c>
      <c r="AN94" s="33">
        <v>0.255</v>
      </c>
      <c r="AO94" s="33">
        <v>0.255</v>
      </c>
      <c r="AP94" s="33">
        <v>0.255</v>
      </c>
    </row>
    <row r="95" spans="1:42" s="85" customFormat="1" x14ac:dyDescent="0.2">
      <c r="A95" s="88" t="s">
        <v>10</v>
      </c>
      <c r="B95" s="89" t="s">
        <v>3</v>
      </c>
      <c r="C95" s="88" t="s">
        <v>3</v>
      </c>
      <c r="D95" s="88" t="s">
        <v>49</v>
      </c>
      <c r="E95" s="88" t="s">
        <v>50</v>
      </c>
      <c r="F95" s="15"/>
      <c r="G95" s="22"/>
      <c r="H95" s="33">
        <v>0.15</v>
      </c>
      <c r="I95" s="33">
        <v>0.15</v>
      </c>
      <c r="J95" s="33">
        <v>0.15</v>
      </c>
      <c r="K95" s="33">
        <v>0.15</v>
      </c>
      <c r="L95" s="33">
        <v>0.15</v>
      </c>
      <c r="M95" s="33">
        <v>0.15</v>
      </c>
      <c r="N95" s="33">
        <v>0.15</v>
      </c>
      <c r="O95" s="33">
        <v>0.15</v>
      </c>
      <c r="P95" s="33">
        <v>0.15</v>
      </c>
      <c r="Q95" s="33">
        <v>0.15</v>
      </c>
      <c r="R95" s="33">
        <v>0.15</v>
      </c>
      <c r="S95" s="33">
        <v>0.15</v>
      </c>
      <c r="T95" s="33">
        <v>0.15</v>
      </c>
      <c r="U95" s="33">
        <v>0.15</v>
      </c>
      <c r="V95" s="33">
        <v>0.15</v>
      </c>
      <c r="W95" s="33">
        <v>0.15</v>
      </c>
      <c r="X95" s="33">
        <v>0.15</v>
      </c>
      <c r="Y95" s="33">
        <v>0.15</v>
      </c>
      <c r="Z95" s="33">
        <v>0.15</v>
      </c>
      <c r="AA95" s="33">
        <v>0.15</v>
      </c>
      <c r="AB95" s="33">
        <v>0.15</v>
      </c>
      <c r="AC95" s="33">
        <v>0.15</v>
      </c>
      <c r="AD95" s="33">
        <v>0.15</v>
      </c>
      <c r="AE95" s="33">
        <v>0.15</v>
      </c>
      <c r="AF95" s="33">
        <v>0.15</v>
      </c>
      <c r="AG95" s="33">
        <v>0.15</v>
      </c>
      <c r="AH95" s="33">
        <v>0.15</v>
      </c>
      <c r="AI95" s="33">
        <v>0.15</v>
      </c>
      <c r="AJ95" s="33">
        <v>0.15</v>
      </c>
      <c r="AK95" s="33">
        <v>0.15</v>
      </c>
      <c r="AL95" s="33">
        <v>0.15</v>
      </c>
      <c r="AM95" s="33">
        <v>0.15</v>
      </c>
      <c r="AN95" s="33">
        <v>0.15</v>
      </c>
      <c r="AO95" s="33">
        <v>0.15</v>
      </c>
      <c r="AP95" s="33">
        <v>0.15</v>
      </c>
    </row>
    <row r="96" spans="1:42" s="85" customFormat="1" x14ac:dyDescent="0.2">
      <c r="A96" s="90"/>
      <c r="B96" s="118"/>
      <c r="C96" s="90"/>
      <c r="D96" s="90"/>
      <c r="E96" s="90"/>
      <c r="F96" s="19"/>
      <c r="G96" s="25"/>
      <c r="H96" s="34">
        <f>SUM(H91:H95)</f>
        <v>1</v>
      </c>
      <c r="I96" s="34">
        <f t="shared" ref="I96:AP96" si="19">SUM(I91:I95)</f>
        <v>1</v>
      </c>
      <c r="J96" s="34">
        <f t="shared" si="19"/>
        <v>1</v>
      </c>
      <c r="K96" s="34">
        <f t="shared" si="19"/>
        <v>1</v>
      </c>
      <c r="L96" s="34">
        <f t="shared" si="19"/>
        <v>1</v>
      </c>
      <c r="M96" s="34">
        <f t="shared" si="19"/>
        <v>1</v>
      </c>
      <c r="N96" s="34">
        <f t="shared" si="19"/>
        <v>1</v>
      </c>
      <c r="O96" s="34">
        <f t="shared" si="19"/>
        <v>1</v>
      </c>
      <c r="P96" s="34">
        <f t="shared" si="19"/>
        <v>1</v>
      </c>
      <c r="Q96" s="34">
        <f t="shared" si="19"/>
        <v>1</v>
      </c>
      <c r="R96" s="34">
        <f t="shared" si="19"/>
        <v>1</v>
      </c>
      <c r="S96" s="34">
        <f t="shared" si="19"/>
        <v>1</v>
      </c>
      <c r="T96" s="34">
        <f t="shared" si="19"/>
        <v>1</v>
      </c>
      <c r="U96" s="34">
        <f t="shared" si="19"/>
        <v>1</v>
      </c>
      <c r="V96" s="34">
        <f t="shared" si="19"/>
        <v>1</v>
      </c>
      <c r="W96" s="34">
        <f t="shared" si="19"/>
        <v>1</v>
      </c>
      <c r="X96" s="34">
        <f t="shared" si="19"/>
        <v>1</v>
      </c>
      <c r="Y96" s="34">
        <f t="shared" si="19"/>
        <v>1</v>
      </c>
      <c r="Z96" s="34">
        <f t="shared" si="19"/>
        <v>1</v>
      </c>
      <c r="AA96" s="34">
        <f t="shared" si="19"/>
        <v>1</v>
      </c>
      <c r="AB96" s="34">
        <f t="shared" si="19"/>
        <v>1</v>
      </c>
      <c r="AC96" s="34">
        <f t="shared" si="19"/>
        <v>1</v>
      </c>
      <c r="AD96" s="34">
        <f t="shared" si="19"/>
        <v>1</v>
      </c>
      <c r="AE96" s="34">
        <f t="shared" si="19"/>
        <v>1</v>
      </c>
      <c r="AF96" s="34">
        <f t="shared" si="19"/>
        <v>1</v>
      </c>
      <c r="AG96" s="34">
        <f t="shared" si="19"/>
        <v>1</v>
      </c>
      <c r="AH96" s="34">
        <f t="shared" si="19"/>
        <v>1</v>
      </c>
      <c r="AI96" s="34">
        <f t="shared" si="19"/>
        <v>1</v>
      </c>
      <c r="AJ96" s="34">
        <f t="shared" si="19"/>
        <v>1</v>
      </c>
      <c r="AK96" s="34">
        <f t="shared" si="19"/>
        <v>1</v>
      </c>
      <c r="AL96" s="34">
        <f t="shared" si="19"/>
        <v>1</v>
      </c>
      <c r="AM96" s="34">
        <f t="shared" si="19"/>
        <v>1</v>
      </c>
      <c r="AN96" s="34">
        <f t="shared" si="19"/>
        <v>1</v>
      </c>
      <c r="AO96" s="34">
        <f t="shared" si="19"/>
        <v>1</v>
      </c>
      <c r="AP96" s="34">
        <f t="shared" si="19"/>
        <v>1</v>
      </c>
    </row>
    <row r="97" spans="1:42" s="85" customFormat="1" x14ac:dyDescent="0.2">
      <c r="A97" s="93" t="s">
        <v>11</v>
      </c>
      <c r="B97" s="89" t="s">
        <v>3</v>
      </c>
      <c r="C97" s="88" t="s">
        <v>21</v>
      </c>
      <c r="D97" s="93" t="s">
        <v>95</v>
      </c>
      <c r="E97" s="93" t="s">
        <v>96</v>
      </c>
      <c r="F97" s="15"/>
      <c r="G97" s="22"/>
      <c r="H97" s="33">
        <v>0.14000000000000001</v>
      </c>
      <c r="I97" s="33">
        <v>0.21</v>
      </c>
      <c r="J97" s="33">
        <v>0.21</v>
      </c>
      <c r="K97" s="33">
        <v>0.22</v>
      </c>
      <c r="L97" s="33">
        <v>0.14968152866242038</v>
      </c>
      <c r="M97" s="33">
        <v>0.11320754716981132</v>
      </c>
      <c r="N97" s="33">
        <v>0.16287878787878787</v>
      </c>
      <c r="O97" s="33">
        <v>0.14000000000000001</v>
      </c>
      <c r="P97" s="33">
        <v>7.0000000000000007E-2</v>
      </c>
      <c r="Q97" s="33">
        <v>0.14354066985645933</v>
      </c>
      <c r="R97" s="33">
        <v>7.0000000000000007E-2</v>
      </c>
      <c r="S97" s="33">
        <v>0.10684931506849316</v>
      </c>
      <c r="T97" s="33">
        <v>0.09</v>
      </c>
      <c r="U97" s="33">
        <v>0.13</v>
      </c>
      <c r="V97" s="33">
        <v>0.09</v>
      </c>
      <c r="W97" s="33">
        <v>7.0000000000000007E-2</v>
      </c>
      <c r="X97" s="33">
        <v>0.13</v>
      </c>
      <c r="Y97" s="33">
        <v>0.11</v>
      </c>
      <c r="Z97" s="33">
        <v>0.06</v>
      </c>
      <c r="AA97" s="33">
        <v>0.1875</v>
      </c>
      <c r="AB97" s="33">
        <v>0.16666666666666666</v>
      </c>
      <c r="AC97" s="33">
        <v>0.22784810126582278</v>
      </c>
      <c r="AD97" s="33">
        <v>0.1728395061728395</v>
      </c>
      <c r="AE97" s="33">
        <v>8.3333333333333329E-2</v>
      </c>
      <c r="AF97" s="33">
        <v>0.125</v>
      </c>
      <c r="AG97" s="33">
        <v>0.125</v>
      </c>
      <c r="AH97" s="33">
        <v>0.125</v>
      </c>
      <c r="AI97" s="33">
        <v>0.125</v>
      </c>
      <c r="AJ97" s="33">
        <v>0.125</v>
      </c>
      <c r="AK97" s="33">
        <v>0.125</v>
      </c>
      <c r="AL97" s="33">
        <v>0.125</v>
      </c>
      <c r="AM97" s="33">
        <v>0.125</v>
      </c>
      <c r="AN97" s="33">
        <v>0.125</v>
      </c>
      <c r="AO97" s="33">
        <v>0.125</v>
      </c>
      <c r="AP97" s="33">
        <v>0.125</v>
      </c>
    </row>
    <row r="98" spans="1:42" s="85" customFormat="1" x14ac:dyDescent="0.2">
      <c r="A98" s="93" t="s">
        <v>11</v>
      </c>
      <c r="B98" s="89" t="s">
        <v>3</v>
      </c>
      <c r="C98" s="88" t="s">
        <v>21</v>
      </c>
      <c r="D98" s="93" t="s">
        <v>97</v>
      </c>
      <c r="E98" s="93" t="s">
        <v>98</v>
      </c>
      <c r="F98" s="15"/>
      <c r="G98" s="22"/>
      <c r="H98" s="33">
        <v>0.16</v>
      </c>
      <c r="I98" s="33">
        <v>0.12</v>
      </c>
      <c r="J98" s="33">
        <v>7.0000000000000007E-2</v>
      </c>
      <c r="K98" s="33">
        <v>0.125</v>
      </c>
      <c r="L98" s="33">
        <v>0.17</v>
      </c>
      <c r="M98" s="33">
        <v>0.21</v>
      </c>
      <c r="N98" s="33">
        <v>0.16</v>
      </c>
      <c r="O98" s="33">
        <v>0.14000000000000001</v>
      </c>
      <c r="P98" s="33">
        <v>0.13768115942028986</v>
      </c>
      <c r="Q98" s="33">
        <v>0.17</v>
      </c>
      <c r="R98" s="33">
        <v>0.21</v>
      </c>
      <c r="S98" s="33">
        <v>0.21</v>
      </c>
      <c r="T98" s="33">
        <v>0.19</v>
      </c>
      <c r="U98" s="33">
        <v>7.7253218884120178E-2</v>
      </c>
      <c r="V98" s="33">
        <v>0.13</v>
      </c>
      <c r="W98" s="33">
        <v>0.1394658753709199</v>
      </c>
      <c r="X98" s="33">
        <v>8.296943231441048E-2</v>
      </c>
      <c r="Y98" s="33">
        <v>0.1875</v>
      </c>
      <c r="Z98" s="33">
        <v>0.16049382716049382</v>
      </c>
      <c r="AA98" s="33">
        <v>0.15625</v>
      </c>
      <c r="AB98" s="33">
        <v>0.15277777777777779</v>
      </c>
      <c r="AC98" s="33">
        <v>0.12658227848101267</v>
      </c>
      <c r="AD98" s="33">
        <v>0.19</v>
      </c>
      <c r="AE98" s="33">
        <v>0.06</v>
      </c>
      <c r="AF98" s="33">
        <v>0.11458333333333333</v>
      </c>
      <c r="AG98" s="33">
        <v>0.11458333333333333</v>
      </c>
      <c r="AH98" s="33">
        <v>0.11458333333333333</v>
      </c>
      <c r="AI98" s="33">
        <v>0.11458333333333333</v>
      </c>
      <c r="AJ98" s="33">
        <v>0.11458333333333333</v>
      </c>
      <c r="AK98" s="33">
        <v>0.11458333333333333</v>
      </c>
      <c r="AL98" s="33">
        <v>0.11458333333333333</v>
      </c>
      <c r="AM98" s="33">
        <v>0.11458333333333333</v>
      </c>
      <c r="AN98" s="33">
        <v>0.11458333333333333</v>
      </c>
      <c r="AO98" s="33">
        <v>0.11458333333333333</v>
      </c>
      <c r="AP98" s="33">
        <v>0.11458333333333333</v>
      </c>
    </row>
    <row r="99" spans="1:42" s="85" customFormat="1" x14ac:dyDescent="0.2">
      <c r="A99" s="93" t="s">
        <v>11</v>
      </c>
      <c r="B99" s="89" t="s">
        <v>3</v>
      </c>
      <c r="C99" s="88" t="s">
        <v>21</v>
      </c>
      <c r="D99" s="93" t="s">
        <v>99</v>
      </c>
      <c r="E99" s="93" t="s">
        <v>100</v>
      </c>
      <c r="F99" s="15"/>
      <c r="G99" s="22"/>
      <c r="H99" s="33">
        <v>0.17</v>
      </c>
      <c r="I99" s="33">
        <v>0.12779552715654952</v>
      </c>
      <c r="J99" s="33">
        <v>0.21</v>
      </c>
      <c r="K99" s="33">
        <v>0.15</v>
      </c>
      <c r="L99" s="33">
        <v>0.13375796178343949</v>
      </c>
      <c r="M99" s="33">
        <v>0.12735849056603774</v>
      </c>
      <c r="N99" s="33">
        <v>0.125</v>
      </c>
      <c r="O99" s="33">
        <v>0.18</v>
      </c>
      <c r="P99" s="33">
        <v>0.14000000000000001</v>
      </c>
      <c r="Q99" s="33">
        <v>0.16507177033492823</v>
      </c>
      <c r="R99" s="33">
        <v>0.19</v>
      </c>
      <c r="S99" s="33">
        <v>0.11</v>
      </c>
      <c r="T99" s="33">
        <v>0.12</v>
      </c>
      <c r="U99" s="33">
        <v>0.19</v>
      </c>
      <c r="V99" s="33">
        <v>0.13</v>
      </c>
      <c r="W99" s="33">
        <v>0.11</v>
      </c>
      <c r="X99" s="33">
        <v>0.13</v>
      </c>
      <c r="Y99" s="33">
        <v>0.08</v>
      </c>
      <c r="Z99" s="33">
        <v>0.2</v>
      </c>
      <c r="AA99" s="33">
        <v>6.25E-2</v>
      </c>
      <c r="AB99" s="33">
        <v>9.7222222222222224E-2</v>
      </c>
      <c r="AC99" s="33">
        <v>0.15189873417721519</v>
      </c>
      <c r="AD99" s="33">
        <v>0.1111111111111111</v>
      </c>
      <c r="AE99" s="33">
        <v>8.3333333333333329E-2</v>
      </c>
      <c r="AF99" s="33">
        <v>7.2916666666666671E-2</v>
      </c>
      <c r="AG99" s="33">
        <v>7.2916666666666671E-2</v>
      </c>
      <c r="AH99" s="33">
        <v>7.2916666666666671E-2</v>
      </c>
      <c r="AI99" s="33">
        <v>7.2916666666666671E-2</v>
      </c>
      <c r="AJ99" s="33">
        <v>7.2916666666666671E-2</v>
      </c>
      <c r="AK99" s="33">
        <v>7.2916666666666671E-2</v>
      </c>
      <c r="AL99" s="33">
        <v>7.2916666666666671E-2</v>
      </c>
      <c r="AM99" s="33">
        <v>7.2916666666666671E-2</v>
      </c>
      <c r="AN99" s="33">
        <v>7.2916666666666671E-2</v>
      </c>
      <c r="AO99" s="33">
        <v>7.2916666666666671E-2</v>
      </c>
      <c r="AP99" s="33">
        <v>7.2916666666666671E-2</v>
      </c>
    </row>
    <row r="100" spans="1:42" s="85" customFormat="1" x14ac:dyDescent="0.2">
      <c r="A100" s="93" t="s">
        <v>11</v>
      </c>
      <c r="B100" s="89" t="s">
        <v>3</v>
      </c>
      <c r="C100" s="88" t="s">
        <v>21</v>
      </c>
      <c r="D100" s="93" t="s">
        <v>101</v>
      </c>
      <c r="E100" s="93" t="s">
        <v>102</v>
      </c>
      <c r="F100" s="15"/>
      <c r="G100" s="22"/>
      <c r="H100" s="33">
        <v>0.12</v>
      </c>
      <c r="I100" s="33">
        <v>0.12</v>
      </c>
      <c r="J100" s="33">
        <v>0.1</v>
      </c>
      <c r="K100" s="33">
        <v>0.09</v>
      </c>
      <c r="L100" s="33">
        <v>0.15</v>
      </c>
      <c r="M100" s="33">
        <v>0.13</v>
      </c>
      <c r="N100" s="33">
        <v>0.23</v>
      </c>
      <c r="O100" s="33">
        <v>0.16</v>
      </c>
      <c r="P100" s="33">
        <v>0.15</v>
      </c>
      <c r="Q100" s="33">
        <v>0.2</v>
      </c>
      <c r="R100" s="33">
        <v>0.22</v>
      </c>
      <c r="S100" s="33">
        <v>0.16</v>
      </c>
      <c r="T100" s="33">
        <v>0.19</v>
      </c>
      <c r="U100" s="33">
        <v>7.0000000000000007E-2</v>
      </c>
      <c r="V100" s="33">
        <v>0.2</v>
      </c>
      <c r="W100" s="33">
        <v>0.16</v>
      </c>
      <c r="X100" s="33">
        <v>0.23</v>
      </c>
      <c r="Y100" s="33">
        <v>0.08</v>
      </c>
      <c r="Z100" s="33">
        <v>7.0000000000000007E-2</v>
      </c>
      <c r="AA100" s="33">
        <v>0.08</v>
      </c>
      <c r="AB100" s="33">
        <v>0.08</v>
      </c>
      <c r="AC100" s="33">
        <v>0.09</v>
      </c>
      <c r="AD100" s="33">
        <v>0.09</v>
      </c>
      <c r="AE100" s="33">
        <v>0.3</v>
      </c>
      <c r="AF100" s="33">
        <v>0.24</v>
      </c>
      <c r="AG100" s="33">
        <v>0.24</v>
      </c>
      <c r="AH100" s="33">
        <v>0.24</v>
      </c>
      <c r="AI100" s="33">
        <v>0.24</v>
      </c>
      <c r="AJ100" s="33">
        <v>0.24</v>
      </c>
      <c r="AK100" s="33">
        <v>0.24</v>
      </c>
      <c r="AL100" s="33">
        <v>0.24</v>
      </c>
      <c r="AM100" s="33">
        <v>0.24</v>
      </c>
      <c r="AN100" s="33">
        <v>0.24</v>
      </c>
      <c r="AO100" s="33">
        <v>0.24</v>
      </c>
      <c r="AP100" s="33">
        <v>0.24</v>
      </c>
    </row>
    <row r="101" spans="1:42" s="85" customFormat="1" x14ac:dyDescent="0.2">
      <c r="A101" s="93" t="s">
        <v>11</v>
      </c>
      <c r="B101" s="89" t="s">
        <v>3</v>
      </c>
      <c r="C101" s="88" t="s">
        <v>21</v>
      </c>
      <c r="D101" s="93" t="s">
        <v>103</v>
      </c>
      <c r="E101" s="93" t="s">
        <v>104</v>
      </c>
      <c r="F101" s="15"/>
      <c r="G101" s="22"/>
      <c r="H101" s="33">
        <v>0.09</v>
      </c>
      <c r="I101" s="33">
        <v>0.11</v>
      </c>
      <c r="J101" s="33">
        <v>0.12</v>
      </c>
      <c r="K101" s="33">
        <v>0.06</v>
      </c>
      <c r="L101" s="33">
        <v>0.09</v>
      </c>
      <c r="M101" s="33">
        <v>0.12</v>
      </c>
      <c r="N101" s="33">
        <v>0.12878787878787878</v>
      </c>
      <c r="O101" s="33">
        <v>0.09</v>
      </c>
      <c r="P101" s="33">
        <v>0.12318840579710146</v>
      </c>
      <c r="Q101" s="33">
        <v>0.13</v>
      </c>
      <c r="R101" s="33">
        <v>0.17</v>
      </c>
      <c r="S101" s="33">
        <v>0.14000000000000001</v>
      </c>
      <c r="T101" s="33">
        <v>0.17647058823529413</v>
      </c>
      <c r="U101" s="33">
        <v>0.26609442060085836</v>
      </c>
      <c r="V101" s="33">
        <v>0.21761658031088082</v>
      </c>
      <c r="W101" s="33">
        <v>0.21364985163204747</v>
      </c>
      <c r="X101" s="33">
        <v>0.11790393013100436</v>
      </c>
      <c r="Y101" s="33">
        <v>0.203125</v>
      </c>
      <c r="Z101" s="33">
        <v>0.23456790123456789</v>
      </c>
      <c r="AA101" s="33">
        <v>0.234375</v>
      </c>
      <c r="AB101" s="33">
        <v>0.16666666666666666</v>
      </c>
      <c r="AC101" s="33">
        <v>0.11392405063291139</v>
      </c>
      <c r="AD101" s="33">
        <v>0.14814814814814814</v>
      </c>
      <c r="AE101" s="33">
        <v>0.125</v>
      </c>
      <c r="AF101" s="33">
        <v>0.13541666666666666</v>
      </c>
      <c r="AG101" s="33">
        <v>0.13541666666666666</v>
      </c>
      <c r="AH101" s="33">
        <v>0.13541666666666666</v>
      </c>
      <c r="AI101" s="33">
        <v>0.13541666666666666</v>
      </c>
      <c r="AJ101" s="33">
        <v>0.13541666666666666</v>
      </c>
      <c r="AK101" s="33">
        <v>0.13541666666666666</v>
      </c>
      <c r="AL101" s="33">
        <v>0.13541666666666666</v>
      </c>
      <c r="AM101" s="33">
        <v>0.13541666666666666</v>
      </c>
      <c r="AN101" s="33">
        <v>0.13541666666666666</v>
      </c>
      <c r="AO101" s="33">
        <v>0.13541666666666666</v>
      </c>
      <c r="AP101" s="33">
        <v>0.13541666666666666</v>
      </c>
    </row>
    <row r="102" spans="1:42" s="85" customFormat="1" x14ac:dyDescent="0.2">
      <c r="A102" s="93" t="s">
        <v>11</v>
      </c>
      <c r="B102" s="89" t="s">
        <v>3</v>
      </c>
      <c r="C102" s="88" t="s">
        <v>21</v>
      </c>
      <c r="D102" s="93" t="s">
        <v>105</v>
      </c>
      <c r="E102" s="93" t="s">
        <v>106</v>
      </c>
      <c r="F102" s="15"/>
      <c r="G102" s="22"/>
      <c r="H102" s="33">
        <v>0.15</v>
      </c>
      <c r="I102" s="33">
        <v>0.14000000000000001</v>
      </c>
      <c r="J102" s="33">
        <v>0.15</v>
      </c>
      <c r="K102" s="33">
        <v>0.109375</v>
      </c>
      <c r="L102" s="33">
        <v>0.15286624203821655</v>
      </c>
      <c r="M102" s="33">
        <v>0.19</v>
      </c>
      <c r="N102" s="33">
        <v>0.06</v>
      </c>
      <c r="O102" s="33">
        <v>0.15</v>
      </c>
      <c r="P102" s="33">
        <v>0.26</v>
      </c>
      <c r="Q102" s="33">
        <v>0.08</v>
      </c>
      <c r="R102" s="33">
        <v>7.0000000000000007E-2</v>
      </c>
      <c r="S102" s="33">
        <v>7.0000000000000007E-2</v>
      </c>
      <c r="T102" s="33">
        <v>7.0000000000000007E-2</v>
      </c>
      <c r="U102" s="33">
        <v>0.15</v>
      </c>
      <c r="V102" s="33">
        <v>0.17</v>
      </c>
      <c r="W102" s="33">
        <v>0.11</v>
      </c>
      <c r="X102" s="33">
        <v>0.1</v>
      </c>
      <c r="Y102" s="33">
        <v>0.140625</v>
      </c>
      <c r="Z102" s="33">
        <v>8.6419753086419748E-2</v>
      </c>
      <c r="AA102" s="33">
        <v>7.8125E-2</v>
      </c>
      <c r="AB102" s="33">
        <v>9.7222222222222224E-2</v>
      </c>
      <c r="AC102" s="33">
        <v>0.13924050632911392</v>
      </c>
      <c r="AD102" s="33">
        <v>0.1</v>
      </c>
      <c r="AE102" s="33">
        <v>0.17</v>
      </c>
      <c r="AF102" s="33">
        <v>9.375E-2</v>
      </c>
      <c r="AG102" s="33">
        <v>9.375E-2</v>
      </c>
      <c r="AH102" s="33">
        <v>9.375E-2</v>
      </c>
      <c r="AI102" s="33">
        <v>9.375E-2</v>
      </c>
      <c r="AJ102" s="33">
        <v>9.375E-2</v>
      </c>
      <c r="AK102" s="33">
        <v>9.375E-2</v>
      </c>
      <c r="AL102" s="33">
        <v>9.375E-2</v>
      </c>
      <c r="AM102" s="33">
        <v>9.375E-2</v>
      </c>
      <c r="AN102" s="33">
        <v>9.375E-2</v>
      </c>
      <c r="AO102" s="33">
        <v>9.375E-2</v>
      </c>
      <c r="AP102" s="33">
        <v>9.375E-2</v>
      </c>
    </row>
    <row r="103" spans="1:42" s="85" customFormat="1" x14ac:dyDescent="0.2">
      <c r="A103" s="93" t="s">
        <v>11</v>
      </c>
      <c r="B103" s="89" t="s">
        <v>3</v>
      </c>
      <c r="C103" s="88" t="s">
        <v>21</v>
      </c>
      <c r="D103" s="93" t="s">
        <v>107</v>
      </c>
      <c r="E103" s="93" t="s">
        <v>108</v>
      </c>
      <c r="F103" s="15"/>
      <c r="G103" s="22"/>
      <c r="H103" s="33">
        <v>0.17</v>
      </c>
      <c r="I103" s="33">
        <v>0.1722044728434505</v>
      </c>
      <c r="J103" s="33">
        <v>0.14000000000000001</v>
      </c>
      <c r="K103" s="33">
        <v>0.24562499999999998</v>
      </c>
      <c r="L103" s="33">
        <v>0.1536942675159236</v>
      </c>
      <c r="M103" s="33">
        <v>0.10943396226415082</v>
      </c>
      <c r="N103" s="33">
        <v>0.1333333333333333</v>
      </c>
      <c r="O103" s="33">
        <v>0.14000000000000001</v>
      </c>
      <c r="P103" s="33">
        <v>0.11913043478260865</v>
      </c>
      <c r="Q103" s="33">
        <v>0.11138755980861249</v>
      </c>
      <c r="R103" s="33">
        <v>7.0000000000000007E-2</v>
      </c>
      <c r="S103" s="33">
        <v>0.20315068493150684</v>
      </c>
      <c r="T103" s="33">
        <v>0.16352941176470567</v>
      </c>
      <c r="U103" s="33">
        <v>0.11665236051502148</v>
      </c>
      <c r="V103" s="33">
        <v>6.2383419689119035E-2</v>
      </c>
      <c r="W103" s="33">
        <v>0.19688427299703265</v>
      </c>
      <c r="X103" s="33">
        <v>0.20912663755458508</v>
      </c>
      <c r="Y103" s="33">
        <v>0.19875000000000004</v>
      </c>
      <c r="Z103" s="33">
        <v>0.18851851851851859</v>
      </c>
      <c r="AA103" s="33">
        <v>0.20124999999999998</v>
      </c>
      <c r="AB103" s="33">
        <v>0.23944444444444435</v>
      </c>
      <c r="AC103" s="33">
        <v>0.150506329113924</v>
      </c>
      <c r="AD103" s="33">
        <v>0.18790123456790125</v>
      </c>
      <c r="AE103" s="33">
        <v>0.17833333333333329</v>
      </c>
      <c r="AF103" s="33">
        <v>0.2183333333333333</v>
      </c>
      <c r="AG103" s="33">
        <v>0.2183333333333333</v>
      </c>
      <c r="AH103" s="33">
        <v>0.2183333333333333</v>
      </c>
      <c r="AI103" s="33">
        <v>0.2183333333333333</v>
      </c>
      <c r="AJ103" s="33">
        <v>0.2183333333333333</v>
      </c>
      <c r="AK103" s="33">
        <v>0.2183333333333333</v>
      </c>
      <c r="AL103" s="33">
        <v>0.2183333333333333</v>
      </c>
      <c r="AM103" s="33">
        <v>0.2183333333333333</v>
      </c>
      <c r="AN103" s="33">
        <v>0.2183333333333333</v>
      </c>
      <c r="AO103" s="33">
        <v>0.2183333333333333</v>
      </c>
      <c r="AP103" s="33">
        <v>0.2183333333333333</v>
      </c>
    </row>
    <row r="104" spans="1:42" s="85" customFormat="1" x14ac:dyDescent="0.2">
      <c r="A104" s="94"/>
      <c r="B104" s="118"/>
      <c r="C104" s="90"/>
      <c r="D104" s="94"/>
      <c r="E104" s="94"/>
      <c r="F104" s="19"/>
      <c r="G104" s="25"/>
      <c r="H104" s="34">
        <f>SUM(H97:H103)</f>
        <v>1</v>
      </c>
      <c r="I104" s="34">
        <f t="shared" ref="I104:AP104" si="20">SUM(I97:I103)</f>
        <v>1</v>
      </c>
      <c r="J104" s="34">
        <f t="shared" si="20"/>
        <v>1</v>
      </c>
      <c r="K104" s="34">
        <f t="shared" si="20"/>
        <v>1</v>
      </c>
      <c r="L104" s="34">
        <f t="shared" si="20"/>
        <v>1</v>
      </c>
      <c r="M104" s="34">
        <f t="shared" si="20"/>
        <v>0.99999999999999989</v>
      </c>
      <c r="N104" s="34">
        <f t="shared" si="20"/>
        <v>1</v>
      </c>
      <c r="O104" s="34">
        <f t="shared" si="20"/>
        <v>1</v>
      </c>
      <c r="P104" s="34">
        <f t="shared" si="20"/>
        <v>1</v>
      </c>
      <c r="Q104" s="34">
        <f t="shared" si="20"/>
        <v>1</v>
      </c>
      <c r="R104" s="34">
        <f t="shared" si="20"/>
        <v>1.0000000000000002</v>
      </c>
      <c r="S104" s="34">
        <f t="shared" si="20"/>
        <v>1</v>
      </c>
      <c r="T104" s="34">
        <f t="shared" si="20"/>
        <v>1</v>
      </c>
      <c r="U104" s="34">
        <f t="shared" si="20"/>
        <v>1</v>
      </c>
      <c r="V104" s="34">
        <f t="shared" si="20"/>
        <v>1</v>
      </c>
      <c r="W104" s="34">
        <f t="shared" si="20"/>
        <v>1</v>
      </c>
      <c r="X104" s="34">
        <f t="shared" si="20"/>
        <v>0.99999999999999989</v>
      </c>
      <c r="Y104" s="34">
        <f t="shared" si="20"/>
        <v>1</v>
      </c>
      <c r="Z104" s="34">
        <f t="shared" si="20"/>
        <v>1</v>
      </c>
      <c r="AA104" s="34">
        <f t="shared" si="20"/>
        <v>1</v>
      </c>
      <c r="AB104" s="34">
        <f t="shared" si="20"/>
        <v>0.99999999999999989</v>
      </c>
      <c r="AC104" s="34">
        <f t="shared" si="20"/>
        <v>1</v>
      </c>
      <c r="AD104" s="34">
        <f t="shared" si="20"/>
        <v>1</v>
      </c>
      <c r="AE104" s="34">
        <f t="shared" si="20"/>
        <v>1</v>
      </c>
      <c r="AF104" s="34">
        <f t="shared" si="20"/>
        <v>0.99999999999999989</v>
      </c>
      <c r="AG104" s="34">
        <f t="shared" si="20"/>
        <v>0.99999999999999989</v>
      </c>
      <c r="AH104" s="34">
        <f t="shared" si="20"/>
        <v>0.99999999999999989</v>
      </c>
      <c r="AI104" s="34">
        <f t="shared" si="20"/>
        <v>0.99999999999999989</v>
      </c>
      <c r="AJ104" s="34">
        <f t="shared" si="20"/>
        <v>0.99999999999999989</v>
      </c>
      <c r="AK104" s="34">
        <f t="shared" si="20"/>
        <v>0.99999999999999989</v>
      </c>
      <c r="AL104" s="34">
        <f t="shared" si="20"/>
        <v>0.99999999999999989</v>
      </c>
      <c r="AM104" s="34">
        <f t="shared" si="20"/>
        <v>0.99999999999999989</v>
      </c>
      <c r="AN104" s="34">
        <f t="shared" si="20"/>
        <v>0.99999999999999989</v>
      </c>
      <c r="AO104" s="34">
        <f t="shared" si="20"/>
        <v>0.99999999999999989</v>
      </c>
      <c r="AP104" s="34">
        <f t="shared" si="20"/>
        <v>0.99999999999999989</v>
      </c>
    </row>
    <row r="105" spans="1:42" s="85" customFormat="1" ht="24" x14ac:dyDescent="0.2">
      <c r="A105" s="97" t="s">
        <v>44</v>
      </c>
      <c r="B105" s="89" t="s">
        <v>3</v>
      </c>
      <c r="C105" s="98" t="s">
        <v>43</v>
      </c>
      <c r="D105" s="99" t="s">
        <v>109</v>
      </c>
      <c r="E105" s="99" t="s">
        <v>110</v>
      </c>
      <c r="F105" s="15"/>
      <c r="G105" s="35"/>
      <c r="H105" s="33">
        <v>0.3</v>
      </c>
      <c r="I105" s="33">
        <v>0.3</v>
      </c>
      <c r="J105" s="33">
        <v>0.3</v>
      </c>
      <c r="K105" s="33">
        <v>0.3</v>
      </c>
      <c r="L105" s="33">
        <v>0.3</v>
      </c>
      <c r="M105" s="33">
        <v>0.3</v>
      </c>
      <c r="N105" s="33">
        <v>0.3</v>
      </c>
      <c r="O105" s="33">
        <v>0.3</v>
      </c>
      <c r="P105" s="33">
        <v>0.3</v>
      </c>
      <c r="Q105" s="33">
        <v>0.3</v>
      </c>
      <c r="R105" s="33">
        <v>0.3</v>
      </c>
      <c r="S105" s="33">
        <v>0.3</v>
      </c>
      <c r="T105" s="33">
        <v>0.3</v>
      </c>
      <c r="U105" s="33">
        <v>0.3</v>
      </c>
      <c r="V105" s="33">
        <v>0.3</v>
      </c>
      <c r="W105" s="33">
        <v>0.3</v>
      </c>
      <c r="X105" s="33">
        <v>0.3</v>
      </c>
      <c r="Y105" s="33">
        <v>0.4</v>
      </c>
      <c r="Z105" s="33">
        <v>0.4</v>
      </c>
      <c r="AA105" s="33">
        <v>0.42</v>
      </c>
      <c r="AB105" s="33">
        <v>0.42</v>
      </c>
      <c r="AC105" s="33">
        <v>0.4</v>
      </c>
      <c r="AD105" s="33">
        <v>0.4</v>
      </c>
      <c r="AE105" s="33">
        <v>0.4</v>
      </c>
      <c r="AF105" s="33">
        <v>0.4</v>
      </c>
      <c r="AG105" s="33">
        <v>0.4</v>
      </c>
      <c r="AH105" s="33">
        <v>0.4</v>
      </c>
      <c r="AI105" s="33">
        <v>0.4</v>
      </c>
      <c r="AJ105" s="33">
        <v>0.4</v>
      </c>
      <c r="AK105" s="33">
        <v>0.4</v>
      </c>
      <c r="AL105" s="33">
        <v>0.4</v>
      </c>
      <c r="AM105" s="33">
        <v>0.4</v>
      </c>
      <c r="AN105" s="33">
        <v>0.4</v>
      </c>
      <c r="AO105" s="33">
        <v>0.4</v>
      </c>
      <c r="AP105" s="33">
        <v>0.4</v>
      </c>
    </row>
    <row r="106" spans="1:42" s="85" customFormat="1" ht="24" x14ac:dyDescent="0.2">
      <c r="A106" s="97" t="s">
        <v>44</v>
      </c>
      <c r="B106" s="89" t="s">
        <v>3</v>
      </c>
      <c r="C106" s="98" t="s">
        <v>43</v>
      </c>
      <c r="D106" s="99" t="s">
        <v>111</v>
      </c>
      <c r="E106" s="99" t="s">
        <v>112</v>
      </c>
      <c r="F106" s="15"/>
      <c r="G106" s="35"/>
      <c r="H106" s="33">
        <v>0.27</v>
      </c>
      <c r="I106" s="33">
        <v>0.27</v>
      </c>
      <c r="J106" s="33">
        <v>0.27</v>
      </c>
      <c r="K106" s="33">
        <v>0.27</v>
      </c>
      <c r="L106" s="33">
        <v>0.27</v>
      </c>
      <c r="M106" s="33">
        <v>0.27</v>
      </c>
      <c r="N106" s="33">
        <v>0.27</v>
      </c>
      <c r="O106" s="33">
        <v>0.27</v>
      </c>
      <c r="P106" s="33">
        <v>0.27</v>
      </c>
      <c r="Q106" s="33">
        <v>0.27</v>
      </c>
      <c r="R106" s="33">
        <v>0.27</v>
      </c>
      <c r="S106" s="33">
        <v>0.27</v>
      </c>
      <c r="T106" s="33">
        <v>0.27</v>
      </c>
      <c r="U106" s="33">
        <v>0.27</v>
      </c>
      <c r="V106" s="33">
        <v>0.27</v>
      </c>
      <c r="W106" s="33">
        <v>0.27</v>
      </c>
      <c r="X106" s="33">
        <v>0.27</v>
      </c>
      <c r="Y106" s="33">
        <v>0.2</v>
      </c>
      <c r="Z106" s="33">
        <v>0.2</v>
      </c>
      <c r="AA106" s="33">
        <v>0.2</v>
      </c>
      <c r="AB106" s="33">
        <v>0.2</v>
      </c>
      <c r="AC106" s="33">
        <v>0.23</v>
      </c>
      <c r="AD106" s="33">
        <v>0.23</v>
      </c>
      <c r="AE106" s="33">
        <v>0.23</v>
      </c>
      <c r="AF106" s="33">
        <v>0.23</v>
      </c>
      <c r="AG106" s="33">
        <v>0.23</v>
      </c>
      <c r="AH106" s="33">
        <v>0.23</v>
      </c>
      <c r="AI106" s="33">
        <v>0.23</v>
      </c>
      <c r="AJ106" s="33">
        <v>0.23</v>
      </c>
      <c r="AK106" s="33">
        <v>0.23</v>
      </c>
      <c r="AL106" s="33">
        <v>0.23</v>
      </c>
      <c r="AM106" s="33">
        <v>0.23</v>
      </c>
      <c r="AN106" s="33">
        <v>0.23</v>
      </c>
      <c r="AO106" s="33">
        <v>0.23</v>
      </c>
      <c r="AP106" s="33">
        <v>0.23</v>
      </c>
    </row>
    <row r="107" spans="1:42" s="85" customFormat="1" ht="24" x14ac:dyDescent="0.2">
      <c r="A107" s="97" t="s">
        <v>44</v>
      </c>
      <c r="B107" s="89" t="s">
        <v>3</v>
      </c>
      <c r="C107" s="98" t="s">
        <v>43</v>
      </c>
      <c r="D107" s="99" t="s">
        <v>113</v>
      </c>
      <c r="E107" s="99" t="s">
        <v>114</v>
      </c>
      <c r="F107" s="15"/>
      <c r="G107" s="35"/>
      <c r="H107" s="33">
        <v>0.18</v>
      </c>
      <c r="I107" s="33">
        <v>0.18</v>
      </c>
      <c r="J107" s="33">
        <v>0.18</v>
      </c>
      <c r="K107" s="33">
        <v>0.18</v>
      </c>
      <c r="L107" s="33">
        <v>0.18</v>
      </c>
      <c r="M107" s="33">
        <v>0.18</v>
      </c>
      <c r="N107" s="33">
        <v>0.18</v>
      </c>
      <c r="O107" s="33">
        <v>0.18</v>
      </c>
      <c r="P107" s="33">
        <v>0.18</v>
      </c>
      <c r="Q107" s="33">
        <v>0.18</v>
      </c>
      <c r="R107" s="33">
        <v>0.18</v>
      </c>
      <c r="S107" s="33">
        <v>0.18</v>
      </c>
      <c r="T107" s="33">
        <v>0.18</v>
      </c>
      <c r="U107" s="33">
        <v>0.18</v>
      </c>
      <c r="V107" s="33">
        <v>0.18</v>
      </c>
      <c r="W107" s="33">
        <v>0.18</v>
      </c>
      <c r="X107" s="33">
        <v>0.18</v>
      </c>
      <c r="Y107" s="33">
        <v>0.15</v>
      </c>
      <c r="Z107" s="33">
        <v>0.15</v>
      </c>
      <c r="AA107" s="33">
        <v>0.13</v>
      </c>
      <c r="AB107" s="33">
        <v>0.13</v>
      </c>
      <c r="AC107" s="33">
        <v>0.1</v>
      </c>
      <c r="AD107" s="33">
        <v>0.1</v>
      </c>
      <c r="AE107" s="33">
        <v>0.1</v>
      </c>
      <c r="AF107" s="33">
        <v>0.1</v>
      </c>
      <c r="AG107" s="33">
        <v>0.1</v>
      </c>
      <c r="AH107" s="33">
        <v>0.1</v>
      </c>
      <c r="AI107" s="33">
        <v>0.1</v>
      </c>
      <c r="AJ107" s="33">
        <v>0.1</v>
      </c>
      <c r="AK107" s="33">
        <v>0.1</v>
      </c>
      <c r="AL107" s="33">
        <v>0.1</v>
      </c>
      <c r="AM107" s="33">
        <v>0.1</v>
      </c>
      <c r="AN107" s="33">
        <v>0.1</v>
      </c>
      <c r="AO107" s="33">
        <v>0.1</v>
      </c>
      <c r="AP107" s="33">
        <v>0.1</v>
      </c>
    </row>
    <row r="108" spans="1:42" s="85" customFormat="1" ht="24" x14ac:dyDescent="0.2">
      <c r="A108" s="97" t="s">
        <v>44</v>
      </c>
      <c r="B108" s="89" t="s">
        <v>3</v>
      </c>
      <c r="C108" s="98" t="s">
        <v>43</v>
      </c>
      <c r="D108" s="99" t="s">
        <v>115</v>
      </c>
      <c r="E108" s="99" t="s">
        <v>116</v>
      </c>
      <c r="F108" s="15"/>
      <c r="G108" s="35"/>
      <c r="H108" s="33">
        <v>0.25</v>
      </c>
      <c r="I108" s="33">
        <v>0.25</v>
      </c>
      <c r="J108" s="33">
        <v>0.25</v>
      </c>
      <c r="K108" s="33">
        <v>0.25</v>
      </c>
      <c r="L108" s="33">
        <v>0.25</v>
      </c>
      <c r="M108" s="33">
        <v>0.25</v>
      </c>
      <c r="N108" s="33">
        <v>0.25</v>
      </c>
      <c r="O108" s="33">
        <v>0.25</v>
      </c>
      <c r="P108" s="33">
        <v>0.25</v>
      </c>
      <c r="Q108" s="33">
        <v>0.25</v>
      </c>
      <c r="R108" s="33">
        <v>0.25</v>
      </c>
      <c r="S108" s="33">
        <v>0.25</v>
      </c>
      <c r="T108" s="33">
        <v>0.25</v>
      </c>
      <c r="U108" s="33">
        <v>0.25</v>
      </c>
      <c r="V108" s="33">
        <v>0.25</v>
      </c>
      <c r="W108" s="33">
        <v>0.25</v>
      </c>
      <c r="X108" s="33">
        <v>0.25</v>
      </c>
      <c r="Y108" s="33">
        <v>0.25</v>
      </c>
      <c r="Z108" s="33">
        <v>0.25</v>
      </c>
      <c r="AA108" s="33">
        <v>0.25</v>
      </c>
      <c r="AB108" s="33">
        <v>0.25</v>
      </c>
      <c r="AC108" s="33">
        <v>0.27</v>
      </c>
      <c r="AD108" s="33">
        <v>0.27</v>
      </c>
      <c r="AE108" s="33">
        <v>0.27</v>
      </c>
      <c r="AF108" s="33">
        <v>0.27</v>
      </c>
      <c r="AG108" s="33">
        <v>0.27</v>
      </c>
      <c r="AH108" s="33">
        <v>0.27</v>
      </c>
      <c r="AI108" s="33">
        <v>0.27</v>
      </c>
      <c r="AJ108" s="33">
        <v>0.27</v>
      </c>
      <c r="AK108" s="33">
        <v>0.27</v>
      </c>
      <c r="AL108" s="33">
        <v>0.27</v>
      </c>
      <c r="AM108" s="33">
        <v>0.27</v>
      </c>
      <c r="AN108" s="33">
        <v>0.27</v>
      </c>
      <c r="AO108" s="33">
        <v>0.27</v>
      </c>
      <c r="AP108" s="33">
        <v>0.27</v>
      </c>
    </row>
    <row r="109" spans="1:42" s="85" customFormat="1" x14ac:dyDescent="0.2">
      <c r="A109" s="100"/>
      <c r="B109" s="118"/>
      <c r="C109" s="102"/>
      <c r="D109" s="103"/>
      <c r="E109" s="103"/>
      <c r="F109" s="19"/>
      <c r="G109" s="20"/>
      <c r="H109" s="34">
        <f>SUM(H105:H108)</f>
        <v>1</v>
      </c>
      <c r="I109" s="34">
        <f t="shared" ref="I109:AP109" si="21">SUM(I105:I108)</f>
        <v>1</v>
      </c>
      <c r="J109" s="34">
        <f t="shared" si="21"/>
        <v>1</v>
      </c>
      <c r="K109" s="34">
        <f t="shared" si="21"/>
        <v>1</v>
      </c>
      <c r="L109" s="34">
        <f t="shared" si="21"/>
        <v>1</v>
      </c>
      <c r="M109" s="34">
        <f t="shared" si="21"/>
        <v>1</v>
      </c>
      <c r="N109" s="34">
        <f t="shared" si="21"/>
        <v>1</v>
      </c>
      <c r="O109" s="34">
        <f t="shared" si="21"/>
        <v>1</v>
      </c>
      <c r="P109" s="34">
        <f t="shared" si="21"/>
        <v>1</v>
      </c>
      <c r="Q109" s="34">
        <f t="shared" si="21"/>
        <v>1</v>
      </c>
      <c r="R109" s="34">
        <f t="shared" si="21"/>
        <v>1</v>
      </c>
      <c r="S109" s="34">
        <f t="shared" si="21"/>
        <v>1</v>
      </c>
      <c r="T109" s="34">
        <f t="shared" si="21"/>
        <v>1</v>
      </c>
      <c r="U109" s="34">
        <f t="shared" si="21"/>
        <v>1</v>
      </c>
      <c r="V109" s="34">
        <f t="shared" si="21"/>
        <v>1</v>
      </c>
      <c r="W109" s="34">
        <f t="shared" si="21"/>
        <v>1</v>
      </c>
      <c r="X109" s="34">
        <f t="shared" si="21"/>
        <v>1</v>
      </c>
      <c r="Y109" s="34">
        <f t="shared" si="21"/>
        <v>1</v>
      </c>
      <c r="Z109" s="34">
        <f t="shared" si="21"/>
        <v>1</v>
      </c>
      <c r="AA109" s="34">
        <f t="shared" si="21"/>
        <v>1</v>
      </c>
      <c r="AB109" s="34">
        <f t="shared" si="21"/>
        <v>1</v>
      </c>
      <c r="AC109" s="34">
        <f t="shared" si="21"/>
        <v>1</v>
      </c>
      <c r="AD109" s="34">
        <f t="shared" si="21"/>
        <v>1</v>
      </c>
      <c r="AE109" s="34">
        <f t="shared" si="21"/>
        <v>1</v>
      </c>
      <c r="AF109" s="34">
        <f t="shared" si="21"/>
        <v>1</v>
      </c>
      <c r="AG109" s="34">
        <f t="shared" si="21"/>
        <v>1</v>
      </c>
      <c r="AH109" s="34">
        <f t="shared" si="21"/>
        <v>1</v>
      </c>
      <c r="AI109" s="34">
        <f t="shared" si="21"/>
        <v>1</v>
      </c>
      <c r="AJ109" s="34">
        <f t="shared" si="21"/>
        <v>1</v>
      </c>
      <c r="AK109" s="34">
        <f t="shared" si="21"/>
        <v>1</v>
      </c>
      <c r="AL109" s="34">
        <f t="shared" si="21"/>
        <v>1</v>
      </c>
      <c r="AM109" s="34">
        <f t="shared" si="21"/>
        <v>1</v>
      </c>
      <c r="AN109" s="34">
        <f t="shared" si="21"/>
        <v>1</v>
      </c>
      <c r="AO109" s="34">
        <f t="shared" si="21"/>
        <v>1</v>
      </c>
      <c r="AP109" s="34">
        <f t="shared" si="21"/>
        <v>1</v>
      </c>
    </row>
    <row r="110" spans="1:42" s="85" customFormat="1" x14ac:dyDescent="0.2">
      <c r="A110" s="104" t="s">
        <v>12</v>
      </c>
      <c r="B110" s="89" t="s">
        <v>3</v>
      </c>
      <c r="C110" s="98" t="s">
        <v>43</v>
      </c>
      <c r="D110" s="98" t="s">
        <v>117</v>
      </c>
      <c r="E110" s="98" t="s">
        <v>118</v>
      </c>
      <c r="F110" s="15"/>
      <c r="G110" s="35"/>
      <c r="H110" s="33">
        <v>0.26</v>
      </c>
      <c r="I110" s="33">
        <v>0.26</v>
      </c>
      <c r="J110" s="33">
        <v>0.26</v>
      </c>
      <c r="K110" s="33">
        <v>0.26</v>
      </c>
      <c r="L110" s="33">
        <v>0.26</v>
      </c>
      <c r="M110" s="33">
        <v>0.26</v>
      </c>
      <c r="N110" s="33">
        <v>0.26</v>
      </c>
      <c r="O110" s="33">
        <v>0.26</v>
      </c>
      <c r="P110" s="33">
        <v>0.26</v>
      </c>
      <c r="Q110" s="33">
        <v>0.26</v>
      </c>
      <c r="R110" s="33">
        <v>0.26</v>
      </c>
      <c r="S110" s="33">
        <v>0.26</v>
      </c>
      <c r="T110" s="33">
        <v>0.26</v>
      </c>
      <c r="U110" s="33">
        <v>0.26</v>
      </c>
      <c r="V110" s="33">
        <v>0.26</v>
      </c>
      <c r="W110" s="33">
        <v>0.26</v>
      </c>
      <c r="X110" s="33">
        <v>0.35135135135135137</v>
      </c>
      <c r="Y110" s="33">
        <v>0.34693877551020408</v>
      </c>
      <c r="Z110" s="33">
        <v>0.35483870967741937</v>
      </c>
      <c r="AA110" s="33">
        <v>0.4</v>
      </c>
      <c r="AB110" s="33">
        <v>0.4</v>
      </c>
      <c r="AC110" s="33">
        <v>0.4</v>
      </c>
      <c r="AD110" s="33">
        <v>0.4</v>
      </c>
      <c r="AE110" s="33">
        <v>0.4</v>
      </c>
      <c r="AF110" s="33">
        <v>0.4</v>
      </c>
      <c r="AG110" s="33">
        <v>0.4</v>
      </c>
      <c r="AH110" s="33">
        <v>0.4</v>
      </c>
      <c r="AI110" s="33">
        <v>0.4</v>
      </c>
      <c r="AJ110" s="33">
        <v>0.4</v>
      </c>
      <c r="AK110" s="33">
        <v>0.4</v>
      </c>
      <c r="AL110" s="33">
        <v>0.4</v>
      </c>
      <c r="AM110" s="33">
        <v>0.4</v>
      </c>
      <c r="AN110" s="33">
        <v>0.4</v>
      </c>
      <c r="AO110" s="33">
        <v>0.4</v>
      </c>
      <c r="AP110" s="33">
        <v>0.4</v>
      </c>
    </row>
    <row r="111" spans="1:42" s="85" customFormat="1" x14ac:dyDescent="0.2">
      <c r="A111" s="104" t="s">
        <v>12</v>
      </c>
      <c r="B111" s="89" t="s">
        <v>3</v>
      </c>
      <c r="C111" s="98" t="s">
        <v>43</v>
      </c>
      <c r="D111" s="98" t="s">
        <v>119</v>
      </c>
      <c r="E111" s="98" t="s">
        <v>120</v>
      </c>
      <c r="F111" s="15"/>
      <c r="G111" s="35"/>
      <c r="H111" s="33">
        <v>0.25</v>
      </c>
      <c r="I111" s="33">
        <v>0.25</v>
      </c>
      <c r="J111" s="33">
        <v>0.25</v>
      </c>
      <c r="K111" s="33">
        <v>0.25</v>
      </c>
      <c r="L111" s="33">
        <v>0.25</v>
      </c>
      <c r="M111" s="33">
        <v>0.25</v>
      </c>
      <c r="N111" s="33">
        <v>0.25</v>
      </c>
      <c r="O111" s="33">
        <v>0.25</v>
      </c>
      <c r="P111" s="33">
        <v>0.25</v>
      </c>
      <c r="Q111" s="33">
        <v>0.25</v>
      </c>
      <c r="R111" s="33">
        <v>0.25</v>
      </c>
      <c r="S111" s="33">
        <v>0.25</v>
      </c>
      <c r="T111" s="33">
        <v>0.25</v>
      </c>
      <c r="U111" s="33">
        <v>0.25</v>
      </c>
      <c r="V111" s="33">
        <v>0.25</v>
      </c>
      <c r="W111" s="33">
        <v>0.25</v>
      </c>
      <c r="X111" s="33">
        <v>0.25</v>
      </c>
      <c r="Y111" s="33">
        <v>0.24489795918367346</v>
      </c>
      <c r="Z111" s="33">
        <v>0.25806451612903225</v>
      </c>
      <c r="AA111" s="33">
        <v>0.23</v>
      </c>
      <c r="AB111" s="33">
        <v>0.23</v>
      </c>
      <c r="AC111" s="33">
        <v>0.23</v>
      </c>
      <c r="AD111" s="33">
        <v>0.23</v>
      </c>
      <c r="AE111" s="33">
        <v>0.23</v>
      </c>
      <c r="AF111" s="33">
        <v>0.23</v>
      </c>
      <c r="AG111" s="33">
        <v>0.23</v>
      </c>
      <c r="AH111" s="33">
        <v>0.23</v>
      </c>
      <c r="AI111" s="33">
        <v>0.23</v>
      </c>
      <c r="AJ111" s="33">
        <v>0.23</v>
      </c>
      <c r="AK111" s="33">
        <v>0.23</v>
      </c>
      <c r="AL111" s="33">
        <v>0.23</v>
      </c>
      <c r="AM111" s="33">
        <v>0.23</v>
      </c>
      <c r="AN111" s="33">
        <v>0.23</v>
      </c>
      <c r="AO111" s="33">
        <v>0.23</v>
      </c>
      <c r="AP111" s="33">
        <v>0.23</v>
      </c>
    </row>
    <row r="112" spans="1:42" s="85" customFormat="1" x14ac:dyDescent="0.2">
      <c r="A112" s="104" t="s">
        <v>12</v>
      </c>
      <c r="B112" s="89" t="s">
        <v>3</v>
      </c>
      <c r="C112" s="98" t="s">
        <v>43</v>
      </c>
      <c r="D112" s="98" t="s">
        <v>121</v>
      </c>
      <c r="E112" s="98" t="s">
        <v>122</v>
      </c>
      <c r="F112" s="15"/>
      <c r="G112" s="35"/>
      <c r="H112" s="33">
        <v>0.25</v>
      </c>
      <c r="I112" s="33">
        <v>0.25</v>
      </c>
      <c r="J112" s="33">
        <v>0.25</v>
      </c>
      <c r="K112" s="33">
        <v>0.25</v>
      </c>
      <c r="L112" s="33">
        <v>0.25</v>
      </c>
      <c r="M112" s="33">
        <v>0.25</v>
      </c>
      <c r="N112" s="33">
        <v>0.25</v>
      </c>
      <c r="O112" s="33">
        <v>0.25</v>
      </c>
      <c r="P112" s="33">
        <v>0.25</v>
      </c>
      <c r="Q112" s="33">
        <v>0.25</v>
      </c>
      <c r="R112" s="33">
        <v>0.25</v>
      </c>
      <c r="S112" s="33">
        <v>0.25</v>
      </c>
      <c r="T112" s="33">
        <v>0.25</v>
      </c>
      <c r="U112" s="33">
        <v>0.25</v>
      </c>
      <c r="V112" s="33">
        <v>0.25</v>
      </c>
      <c r="W112" s="33">
        <v>0.25</v>
      </c>
      <c r="X112" s="33">
        <v>0.19932432432432431</v>
      </c>
      <c r="Y112" s="33">
        <v>0.20408163265306123</v>
      </c>
      <c r="Z112" s="33">
        <v>0.19354838709677419</v>
      </c>
      <c r="AA112" s="33">
        <v>0.19</v>
      </c>
      <c r="AB112" s="33">
        <v>0.19</v>
      </c>
      <c r="AC112" s="33">
        <v>0.19</v>
      </c>
      <c r="AD112" s="33">
        <v>0.19</v>
      </c>
      <c r="AE112" s="33">
        <v>0.19</v>
      </c>
      <c r="AF112" s="33">
        <v>0.19</v>
      </c>
      <c r="AG112" s="33">
        <v>0.19</v>
      </c>
      <c r="AH112" s="33">
        <v>0.19</v>
      </c>
      <c r="AI112" s="33">
        <v>0.19</v>
      </c>
      <c r="AJ112" s="33">
        <v>0.19</v>
      </c>
      <c r="AK112" s="33">
        <v>0.19</v>
      </c>
      <c r="AL112" s="33">
        <v>0.19</v>
      </c>
      <c r="AM112" s="33">
        <v>0.19</v>
      </c>
      <c r="AN112" s="33">
        <v>0.19</v>
      </c>
      <c r="AO112" s="33">
        <v>0.19</v>
      </c>
      <c r="AP112" s="33">
        <v>0.19</v>
      </c>
    </row>
    <row r="113" spans="1:42" s="85" customFormat="1" x14ac:dyDescent="0.2">
      <c r="A113" s="104" t="s">
        <v>12</v>
      </c>
      <c r="B113" s="89" t="s">
        <v>3</v>
      </c>
      <c r="C113" s="98" t="s">
        <v>43</v>
      </c>
      <c r="D113" s="98" t="s">
        <v>123</v>
      </c>
      <c r="E113" s="98" t="s">
        <v>124</v>
      </c>
      <c r="F113" s="15"/>
      <c r="G113" s="35"/>
      <c r="H113" s="33">
        <v>0.24</v>
      </c>
      <c r="I113" s="33">
        <v>0.24</v>
      </c>
      <c r="J113" s="33">
        <v>0.24</v>
      </c>
      <c r="K113" s="33">
        <v>0.24</v>
      </c>
      <c r="L113" s="33">
        <v>0.24</v>
      </c>
      <c r="M113" s="33">
        <v>0.24</v>
      </c>
      <c r="N113" s="33">
        <v>0.24</v>
      </c>
      <c r="O113" s="33">
        <v>0.24</v>
      </c>
      <c r="P113" s="33">
        <v>0.24</v>
      </c>
      <c r="Q113" s="33">
        <v>0.24</v>
      </c>
      <c r="R113" s="33">
        <v>0.24</v>
      </c>
      <c r="S113" s="33">
        <v>0.24</v>
      </c>
      <c r="T113" s="33">
        <v>0.24</v>
      </c>
      <c r="U113" s="33">
        <v>0.24</v>
      </c>
      <c r="V113" s="33">
        <v>0.24</v>
      </c>
      <c r="W113" s="33">
        <v>0.24</v>
      </c>
      <c r="X113" s="33">
        <v>0.19932432432432431</v>
      </c>
      <c r="Y113" s="33">
        <v>0.20408163265306123</v>
      </c>
      <c r="Z113" s="33">
        <v>0.19354838709677419</v>
      </c>
      <c r="AA113" s="33">
        <v>0.18</v>
      </c>
      <c r="AB113" s="33">
        <v>0.18</v>
      </c>
      <c r="AC113" s="33">
        <v>0.18</v>
      </c>
      <c r="AD113" s="33">
        <v>0.18</v>
      </c>
      <c r="AE113" s="33">
        <v>0.18</v>
      </c>
      <c r="AF113" s="33">
        <v>0.18</v>
      </c>
      <c r="AG113" s="33">
        <v>0.18</v>
      </c>
      <c r="AH113" s="33">
        <v>0.18</v>
      </c>
      <c r="AI113" s="33">
        <v>0.18</v>
      </c>
      <c r="AJ113" s="33">
        <v>0.18</v>
      </c>
      <c r="AK113" s="33">
        <v>0.18</v>
      </c>
      <c r="AL113" s="33">
        <v>0.18</v>
      </c>
      <c r="AM113" s="33">
        <v>0.18</v>
      </c>
      <c r="AN113" s="33">
        <v>0.18</v>
      </c>
      <c r="AO113" s="33">
        <v>0.18</v>
      </c>
      <c r="AP113" s="33">
        <v>0.18</v>
      </c>
    </row>
    <row r="114" spans="1:42" s="85" customFormat="1" x14ac:dyDescent="0.2">
      <c r="A114" s="105"/>
      <c r="B114" s="118"/>
      <c r="C114" s="102"/>
      <c r="D114" s="102"/>
      <c r="E114" s="102"/>
      <c r="F114" s="19"/>
      <c r="G114" s="20"/>
      <c r="H114" s="34">
        <f>SUM(H110:H113)</f>
        <v>1</v>
      </c>
      <c r="I114" s="34">
        <f t="shared" ref="I114:AP114" si="22">SUM(I110:I113)</f>
        <v>1</v>
      </c>
      <c r="J114" s="34">
        <f t="shared" si="22"/>
        <v>1</v>
      </c>
      <c r="K114" s="34">
        <f t="shared" si="22"/>
        <v>1</v>
      </c>
      <c r="L114" s="34">
        <f t="shared" si="22"/>
        <v>1</v>
      </c>
      <c r="M114" s="34">
        <f t="shared" si="22"/>
        <v>1</v>
      </c>
      <c r="N114" s="34">
        <f t="shared" si="22"/>
        <v>1</v>
      </c>
      <c r="O114" s="34">
        <f t="shared" si="22"/>
        <v>1</v>
      </c>
      <c r="P114" s="34">
        <f t="shared" si="22"/>
        <v>1</v>
      </c>
      <c r="Q114" s="34">
        <f t="shared" si="22"/>
        <v>1</v>
      </c>
      <c r="R114" s="34">
        <f t="shared" si="22"/>
        <v>1</v>
      </c>
      <c r="S114" s="34">
        <f t="shared" si="22"/>
        <v>1</v>
      </c>
      <c r="T114" s="34">
        <f t="shared" si="22"/>
        <v>1</v>
      </c>
      <c r="U114" s="34">
        <f t="shared" si="22"/>
        <v>1</v>
      </c>
      <c r="V114" s="34">
        <f t="shared" si="22"/>
        <v>1</v>
      </c>
      <c r="W114" s="34">
        <f t="shared" si="22"/>
        <v>1</v>
      </c>
      <c r="X114" s="34">
        <f t="shared" si="22"/>
        <v>1</v>
      </c>
      <c r="Y114" s="34">
        <f t="shared" si="22"/>
        <v>1</v>
      </c>
      <c r="Z114" s="34">
        <f t="shared" si="22"/>
        <v>1</v>
      </c>
      <c r="AA114" s="34">
        <f t="shared" si="22"/>
        <v>1</v>
      </c>
      <c r="AB114" s="34">
        <f t="shared" si="22"/>
        <v>1</v>
      </c>
      <c r="AC114" s="34">
        <f t="shared" si="22"/>
        <v>1</v>
      </c>
      <c r="AD114" s="34">
        <f t="shared" si="22"/>
        <v>1</v>
      </c>
      <c r="AE114" s="34">
        <f t="shared" si="22"/>
        <v>1</v>
      </c>
      <c r="AF114" s="34">
        <f t="shared" si="22"/>
        <v>1</v>
      </c>
      <c r="AG114" s="34">
        <f t="shared" si="22"/>
        <v>1</v>
      </c>
      <c r="AH114" s="34">
        <f t="shared" si="22"/>
        <v>1</v>
      </c>
      <c r="AI114" s="34">
        <f t="shared" si="22"/>
        <v>1</v>
      </c>
      <c r="AJ114" s="34">
        <f t="shared" si="22"/>
        <v>1</v>
      </c>
      <c r="AK114" s="34">
        <f t="shared" si="22"/>
        <v>1</v>
      </c>
      <c r="AL114" s="34">
        <f t="shared" si="22"/>
        <v>1</v>
      </c>
      <c r="AM114" s="34">
        <f t="shared" si="22"/>
        <v>1</v>
      </c>
      <c r="AN114" s="34">
        <f t="shared" si="22"/>
        <v>1</v>
      </c>
      <c r="AO114" s="34">
        <f t="shared" si="22"/>
        <v>1</v>
      </c>
      <c r="AP114" s="34">
        <f t="shared" si="22"/>
        <v>1</v>
      </c>
    </row>
    <row r="115" spans="1:42" s="85" customFormat="1" x14ac:dyDescent="0.2">
      <c r="A115" s="99" t="s">
        <v>13</v>
      </c>
      <c r="B115" s="89" t="s">
        <v>3</v>
      </c>
      <c r="C115" s="98" t="s">
        <v>43</v>
      </c>
      <c r="D115" s="99" t="s">
        <v>125</v>
      </c>
      <c r="E115" s="117" t="s">
        <v>246</v>
      </c>
      <c r="F115" s="15"/>
      <c r="G115" s="35"/>
      <c r="H115" s="33">
        <v>0.16</v>
      </c>
      <c r="I115" s="33">
        <v>0.16</v>
      </c>
      <c r="J115" s="33">
        <v>0.16</v>
      </c>
      <c r="K115" s="33">
        <v>0.16</v>
      </c>
      <c r="L115" s="33">
        <v>0.16</v>
      </c>
      <c r="M115" s="33">
        <v>0.16</v>
      </c>
      <c r="N115" s="33">
        <v>0.16</v>
      </c>
      <c r="O115" s="33">
        <v>0.16</v>
      </c>
      <c r="P115" s="33">
        <v>0.16</v>
      </c>
      <c r="Q115" s="33">
        <v>0.16</v>
      </c>
      <c r="R115" s="33">
        <v>0.16</v>
      </c>
      <c r="S115" s="33">
        <v>0.16</v>
      </c>
      <c r="T115" s="33">
        <v>0.16</v>
      </c>
      <c r="U115" s="33">
        <v>0.16</v>
      </c>
      <c r="V115" s="33">
        <v>0.16</v>
      </c>
      <c r="W115" s="33">
        <v>0.16</v>
      </c>
      <c r="X115" s="33">
        <v>0.16</v>
      </c>
      <c r="Y115" s="33">
        <v>0.18095238095238095</v>
      </c>
      <c r="Z115" s="33">
        <v>0.18095238095238095</v>
      </c>
      <c r="AA115" s="33">
        <v>0.17</v>
      </c>
      <c r="AB115" s="33">
        <v>0.17</v>
      </c>
      <c r="AC115" s="33">
        <v>0.17</v>
      </c>
      <c r="AD115" s="33">
        <v>0.17</v>
      </c>
      <c r="AE115" s="33">
        <v>0.17</v>
      </c>
      <c r="AF115" s="33">
        <v>0.17</v>
      </c>
      <c r="AG115" s="33">
        <v>0.17</v>
      </c>
      <c r="AH115" s="33">
        <v>0.17</v>
      </c>
      <c r="AI115" s="33">
        <v>0.17</v>
      </c>
      <c r="AJ115" s="33">
        <v>0.17</v>
      </c>
      <c r="AK115" s="33">
        <v>0.17</v>
      </c>
      <c r="AL115" s="33">
        <v>0.17</v>
      </c>
      <c r="AM115" s="33">
        <v>0.17</v>
      </c>
      <c r="AN115" s="33">
        <v>0.17</v>
      </c>
      <c r="AO115" s="33">
        <v>0.17</v>
      </c>
      <c r="AP115" s="33">
        <v>0.17</v>
      </c>
    </row>
    <row r="116" spans="1:42" s="85" customFormat="1" x14ac:dyDescent="0.2">
      <c r="A116" s="99" t="s">
        <v>13</v>
      </c>
      <c r="B116" s="89" t="s">
        <v>3</v>
      </c>
      <c r="C116" s="98" t="s">
        <v>43</v>
      </c>
      <c r="D116" s="99" t="s">
        <v>126</v>
      </c>
      <c r="E116" s="99" t="s">
        <v>127</v>
      </c>
      <c r="F116" s="15"/>
      <c r="G116" s="35"/>
      <c r="H116" s="33">
        <v>0.16</v>
      </c>
      <c r="I116" s="33">
        <v>0.16</v>
      </c>
      <c r="J116" s="33">
        <v>0.16</v>
      </c>
      <c r="K116" s="33">
        <v>0.16</v>
      </c>
      <c r="L116" s="33">
        <v>0.16</v>
      </c>
      <c r="M116" s="33">
        <v>0.16</v>
      </c>
      <c r="N116" s="33">
        <v>0.16</v>
      </c>
      <c r="O116" s="33">
        <v>0.16</v>
      </c>
      <c r="P116" s="33">
        <v>0.16</v>
      </c>
      <c r="Q116" s="33">
        <v>0.16</v>
      </c>
      <c r="R116" s="33">
        <v>0.16</v>
      </c>
      <c r="S116" s="33">
        <v>0.16</v>
      </c>
      <c r="T116" s="33">
        <v>0.16</v>
      </c>
      <c r="U116" s="33">
        <v>0.16</v>
      </c>
      <c r="V116" s="33">
        <v>0.16</v>
      </c>
      <c r="W116" s="33">
        <v>0.16</v>
      </c>
      <c r="X116" s="33">
        <v>0.16</v>
      </c>
      <c r="Y116" s="33">
        <v>0.17142857142857143</v>
      </c>
      <c r="Z116" s="33">
        <v>0.17142857142857143</v>
      </c>
      <c r="AA116" s="33">
        <v>0.16</v>
      </c>
      <c r="AB116" s="33">
        <v>0.16</v>
      </c>
      <c r="AC116" s="33">
        <v>0.16</v>
      </c>
      <c r="AD116" s="33">
        <v>0.16</v>
      </c>
      <c r="AE116" s="33">
        <v>0.16</v>
      </c>
      <c r="AF116" s="33">
        <v>0.16</v>
      </c>
      <c r="AG116" s="33">
        <v>0.16</v>
      </c>
      <c r="AH116" s="33">
        <v>0.16</v>
      </c>
      <c r="AI116" s="33">
        <v>0.16</v>
      </c>
      <c r="AJ116" s="33">
        <v>0.16</v>
      </c>
      <c r="AK116" s="33">
        <v>0.16</v>
      </c>
      <c r="AL116" s="33">
        <v>0.16</v>
      </c>
      <c r="AM116" s="33">
        <v>0.16</v>
      </c>
      <c r="AN116" s="33">
        <v>0.16</v>
      </c>
      <c r="AO116" s="33">
        <v>0.16</v>
      </c>
      <c r="AP116" s="33">
        <v>0.16</v>
      </c>
    </row>
    <row r="117" spans="1:42" s="85" customFormat="1" x14ac:dyDescent="0.2">
      <c r="A117" s="99" t="s">
        <v>13</v>
      </c>
      <c r="B117" s="89" t="s">
        <v>3</v>
      </c>
      <c r="C117" s="98" t="s">
        <v>43</v>
      </c>
      <c r="D117" s="99" t="s">
        <v>128</v>
      </c>
      <c r="E117" s="99" t="s">
        <v>129</v>
      </c>
      <c r="F117" s="15"/>
      <c r="G117" s="35"/>
      <c r="H117" s="33">
        <v>7.0000000000000007E-2</v>
      </c>
      <c r="I117" s="33">
        <v>7.0000000000000007E-2</v>
      </c>
      <c r="J117" s="33">
        <v>7.0000000000000007E-2</v>
      </c>
      <c r="K117" s="33">
        <v>7.0000000000000007E-2</v>
      </c>
      <c r="L117" s="33">
        <v>7.0000000000000007E-2</v>
      </c>
      <c r="M117" s="33">
        <v>7.0000000000000007E-2</v>
      </c>
      <c r="N117" s="33">
        <v>7.0000000000000007E-2</v>
      </c>
      <c r="O117" s="33">
        <v>7.0000000000000007E-2</v>
      </c>
      <c r="P117" s="33">
        <v>7.0000000000000007E-2</v>
      </c>
      <c r="Q117" s="33">
        <v>7.0000000000000007E-2</v>
      </c>
      <c r="R117" s="33">
        <v>7.0000000000000007E-2</v>
      </c>
      <c r="S117" s="33">
        <v>7.0000000000000007E-2</v>
      </c>
      <c r="T117" s="33">
        <v>7.0000000000000007E-2</v>
      </c>
      <c r="U117" s="33">
        <v>7.0000000000000007E-2</v>
      </c>
      <c r="V117" s="33">
        <v>7.0000000000000007E-2</v>
      </c>
      <c r="W117" s="33">
        <v>7.0000000000000007E-2</v>
      </c>
      <c r="X117" s="33">
        <v>7.0000000000000007E-2</v>
      </c>
      <c r="Y117" s="33">
        <v>7.0000000000000007E-2</v>
      </c>
      <c r="Z117" s="33">
        <v>7.0000000000000007E-2</v>
      </c>
      <c r="AA117" s="33">
        <v>0.09</v>
      </c>
      <c r="AB117" s="33">
        <v>0.09</v>
      </c>
      <c r="AC117" s="33">
        <v>0.09</v>
      </c>
      <c r="AD117" s="33">
        <v>0.09</v>
      </c>
      <c r="AE117" s="33">
        <v>0.09</v>
      </c>
      <c r="AF117" s="33">
        <v>0.09</v>
      </c>
      <c r="AG117" s="33">
        <v>0.09</v>
      </c>
      <c r="AH117" s="33">
        <v>0.09</v>
      </c>
      <c r="AI117" s="33">
        <v>0.09</v>
      </c>
      <c r="AJ117" s="33">
        <v>0.09</v>
      </c>
      <c r="AK117" s="33">
        <v>0.09</v>
      </c>
      <c r="AL117" s="33">
        <v>0.09</v>
      </c>
      <c r="AM117" s="33">
        <v>0.09</v>
      </c>
      <c r="AN117" s="33">
        <v>0.09</v>
      </c>
      <c r="AO117" s="33">
        <v>0.09</v>
      </c>
      <c r="AP117" s="33">
        <v>0.09</v>
      </c>
    </row>
    <row r="118" spans="1:42" s="85" customFormat="1" x14ac:dyDescent="0.2">
      <c r="A118" s="99" t="s">
        <v>13</v>
      </c>
      <c r="B118" s="89" t="s">
        <v>3</v>
      </c>
      <c r="C118" s="98" t="s">
        <v>43</v>
      </c>
      <c r="D118" s="99" t="s">
        <v>130</v>
      </c>
      <c r="E118" s="99" t="s">
        <v>131</v>
      </c>
      <c r="F118" s="15"/>
      <c r="G118" s="35"/>
      <c r="H118" s="33">
        <v>0.11</v>
      </c>
      <c r="I118" s="33">
        <v>0.11</v>
      </c>
      <c r="J118" s="33">
        <v>0.11</v>
      </c>
      <c r="K118" s="33">
        <v>0.11</v>
      </c>
      <c r="L118" s="33">
        <v>0.11</v>
      </c>
      <c r="M118" s="33">
        <v>0.11</v>
      </c>
      <c r="N118" s="33">
        <v>0.11</v>
      </c>
      <c r="O118" s="33">
        <v>0.11</v>
      </c>
      <c r="P118" s="33">
        <v>0.11</v>
      </c>
      <c r="Q118" s="33">
        <v>0.11</v>
      </c>
      <c r="R118" s="33">
        <v>0.11</v>
      </c>
      <c r="S118" s="33">
        <v>0.11</v>
      </c>
      <c r="T118" s="33">
        <v>0.11</v>
      </c>
      <c r="U118" s="33">
        <v>0.11</v>
      </c>
      <c r="V118" s="33">
        <v>0.11</v>
      </c>
      <c r="W118" s="33">
        <v>0.11</v>
      </c>
      <c r="X118" s="33">
        <v>0.11</v>
      </c>
      <c r="Y118" s="33">
        <v>0.11</v>
      </c>
      <c r="Z118" s="33">
        <v>0.11</v>
      </c>
      <c r="AA118" s="33">
        <v>0.1</v>
      </c>
      <c r="AB118" s="33">
        <v>0.1</v>
      </c>
      <c r="AC118" s="33">
        <v>0.1</v>
      </c>
      <c r="AD118" s="33">
        <v>0.1</v>
      </c>
      <c r="AE118" s="33">
        <v>0.1</v>
      </c>
      <c r="AF118" s="33">
        <v>0.1</v>
      </c>
      <c r="AG118" s="33">
        <v>0.1</v>
      </c>
      <c r="AH118" s="33">
        <v>0.1</v>
      </c>
      <c r="AI118" s="33">
        <v>0.1</v>
      </c>
      <c r="AJ118" s="33">
        <v>0.1</v>
      </c>
      <c r="AK118" s="33">
        <v>0.1</v>
      </c>
      <c r="AL118" s="33">
        <v>0.1</v>
      </c>
      <c r="AM118" s="33">
        <v>0.1</v>
      </c>
      <c r="AN118" s="33">
        <v>0.1</v>
      </c>
      <c r="AO118" s="33">
        <v>0.1</v>
      </c>
      <c r="AP118" s="33">
        <v>0.1</v>
      </c>
    </row>
    <row r="119" spans="1:42" s="85" customFormat="1" x14ac:dyDescent="0.2">
      <c r="A119" s="99" t="s">
        <v>13</v>
      </c>
      <c r="B119" s="89" t="s">
        <v>3</v>
      </c>
      <c r="C119" s="98" t="s">
        <v>43</v>
      </c>
      <c r="D119" s="99" t="s">
        <v>132</v>
      </c>
      <c r="E119" s="99" t="s">
        <v>133</v>
      </c>
      <c r="F119" s="15"/>
      <c r="G119" s="35"/>
      <c r="H119" s="33">
        <v>0.08</v>
      </c>
      <c r="I119" s="33">
        <v>0.08</v>
      </c>
      <c r="J119" s="33">
        <v>0.08</v>
      </c>
      <c r="K119" s="33">
        <v>0.08</v>
      </c>
      <c r="L119" s="33">
        <v>0.08</v>
      </c>
      <c r="M119" s="33">
        <v>0.08</v>
      </c>
      <c r="N119" s="33">
        <v>0.08</v>
      </c>
      <c r="O119" s="33">
        <v>0.08</v>
      </c>
      <c r="P119" s="33">
        <v>0.08</v>
      </c>
      <c r="Q119" s="33">
        <v>0.08</v>
      </c>
      <c r="R119" s="33">
        <v>0.08</v>
      </c>
      <c r="S119" s="33">
        <v>0.08</v>
      </c>
      <c r="T119" s="33">
        <v>0.08</v>
      </c>
      <c r="U119" s="33">
        <v>0.08</v>
      </c>
      <c r="V119" s="33">
        <v>0.08</v>
      </c>
      <c r="W119" s="33">
        <v>0.08</v>
      </c>
      <c r="X119" s="33">
        <v>0.08</v>
      </c>
      <c r="Y119" s="33">
        <v>0.08</v>
      </c>
      <c r="Z119" s="33">
        <v>0.08</v>
      </c>
      <c r="AA119" s="33">
        <v>0.08</v>
      </c>
      <c r="AB119" s="33">
        <v>0.08</v>
      </c>
      <c r="AC119" s="33">
        <v>0.08</v>
      </c>
      <c r="AD119" s="33">
        <v>0.08</v>
      </c>
      <c r="AE119" s="33">
        <v>0.08</v>
      </c>
      <c r="AF119" s="33">
        <v>0.08</v>
      </c>
      <c r="AG119" s="33">
        <v>0.08</v>
      </c>
      <c r="AH119" s="33">
        <v>0.08</v>
      </c>
      <c r="AI119" s="33">
        <v>0.08</v>
      </c>
      <c r="AJ119" s="33">
        <v>0.08</v>
      </c>
      <c r="AK119" s="33">
        <v>0.08</v>
      </c>
      <c r="AL119" s="33">
        <v>0.08</v>
      </c>
      <c r="AM119" s="33">
        <v>0.08</v>
      </c>
      <c r="AN119" s="33">
        <v>0.08</v>
      </c>
      <c r="AO119" s="33">
        <v>0.08</v>
      </c>
      <c r="AP119" s="33">
        <v>0.08</v>
      </c>
    </row>
    <row r="120" spans="1:42" s="85" customFormat="1" x14ac:dyDescent="0.2">
      <c r="A120" s="99" t="s">
        <v>13</v>
      </c>
      <c r="B120" s="89" t="s">
        <v>3</v>
      </c>
      <c r="C120" s="98" t="s">
        <v>43</v>
      </c>
      <c r="D120" s="99" t="s">
        <v>134</v>
      </c>
      <c r="E120" s="99" t="s">
        <v>135</v>
      </c>
      <c r="F120" s="15"/>
      <c r="G120" s="35"/>
      <c r="H120" s="33">
        <v>0.15</v>
      </c>
      <c r="I120" s="33">
        <v>0.15</v>
      </c>
      <c r="J120" s="33">
        <v>0.15</v>
      </c>
      <c r="K120" s="33">
        <v>0.15</v>
      </c>
      <c r="L120" s="33">
        <v>0.15</v>
      </c>
      <c r="M120" s="33">
        <v>0.15</v>
      </c>
      <c r="N120" s="33">
        <v>0.15</v>
      </c>
      <c r="O120" s="33">
        <v>0.15</v>
      </c>
      <c r="P120" s="33">
        <v>0.15</v>
      </c>
      <c r="Q120" s="33">
        <v>0.15</v>
      </c>
      <c r="R120" s="33">
        <v>0.15</v>
      </c>
      <c r="S120" s="33">
        <v>0.15</v>
      </c>
      <c r="T120" s="33">
        <v>0.15</v>
      </c>
      <c r="U120" s="33">
        <v>0.15</v>
      </c>
      <c r="V120" s="33">
        <v>0.15</v>
      </c>
      <c r="W120" s="33">
        <v>0.15</v>
      </c>
      <c r="X120" s="33">
        <v>0.15</v>
      </c>
      <c r="Y120" s="33">
        <v>0.14000000000000001</v>
      </c>
      <c r="Z120" s="33">
        <v>0.14000000000000001</v>
      </c>
      <c r="AA120" s="33">
        <v>0.13</v>
      </c>
      <c r="AB120" s="33">
        <v>0.13</v>
      </c>
      <c r="AC120" s="33">
        <v>0.13</v>
      </c>
      <c r="AD120" s="33">
        <v>0.13</v>
      </c>
      <c r="AE120" s="33">
        <v>0.13</v>
      </c>
      <c r="AF120" s="33">
        <v>0.13</v>
      </c>
      <c r="AG120" s="33">
        <v>0.13</v>
      </c>
      <c r="AH120" s="33">
        <v>0.13</v>
      </c>
      <c r="AI120" s="33">
        <v>0.13</v>
      </c>
      <c r="AJ120" s="33">
        <v>0.13</v>
      </c>
      <c r="AK120" s="33">
        <v>0.13</v>
      </c>
      <c r="AL120" s="33">
        <v>0.13</v>
      </c>
      <c r="AM120" s="33">
        <v>0.13</v>
      </c>
      <c r="AN120" s="33">
        <v>0.13</v>
      </c>
      <c r="AO120" s="33">
        <v>0.13</v>
      </c>
      <c r="AP120" s="33">
        <v>0.13</v>
      </c>
    </row>
    <row r="121" spans="1:42" s="85" customFormat="1" x14ac:dyDescent="0.2">
      <c r="A121" s="99" t="s">
        <v>13</v>
      </c>
      <c r="B121" s="89" t="s">
        <v>3</v>
      </c>
      <c r="C121" s="98" t="s">
        <v>43</v>
      </c>
      <c r="D121" s="99" t="s">
        <v>136</v>
      </c>
      <c r="E121" s="99" t="s">
        <v>137</v>
      </c>
      <c r="F121" s="15"/>
      <c r="G121" s="35"/>
      <c r="H121" s="33">
        <v>0.16</v>
      </c>
      <c r="I121" s="33">
        <v>0.16</v>
      </c>
      <c r="J121" s="33">
        <v>0.16</v>
      </c>
      <c r="K121" s="33">
        <v>0.16</v>
      </c>
      <c r="L121" s="33">
        <v>0.16</v>
      </c>
      <c r="M121" s="33">
        <v>0.16</v>
      </c>
      <c r="N121" s="33">
        <v>0.16</v>
      </c>
      <c r="O121" s="33">
        <v>0.16</v>
      </c>
      <c r="P121" s="33">
        <v>0.16</v>
      </c>
      <c r="Q121" s="33">
        <v>0.16</v>
      </c>
      <c r="R121" s="33">
        <v>0.16</v>
      </c>
      <c r="S121" s="33">
        <v>0.16</v>
      </c>
      <c r="T121" s="33">
        <v>0.16</v>
      </c>
      <c r="U121" s="33">
        <v>0.16</v>
      </c>
      <c r="V121" s="33">
        <v>0.16</v>
      </c>
      <c r="W121" s="33">
        <v>0.16</v>
      </c>
      <c r="X121" s="33">
        <v>0.16</v>
      </c>
      <c r="Y121" s="33">
        <v>0.16</v>
      </c>
      <c r="Z121" s="33">
        <v>0.16</v>
      </c>
      <c r="AA121" s="33">
        <v>0.16</v>
      </c>
      <c r="AB121" s="33">
        <v>0.16</v>
      </c>
      <c r="AC121" s="33">
        <v>0.16</v>
      </c>
      <c r="AD121" s="33">
        <v>0.16</v>
      </c>
      <c r="AE121" s="33">
        <v>0.16</v>
      </c>
      <c r="AF121" s="33">
        <v>0.16</v>
      </c>
      <c r="AG121" s="33">
        <v>0.16</v>
      </c>
      <c r="AH121" s="33">
        <v>0.16</v>
      </c>
      <c r="AI121" s="33">
        <v>0.16</v>
      </c>
      <c r="AJ121" s="33">
        <v>0.16</v>
      </c>
      <c r="AK121" s="33">
        <v>0.16</v>
      </c>
      <c r="AL121" s="33">
        <v>0.16</v>
      </c>
      <c r="AM121" s="33">
        <v>0.16</v>
      </c>
      <c r="AN121" s="33">
        <v>0.16</v>
      </c>
      <c r="AO121" s="33">
        <v>0.16</v>
      </c>
      <c r="AP121" s="33">
        <v>0.16</v>
      </c>
    </row>
    <row r="122" spans="1:42" s="85" customFormat="1" x14ac:dyDescent="0.2">
      <c r="A122" s="99" t="s">
        <v>13</v>
      </c>
      <c r="B122" s="89" t="s">
        <v>3</v>
      </c>
      <c r="C122" s="98" t="s">
        <v>43</v>
      </c>
      <c r="D122" s="99" t="s">
        <v>138</v>
      </c>
      <c r="E122" s="99" t="s">
        <v>139</v>
      </c>
      <c r="F122" s="15"/>
      <c r="G122" s="35"/>
      <c r="H122" s="33">
        <v>0.11</v>
      </c>
      <c r="I122" s="33">
        <v>0.11</v>
      </c>
      <c r="J122" s="33">
        <v>0.11</v>
      </c>
      <c r="K122" s="33">
        <v>0.11</v>
      </c>
      <c r="L122" s="33">
        <v>0.11</v>
      </c>
      <c r="M122" s="33">
        <v>0.11</v>
      </c>
      <c r="N122" s="33">
        <v>0.11</v>
      </c>
      <c r="O122" s="33">
        <v>0.11</v>
      </c>
      <c r="P122" s="33">
        <v>0.11</v>
      </c>
      <c r="Q122" s="33">
        <v>0.11</v>
      </c>
      <c r="R122" s="33">
        <v>0.11</v>
      </c>
      <c r="S122" s="33">
        <v>0.11</v>
      </c>
      <c r="T122" s="33">
        <v>0.11</v>
      </c>
      <c r="U122" s="33">
        <v>0.11</v>
      </c>
      <c r="V122" s="33">
        <v>0.11</v>
      </c>
      <c r="W122" s="33">
        <v>0.11</v>
      </c>
      <c r="X122" s="33">
        <v>0.11</v>
      </c>
      <c r="Y122" s="33">
        <v>8.7619047619047624E-2</v>
      </c>
      <c r="Z122" s="33">
        <v>8.7619047619047624E-2</v>
      </c>
      <c r="AA122" s="33">
        <v>0.11</v>
      </c>
      <c r="AB122" s="33">
        <v>0.11</v>
      </c>
      <c r="AC122" s="33">
        <v>0.11</v>
      </c>
      <c r="AD122" s="33">
        <v>0.11</v>
      </c>
      <c r="AE122" s="33">
        <v>0.11</v>
      </c>
      <c r="AF122" s="33">
        <v>0.11</v>
      </c>
      <c r="AG122" s="33">
        <v>0.11</v>
      </c>
      <c r="AH122" s="33">
        <v>0.11</v>
      </c>
      <c r="AI122" s="33">
        <v>0.11</v>
      </c>
      <c r="AJ122" s="33">
        <v>0.11</v>
      </c>
      <c r="AK122" s="33">
        <v>0.11</v>
      </c>
      <c r="AL122" s="33">
        <v>0.11</v>
      </c>
      <c r="AM122" s="33">
        <v>0.11</v>
      </c>
      <c r="AN122" s="33">
        <v>0.11</v>
      </c>
      <c r="AO122" s="33">
        <v>0.11</v>
      </c>
      <c r="AP122" s="33">
        <v>0.11</v>
      </c>
    </row>
    <row r="123" spans="1:42" s="85" customFormat="1" x14ac:dyDescent="0.2">
      <c r="A123" s="101"/>
      <c r="B123" s="118"/>
      <c r="C123" s="101"/>
      <c r="D123" s="101"/>
      <c r="E123" s="101"/>
      <c r="F123" s="26"/>
      <c r="G123" s="26"/>
      <c r="H123" s="74">
        <f>SUM(H115:H122)</f>
        <v>1</v>
      </c>
      <c r="I123" s="74">
        <f t="shared" ref="I123:AP123" si="23">SUM(I115:I122)</f>
        <v>1</v>
      </c>
      <c r="J123" s="74">
        <f t="shared" si="23"/>
        <v>1</v>
      </c>
      <c r="K123" s="74">
        <f t="shared" si="23"/>
        <v>1</v>
      </c>
      <c r="L123" s="74">
        <f t="shared" si="23"/>
        <v>1</v>
      </c>
      <c r="M123" s="74">
        <f t="shared" si="23"/>
        <v>1</v>
      </c>
      <c r="N123" s="74">
        <f t="shared" si="23"/>
        <v>1</v>
      </c>
      <c r="O123" s="74">
        <f t="shared" si="23"/>
        <v>1</v>
      </c>
      <c r="P123" s="74">
        <f t="shared" si="23"/>
        <v>1</v>
      </c>
      <c r="Q123" s="74">
        <f t="shared" si="23"/>
        <v>1</v>
      </c>
      <c r="R123" s="74">
        <f t="shared" si="23"/>
        <v>1</v>
      </c>
      <c r="S123" s="74">
        <f t="shared" si="23"/>
        <v>1</v>
      </c>
      <c r="T123" s="74">
        <f t="shared" si="23"/>
        <v>1</v>
      </c>
      <c r="U123" s="74">
        <f t="shared" si="23"/>
        <v>1</v>
      </c>
      <c r="V123" s="74">
        <f t="shared" si="23"/>
        <v>1</v>
      </c>
      <c r="W123" s="74">
        <f t="shared" si="23"/>
        <v>1</v>
      </c>
      <c r="X123" s="74">
        <f t="shared" si="23"/>
        <v>1</v>
      </c>
      <c r="Y123" s="74">
        <f t="shared" si="23"/>
        <v>1</v>
      </c>
      <c r="Z123" s="74">
        <f t="shared" si="23"/>
        <v>1</v>
      </c>
      <c r="AA123" s="74">
        <f t="shared" si="23"/>
        <v>1</v>
      </c>
      <c r="AB123" s="74">
        <f t="shared" si="23"/>
        <v>1</v>
      </c>
      <c r="AC123" s="74">
        <f t="shared" si="23"/>
        <v>1</v>
      </c>
      <c r="AD123" s="74">
        <f t="shared" si="23"/>
        <v>1</v>
      </c>
      <c r="AE123" s="74">
        <f t="shared" si="23"/>
        <v>1</v>
      </c>
      <c r="AF123" s="74">
        <f t="shared" si="23"/>
        <v>1</v>
      </c>
      <c r="AG123" s="74">
        <f t="shared" si="23"/>
        <v>1</v>
      </c>
      <c r="AH123" s="74">
        <f t="shared" si="23"/>
        <v>1</v>
      </c>
      <c r="AI123" s="74">
        <f t="shared" si="23"/>
        <v>1</v>
      </c>
      <c r="AJ123" s="74">
        <f t="shared" si="23"/>
        <v>1</v>
      </c>
      <c r="AK123" s="74">
        <f t="shared" si="23"/>
        <v>1</v>
      </c>
      <c r="AL123" s="74">
        <f t="shared" si="23"/>
        <v>1</v>
      </c>
      <c r="AM123" s="74">
        <f t="shared" si="23"/>
        <v>1</v>
      </c>
      <c r="AN123" s="74">
        <f t="shared" si="23"/>
        <v>1</v>
      </c>
      <c r="AO123" s="74">
        <f t="shared" si="23"/>
        <v>1</v>
      </c>
      <c r="AP123" s="74">
        <f t="shared" si="23"/>
        <v>1</v>
      </c>
    </row>
    <row r="124" spans="1:42" s="85" customFormat="1" x14ac:dyDescent="0.2">
      <c r="A124" s="99" t="s">
        <v>140</v>
      </c>
      <c r="B124" s="99" t="s">
        <v>3</v>
      </c>
      <c r="C124" s="99" t="s">
        <v>43</v>
      </c>
      <c r="D124" s="99" t="s">
        <v>147</v>
      </c>
      <c r="E124" s="99" t="s">
        <v>148</v>
      </c>
      <c r="F124" s="69"/>
      <c r="G124" s="69"/>
      <c r="H124" s="33">
        <v>0.19</v>
      </c>
      <c r="I124" s="33">
        <v>0.19</v>
      </c>
      <c r="J124" s="33">
        <v>0.19</v>
      </c>
      <c r="K124" s="33">
        <v>0.19</v>
      </c>
      <c r="L124" s="33">
        <v>0.19</v>
      </c>
      <c r="M124" s="33">
        <v>0.19</v>
      </c>
      <c r="N124" s="33">
        <v>0.19</v>
      </c>
      <c r="O124" s="33">
        <v>0.19</v>
      </c>
      <c r="P124" s="33">
        <v>0.19</v>
      </c>
      <c r="Q124" s="33">
        <v>0.19</v>
      </c>
      <c r="R124" s="33">
        <v>0.19</v>
      </c>
      <c r="S124" s="33">
        <v>0.19</v>
      </c>
      <c r="T124" s="33">
        <v>0.19</v>
      </c>
      <c r="U124" s="33">
        <v>0.19</v>
      </c>
      <c r="V124" s="33">
        <v>0.19</v>
      </c>
      <c r="W124" s="33">
        <v>0.19</v>
      </c>
      <c r="X124" s="33">
        <v>0.19</v>
      </c>
      <c r="Y124" s="33">
        <v>0.19</v>
      </c>
      <c r="Z124" s="33">
        <v>0.19</v>
      </c>
      <c r="AA124" s="33">
        <v>0.19</v>
      </c>
      <c r="AB124" s="33">
        <v>0.09</v>
      </c>
      <c r="AC124" s="33">
        <v>0.09</v>
      </c>
      <c r="AD124" s="33">
        <v>0.09</v>
      </c>
      <c r="AE124" s="33">
        <v>0.09</v>
      </c>
      <c r="AF124" s="33">
        <v>0.09</v>
      </c>
      <c r="AG124" s="33">
        <v>0.09</v>
      </c>
      <c r="AH124" s="33">
        <v>0.09</v>
      </c>
      <c r="AI124" s="33">
        <v>0.09</v>
      </c>
      <c r="AJ124" s="33">
        <v>0.09</v>
      </c>
      <c r="AK124" s="33">
        <v>0.09</v>
      </c>
      <c r="AL124" s="33">
        <v>0.09</v>
      </c>
      <c r="AM124" s="33">
        <v>0.09</v>
      </c>
      <c r="AN124" s="33">
        <v>0.09</v>
      </c>
      <c r="AO124" s="33">
        <v>0.09</v>
      </c>
      <c r="AP124" s="33">
        <v>0.09</v>
      </c>
    </row>
    <row r="125" spans="1:42" s="85" customFormat="1" x14ac:dyDescent="0.2">
      <c r="A125" s="99" t="s">
        <v>140</v>
      </c>
      <c r="B125" s="99" t="s">
        <v>3</v>
      </c>
      <c r="C125" s="99" t="s">
        <v>43</v>
      </c>
      <c r="D125" s="99" t="s">
        <v>149</v>
      </c>
      <c r="E125" s="99" t="s">
        <v>150</v>
      </c>
      <c r="F125" s="69"/>
      <c r="G125" s="69"/>
      <c r="H125" s="33">
        <v>0.27</v>
      </c>
      <c r="I125" s="33">
        <v>0.27</v>
      </c>
      <c r="J125" s="33">
        <v>0.27</v>
      </c>
      <c r="K125" s="33">
        <v>0.27</v>
      </c>
      <c r="L125" s="33">
        <v>0.27</v>
      </c>
      <c r="M125" s="33">
        <v>0.27</v>
      </c>
      <c r="N125" s="33">
        <v>0.27</v>
      </c>
      <c r="O125" s="33">
        <v>0.27</v>
      </c>
      <c r="P125" s="33">
        <v>0.27</v>
      </c>
      <c r="Q125" s="33">
        <v>0.27</v>
      </c>
      <c r="R125" s="33">
        <v>0.27</v>
      </c>
      <c r="S125" s="33">
        <v>0.27</v>
      </c>
      <c r="T125" s="33">
        <v>0.27</v>
      </c>
      <c r="U125" s="33">
        <v>0.27</v>
      </c>
      <c r="V125" s="33">
        <v>0.27</v>
      </c>
      <c r="W125" s="33">
        <v>0.27</v>
      </c>
      <c r="X125" s="33">
        <v>0.27</v>
      </c>
      <c r="Y125" s="33">
        <v>0.27</v>
      </c>
      <c r="Z125" s="33">
        <v>0.27</v>
      </c>
      <c r="AA125" s="33">
        <v>0.27</v>
      </c>
      <c r="AB125" s="33">
        <v>0.25</v>
      </c>
      <c r="AC125" s="33">
        <v>0.25</v>
      </c>
      <c r="AD125" s="33">
        <v>0.25</v>
      </c>
      <c r="AE125" s="33">
        <v>0.25</v>
      </c>
      <c r="AF125" s="33">
        <v>0.25</v>
      </c>
      <c r="AG125" s="33">
        <v>0.25</v>
      </c>
      <c r="AH125" s="33">
        <v>0.25</v>
      </c>
      <c r="AI125" s="33">
        <v>0.25</v>
      </c>
      <c r="AJ125" s="33">
        <v>0.25</v>
      </c>
      <c r="AK125" s="33">
        <v>0.25</v>
      </c>
      <c r="AL125" s="33">
        <v>0.25</v>
      </c>
      <c r="AM125" s="33">
        <v>0.25</v>
      </c>
      <c r="AN125" s="33">
        <v>0.25</v>
      </c>
      <c r="AO125" s="33">
        <v>0.25</v>
      </c>
      <c r="AP125" s="33">
        <v>0.25</v>
      </c>
    </row>
    <row r="126" spans="1:42" s="85" customFormat="1" x14ac:dyDescent="0.2">
      <c r="A126" s="99" t="s">
        <v>140</v>
      </c>
      <c r="B126" s="99" t="s">
        <v>3</v>
      </c>
      <c r="C126" s="99" t="s">
        <v>43</v>
      </c>
      <c r="D126" s="99" t="s">
        <v>151</v>
      </c>
      <c r="E126" s="99" t="s">
        <v>152</v>
      </c>
      <c r="F126" s="69"/>
      <c r="G126" s="69"/>
      <c r="H126" s="33">
        <v>0.25</v>
      </c>
      <c r="I126" s="33">
        <v>0.25</v>
      </c>
      <c r="J126" s="33">
        <v>0.25</v>
      </c>
      <c r="K126" s="33">
        <v>0.25</v>
      </c>
      <c r="L126" s="33">
        <v>0.25</v>
      </c>
      <c r="M126" s="33">
        <v>0.25</v>
      </c>
      <c r="N126" s="33">
        <v>0.25</v>
      </c>
      <c r="O126" s="33">
        <v>0.25</v>
      </c>
      <c r="P126" s="33">
        <v>0.25</v>
      </c>
      <c r="Q126" s="33">
        <v>0.25</v>
      </c>
      <c r="R126" s="33">
        <v>0.25</v>
      </c>
      <c r="S126" s="33">
        <v>0.25</v>
      </c>
      <c r="T126" s="33">
        <v>0.25</v>
      </c>
      <c r="U126" s="33">
        <v>0.25</v>
      </c>
      <c r="V126" s="33">
        <v>0.25</v>
      </c>
      <c r="W126" s="33">
        <v>0.25</v>
      </c>
      <c r="X126" s="33">
        <v>0.25</v>
      </c>
      <c r="Y126" s="33">
        <v>0.25</v>
      </c>
      <c r="Z126" s="33">
        <v>0.25</v>
      </c>
      <c r="AA126" s="33">
        <v>0.25</v>
      </c>
      <c r="AB126" s="33">
        <v>0.28999999999999998</v>
      </c>
      <c r="AC126" s="33">
        <v>0.28999999999999998</v>
      </c>
      <c r="AD126" s="33">
        <v>0.28999999999999998</v>
      </c>
      <c r="AE126" s="33">
        <v>0.28999999999999998</v>
      </c>
      <c r="AF126" s="33">
        <v>0.28999999999999998</v>
      </c>
      <c r="AG126" s="33">
        <v>0.28999999999999998</v>
      </c>
      <c r="AH126" s="33">
        <v>0.28999999999999998</v>
      </c>
      <c r="AI126" s="33">
        <v>0.28999999999999998</v>
      </c>
      <c r="AJ126" s="33">
        <v>0.28999999999999998</v>
      </c>
      <c r="AK126" s="33">
        <v>0.28999999999999998</v>
      </c>
      <c r="AL126" s="33">
        <v>0.28999999999999998</v>
      </c>
      <c r="AM126" s="33">
        <v>0.28999999999999998</v>
      </c>
      <c r="AN126" s="33">
        <v>0.28999999999999998</v>
      </c>
      <c r="AO126" s="33">
        <v>0.28999999999999998</v>
      </c>
      <c r="AP126" s="33">
        <v>0.28999999999999998</v>
      </c>
    </row>
    <row r="127" spans="1:42" s="85" customFormat="1" x14ac:dyDescent="0.2">
      <c r="A127" s="99" t="s">
        <v>140</v>
      </c>
      <c r="B127" s="99" t="s">
        <v>3</v>
      </c>
      <c r="C127" s="99" t="s">
        <v>43</v>
      </c>
      <c r="D127" s="99" t="s">
        <v>153</v>
      </c>
      <c r="E127" s="99" t="s">
        <v>154</v>
      </c>
      <c r="F127" s="69"/>
      <c r="G127" s="69"/>
      <c r="H127" s="33">
        <v>0.28999999999999998</v>
      </c>
      <c r="I127" s="33">
        <v>0.28999999999999998</v>
      </c>
      <c r="J127" s="33">
        <v>0.28999999999999998</v>
      </c>
      <c r="K127" s="33">
        <v>0.28999999999999998</v>
      </c>
      <c r="L127" s="33">
        <v>0.28999999999999998</v>
      </c>
      <c r="M127" s="33">
        <v>0.28999999999999998</v>
      </c>
      <c r="N127" s="33">
        <v>0.28999999999999998</v>
      </c>
      <c r="O127" s="33">
        <v>0.28999999999999998</v>
      </c>
      <c r="P127" s="33">
        <v>0.28999999999999998</v>
      </c>
      <c r="Q127" s="33">
        <v>0.28999999999999998</v>
      </c>
      <c r="R127" s="33">
        <v>0.28999999999999998</v>
      </c>
      <c r="S127" s="33">
        <v>0.28999999999999998</v>
      </c>
      <c r="T127" s="33">
        <v>0.28999999999999998</v>
      </c>
      <c r="U127" s="33">
        <v>0.28999999999999998</v>
      </c>
      <c r="V127" s="33">
        <v>0.28999999999999998</v>
      </c>
      <c r="W127" s="33">
        <v>0.28999999999999998</v>
      </c>
      <c r="X127" s="33">
        <v>0.28999999999999998</v>
      </c>
      <c r="Y127" s="33">
        <v>0.28999999999999998</v>
      </c>
      <c r="Z127" s="33">
        <v>0.28999999999999998</v>
      </c>
      <c r="AA127" s="33">
        <v>0.28999999999999998</v>
      </c>
      <c r="AB127" s="33">
        <v>0.37</v>
      </c>
      <c r="AC127" s="33">
        <v>0.37</v>
      </c>
      <c r="AD127" s="33">
        <v>0.37</v>
      </c>
      <c r="AE127" s="33">
        <v>0.37</v>
      </c>
      <c r="AF127" s="33">
        <v>0.37</v>
      </c>
      <c r="AG127" s="33">
        <v>0.37</v>
      </c>
      <c r="AH127" s="33">
        <v>0.37</v>
      </c>
      <c r="AI127" s="33">
        <v>0.37</v>
      </c>
      <c r="AJ127" s="33">
        <v>0.37</v>
      </c>
      <c r="AK127" s="33">
        <v>0.37</v>
      </c>
      <c r="AL127" s="33">
        <v>0.37</v>
      </c>
      <c r="AM127" s="33">
        <v>0.37</v>
      </c>
      <c r="AN127" s="33">
        <v>0.37</v>
      </c>
      <c r="AO127" s="33">
        <v>0.37</v>
      </c>
      <c r="AP127" s="33">
        <v>0.37</v>
      </c>
    </row>
    <row r="128" spans="1:42" s="85" customFormat="1" x14ac:dyDescent="0.2">
      <c r="A128" s="101"/>
      <c r="B128" s="118"/>
      <c r="C128" s="101"/>
      <c r="D128" s="101"/>
      <c r="E128" s="101"/>
      <c r="F128" s="26"/>
      <c r="G128" s="26"/>
      <c r="H128" s="74">
        <f>SUM(H124:H127)</f>
        <v>1</v>
      </c>
      <c r="I128" s="74">
        <f t="shared" ref="I128:AP128" si="24">SUM(I124:I127)</f>
        <v>1</v>
      </c>
      <c r="J128" s="74">
        <f t="shared" si="24"/>
        <v>1</v>
      </c>
      <c r="K128" s="74">
        <f t="shared" si="24"/>
        <v>1</v>
      </c>
      <c r="L128" s="74">
        <f t="shared" si="24"/>
        <v>1</v>
      </c>
      <c r="M128" s="74">
        <f t="shared" si="24"/>
        <v>1</v>
      </c>
      <c r="N128" s="74">
        <f t="shared" si="24"/>
        <v>1</v>
      </c>
      <c r="O128" s="74">
        <f t="shared" si="24"/>
        <v>1</v>
      </c>
      <c r="P128" s="74">
        <f t="shared" si="24"/>
        <v>1</v>
      </c>
      <c r="Q128" s="74">
        <f t="shared" si="24"/>
        <v>1</v>
      </c>
      <c r="R128" s="74">
        <f t="shared" si="24"/>
        <v>1</v>
      </c>
      <c r="S128" s="74">
        <f t="shared" si="24"/>
        <v>1</v>
      </c>
      <c r="T128" s="74">
        <f t="shared" si="24"/>
        <v>1</v>
      </c>
      <c r="U128" s="74">
        <f t="shared" si="24"/>
        <v>1</v>
      </c>
      <c r="V128" s="74">
        <f t="shared" si="24"/>
        <v>1</v>
      </c>
      <c r="W128" s="74">
        <f t="shared" si="24"/>
        <v>1</v>
      </c>
      <c r="X128" s="74">
        <f t="shared" si="24"/>
        <v>1</v>
      </c>
      <c r="Y128" s="74">
        <f t="shared" si="24"/>
        <v>1</v>
      </c>
      <c r="Z128" s="74">
        <f t="shared" si="24"/>
        <v>1</v>
      </c>
      <c r="AA128" s="74">
        <f t="shared" si="24"/>
        <v>1</v>
      </c>
      <c r="AB128" s="74">
        <f t="shared" si="24"/>
        <v>0.99999999999999989</v>
      </c>
      <c r="AC128" s="74">
        <f t="shared" si="24"/>
        <v>0.99999999999999989</v>
      </c>
      <c r="AD128" s="74">
        <f t="shared" si="24"/>
        <v>0.99999999999999989</v>
      </c>
      <c r="AE128" s="74">
        <f t="shared" si="24"/>
        <v>0.99999999999999989</v>
      </c>
      <c r="AF128" s="74">
        <f t="shared" si="24"/>
        <v>0.99999999999999989</v>
      </c>
      <c r="AG128" s="74">
        <f t="shared" si="24"/>
        <v>0.99999999999999989</v>
      </c>
      <c r="AH128" s="74">
        <f t="shared" si="24"/>
        <v>0.99999999999999989</v>
      </c>
      <c r="AI128" s="74">
        <f t="shared" si="24"/>
        <v>0.99999999999999989</v>
      </c>
      <c r="AJ128" s="74">
        <f t="shared" si="24"/>
        <v>0.99999999999999989</v>
      </c>
      <c r="AK128" s="74">
        <f t="shared" si="24"/>
        <v>0.99999999999999989</v>
      </c>
      <c r="AL128" s="74">
        <f t="shared" si="24"/>
        <v>0.99999999999999989</v>
      </c>
      <c r="AM128" s="74">
        <f t="shared" si="24"/>
        <v>0.99999999999999989</v>
      </c>
      <c r="AN128" s="74">
        <f t="shared" si="24"/>
        <v>0.99999999999999989</v>
      </c>
      <c r="AO128" s="74">
        <f t="shared" si="24"/>
        <v>0.99999999999999989</v>
      </c>
      <c r="AP128" s="74">
        <f t="shared" si="24"/>
        <v>0.99999999999999989</v>
      </c>
    </row>
    <row r="129" spans="1:42" s="85" customFormat="1" x14ac:dyDescent="0.2">
      <c r="A129" s="99" t="s">
        <v>141</v>
      </c>
      <c r="B129" s="99" t="s">
        <v>3</v>
      </c>
      <c r="C129" s="99" t="s">
        <v>43</v>
      </c>
      <c r="D129" s="99" t="s">
        <v>142</v>
      </c>
      <c r="E129" s="99" t="s">
        <v>143</v>
      </c>
      <c r="F129" s="75"/>
      <c r="G129" s="75"/>
      <c r="H129" s="33">
        <v>0.3</v>
      </c>
      <c r="I129" s="33">
        <v>0.3</v>
      </c>
      <c r="J129" s="33">
        <v>0.3</v>
      </c>
      <c r="K129" s="33">
        <v>0.3</v>
      </c>
      <c r="L129" s="33">
        <v>0.3</v>
      </c>
      <c r="M129" s="33">
        <v>0.3</v>
      </c>
      <c r="N129" s="33">
        <v>0.3</v>
      </c>
      <c r="O129" s="33">
        <v>0.3</v>
      </c>
      <c r="P129" s="33">
        <v>0.3</v>
      </c>
      <c r="Q129" s="33">
        <v>0.3</v>
      </c>
      <c r="R129" s="33">
        <v>0.3</v>
      </c>
      <c r="S129" s="33">
        <v>0.3</v>
      </c>
      <c r="T129" s="33">
        <v>0.3</v>
      </c>
      <c r="U129" s="33">
        <v>0.3</v>
      </c>
      <c r="V129" s="33">
        <v>0.3</v>
      </c>
      <c r="W129" s="33">
        <v>0.48</v>
      </c>
      <c r="X129" s="33">
        <v>0.48</v>
      </c>
      <c r="Y129" s="33">
        <v>0.48</v>
      </c>
      <c r="Z129" s="33">
        <v>0.48</v>
      </c>
      <c r="AA129" s="33">
        <v>0.5</v>
      </c>
      <c r="AB129" s="33">
        <v>0.62</v>
      </c>
      <c r="AC129" s="33">
        <v>0.61</v>
      </c>
      <c r="AD129" s="33">
        <v>0.61</v>
      </c>
      <c r="AE129" s="33">
        <v>0.61</v>
      </c>
      <c r="AF129" s="33">
        <v>0.61</v>
      </c>
      <c r="AG129" s="33">
        <v>0.61</v>
      </c>
      <c r="AH129" s="33">
        <v>0.61</v>
      </c>
      <c r="AI129" s="33">
        <v>0.61</v>
      </c>
      <c r="AJ129" s="33">
        <v>0.61</v>
      </c>
      <c r="AK129" s="33">
        <v>0.61</v>
      </c>
      <c r="AL129" s="33">
        <v>0.61</v>
      </c>
      <c r="AM129" s="33">
        <v>0.61</v>
      </c>
      <c r="AN129" s="33">
        <v>0.61</v>
      </c>
      <c r="AO129" s="33">
        <v>0.61</v>
      </c>
      <c r="AP129" s="33">
        <v>0.61</v>
      </c>
    </row>
    <row r="130" spans="1:42" s="85" customFormat="1" x14ac:dyDescent="0.2">
      <c r="A130" s="99" t="s">
        <v>141</v>
      </c>
      <c r="B130" s="99" t="s">
        <v>3</v>
      </c>
      <c r="C130" s="99" t="s">
        <v>43</v>
      </c>
      <c r="D130" s="99" t="s">
        <v>144</v>
      </c>
      <c r="E130" s="99" t="s">
        <v>145</v>
      </c>
      <c r="F130" s="75"/>
      <c r="G130" s="75"/>
      <c r="H130" s="33">
        <v>0.36</v>
      </c>
      <c r="I130" s="33">
        <v>0.36</v>
      </c>
      <c r="J130" s="33">
        <v>0.36</v>
      </c>
      <c r="K130" s="33">
        <v>0.36</v>
      </c>
      <c r="L130" s="33">
        <v>0.36</v>
      </c>
      <c r="M130" s="33">
        <v>0.36</v>
      </c>
      <c r="N130" s="33">
        <v>0.36</v>
      </c>
      <c r="O130" s="33">
        <v>0.36</v>
      </c>
      <c r="P130" s="33">
        <v>0.36</v>
      </c>
      <c r="Q130" s="33">
        <v>0.36</v>
      </c>
      <c r="R130" s="33">
        <v>0.36</v>
      </c>
      <c r="S130" s="33">
        <v>0.36</v>
      </c>
      <c r="T130" s="33">
        <v>0.36</v>
      </c>
      <c r="U130" s="33">
        <v>0.36</v>
      </c>
      <c r="V130" s="33">
        <v>0.36</v>
      </c>
      <c r="W130" s="33">
        <v>0.42</v>
      </c>
      <c r="X130" s="33">
        <v>0.4</v>
      </c>
      <c r="Y130" s="33">
        <v>0.4</v>
      </c>
      <c r="Z130" s="33">
        <v>0.4</v>
      </c>
      <c r="AA130" s="33">
        <v>0.4</v>
      </c>
      <c r="AB130" s="33">
        <v>0.33</v>
      </c>
      <c r="AC130" s="33">
        <v>0.32</v>
      </c>
      <c r="AD130" s="33">
        <v>0.32</v>
      </c>
      <c r="AE130" s="33">
        <v>0.32</v>
      </c>
      <c r="AF130" s="33">
        <v>0.32</v>
      </c>
      <c r="AG130" s="33">
        <v>0.32</v>
      </c>
      <c r="AH130" s="33">
        <v>0.32</v>
      </c>
      <c r="AI130" s="33">
        <v>0.32</v>
      </c>
      <c r="AJ130" s="33">
        <v>0.32</v>
      </c>
      <c r="AK130" s="33">
        <v>0.32</v>
      </c>
      <c r="AL130" s="33">
        <v>0.32</v>
      </c>
      <c r="AM130" s="33">
        <v>0.32</v>
      </c>
      <c r="AN130" s="33">
        <v>0.32</v>
      </c>
      <c r="AO130" s="33">
        <v>0.32</v>
      </c>
      <c r="AP130" s="33">
        <v>0.32</v>
      </c>
    </row>
    <row r="131" spans="1:42" s="85" customFormat="1" x14ac:dyDescent="0.2">
      <c r="A131" s="99" t="s">
        <v>141</v>
      </c>
      <c r="B131" s="99" t="s">
        <v>3</v>
      </c>
      <c r="C131" s="99" t="s">
        <v>43</v>
      </c>
      <c r="D131" s="99" t="s">
        <v>146</v>
      </c>
      <c r="E131" s="117" t="s">
        <v>247</v>
      </c>
      <c r="F131" s="75"/>
      <c r="G131" s="75"/>
      <c r="H131" s="33">
        <v>0.34</v>
      </c>
      <c r="I131" s="33">
        <v>0.34</v>
      </c>
      <c r="J131" s="33">
        <v>0.34</v>
      </c>
      <c r="K131" s="33">
        <v>0.34</v>
      </c>
      <c r="L131" s="33">
        <v>0.34</v>
      </c>
      <c r="M131" s="33">
        <v>0.34</v>
      </c>
      <c r="N131" s="33">
        <v>0.34</v>
      </c>
      <c r="O131" s="33">
        <v>0.34</v>
      </c>
      <c r="P131" s="33">
        <v>0.34</v>
      </c>
      <c r="Q131" s="33">
        <v>0.34</v>
      </c>
      <c r="R131" s="33">
        <v>0.34</v>
      </c>
      <c r="S131" s="33">
        <v>0.34</v>
      </c>
      <c r="T131" s="33">
        <v>0.34</v>
      </c>
      <c r="U131" s="33">
        <v>0.34</v>
      </c>
      <c r="V131" s="33">
        <v>0.34</v>
      </c>
      <c r="W131" s="33">
        <v>0.1</v>
      </c>
      <c r="X131" s="33">
        <v>0.12</v>
      </c>
      <c r="Y131" s="33">
        <v>0.12</v>
      </c>
      <c r="Z131" s="33">
        <v>0.12</v>
      </c>
      <c r="AA131" s="33">
        <v>0.1</v>
      </c>
      <c r="AB131" s="33">
        <v>0.05</v>
      </c>
      <c r="AC131" s="33">
        <v>7.0000000000000007E-2</v>
      </c>
      <c r="AD131" s="33">
        <v>7.0000000000000007E-2</v>
      </c>
      <c r="AE131" s="33">
        <v>7.0000000000000007E-2</v>
      </c>
      <c r="AF131" s="33">
        <v>7.0000000000000007E-2</v>
      </c>
      <c r="AG131" s="33">
        <v>7.0000000000000007E-2</v>
      </c>
      <c r="AH131" s="33">
        <v>7.0000000000000007E-2</v>
      </c>
      <c r="AI131" s="33">
        <v>7.0000000000000007E-2</v>
      </c>
      <c r="AJ131" s="33">
        <v>7.0000000000000007E-2</v>
      </c>
      <c r="AK131" s="33">
        <v>7.0000000000000007E-2</v>
      </c>
      <c r="AL131" s="33">
        <v>7.0000000000000007E-2</v>
      </c>
      <c r="AM131" s="33">
        <v>7.0000000000000007E-2</v>
      </c>
      <c r="AN131" s="33">
        <v>7.0000000000000007E-2</v>
      </c>
      <c r="AO131" s="33">
        <v>7.0000000000000007E-2</v>
      </c>
      <c r="AP131" s="33">
        <v>7.0000000000000007E-2</v>
      </c>
    </row>
    <row r="132" spans="1:42" s="85" customFormat="1" x14ac:dyDescent="0.2">
      <c r="A132" s="26"/>
      <c r="B132" s="18"/>
      <c r="C132" s="26"/>
      <c r="D132" s="26"/>
      <c r="E132" s="26"/>
      <c r="F132" s="26"/>
      <c r="G132" s="26"/>
      <c r="H132" s="74">
        <f>SUM(H129:H131)</f>
        <v>1</v>
      </c>
      <c r="I132" s="74">
        <f t="shared" ref="I132:AP132" si="25">SUM(I129:I131)</f>
        <v>1</v>
      </c>
      <c r="J132" s="74">
        <f t="shared" si="25"/>
        <v>1</v>
      </c>
      <c r="K132" s="74">
        <f t="shared" si="25"/>
        <v>1</v>
      </c>
      <c r="L132" s="74">
        <f t="shared" si="25"/>
        <v>1</v>
      </c>
      <c r="M132" s="74">
        <f t="shared" si="25"/>
        <v>1</v>
      </c>
      <c r="N132" s="74">
        <f t="shared" si="25"/>
        <v>1</v>
      </c>
      <c r="O132" s="74">
        <f t="shared" si="25"/>
        <v>1</v>
      </c>
      <c r="P132" s="74">
        <f t="shared" si="25"/>
        <v>1</v>
      </c>
      <c r="Q132" s="74">
        <f t="shared" si="25"/>
        <v>1</v>
      </c>
      <c r="R132" s="74">
        <f t="shared" si="25"/>
        <v>1</v>
      </c>
      <c r="S132" s="74">
        <f t="shared" si="25"/>
        <v>1</v>
      </c>
      <c r="T132" s="74">
        <f t="shared" si="25"/>
        <v>1</v>
      </c>
      <c r="U132" s="74">
        <f t="shared" si="25"/>
        <v>1</v>
      </c>
      <c r="V132" s="74">
        <f t="shared" si="25"/>
        <v>1</v>
      </c>
      <c r="W132" s="74">
        <f t="shared" si="25"/>
        <v>0.99999999999999989</v>
      </c>
      <c r="X132" s="74">
        <f t="shared" si="25"/>
        <v>1</v>
      </c>
      <c r="Y132" s="74">
        <f t="shared" si="25"/>
        <v>1</v>
      </c>
      <c r="Z132" s="74">
        <f t="shared" si="25"/>
        <v>1</v>
      </c>
      <c r="AA132" s="74">
        <f t="shared" si="25"/>
        <v>1</v>
      </c>
      <c r="AB132" s="74">
        <f t="shared" si="25"/>
        <v>1</v>
      </c>
      <c r="AC132" s="74">
        <f t="shared" si="25"/>
        <v>1</v>
      </c>
      <c r="AD132" s="74">
        <f t="shared" si="25"/>
        <v>1</v>
      </c>
      <c r="AE132" s="74">
        <f t="shared" si="25"/>
        <v>1</v>
      </c>
      <c r="AF132" s="74">
        <f t="shared" si="25"/>
        <v>1</v>
      </c>
      <c r="AG132" s="74">
        <f t="shared" si="25"/>
        <v>1</v>
      </c>
      <c r="AH132" s="74">
        <f t="shared" si="25"/>
        <v>1</v>
      </c>
      <c r="AI132" s="74">
        <f t="shared" si="25"/>
        <v>1</v>
      </c>
      <c r="AJ132" s="74">
        <f t="shared" si="25"/>
        <v>1</v>
      </c>
      <c r="AK132" s="74">
        <f t="shared" si="25"/>
        <v>1</v>
      </c>
      <c r="AL132" s="74">
        <f t="shared" si="25"/>
        <v>1</v>
      </c>
      <c r="AM132" s="74">
        <f t="shared" si="25"/>
        <v>1</v>
      </c>
      <c r="AN132" s="74">
        <f t="shared" si="25"/>
        <v>1</v>
      </c>
      <c r="AO132" s="74">
        <f t="shared" si="25"/>
        <v>1</v>
      </c>
      <c r="AP132" s="74">
        <f t="shared" si="25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3" priority="80"/>
  </conditionalFormatting>
  <conditionalFormatting sqref="D67:E70">
    <cfRule type="duplicateValues" dxfId="22" priority="54"/>
  </conditionalFormatting>
  <conditionalFormatting sqref="D72:E75">
    <cfRule type="duplicateValues" dxfId="21" priority="53"/>
  </conditionalFormatting>
  <conditionalFormatting sqref="D85:E89">
    <cfRule type="duplicateValues" dxfId="20" priority="52"/>
  </conditionalFormatting>
  <conditionalFormatting sqref="D7">
    <cfRule type="duplicateValues" dxfId="19" priority="10" stopIfTrue="1"/>
  </conditionalFormatting>
  <conditionalFormatting sqref="D7">
    <cfRule type="duplicateValues" dxfId="18" priority="11" stopIfTrue="1"/>
  </conditionalFormatting>
  <conditionalFormatting sqref="D52:E52">
    <cfRule type="duplicateValues" dxfId="17" priority="9"/>
  </conditionalFormatting>
  <conditionalFormatting sqref="D47:E47">
    <cfRule type="duplicateValues" dxfId="16" priority="8"/>
  </conditionalFormatting>
  <conditionalFormatting sqref="D43:E43">
    <cfRule type="duplicateValues" dxfId="15" priority="7"/>
  </conditionalFormatting>
  <conditionalFormatting sqref="D37:E37">
    <cfRule type="duplicateValues" dxfId="14" priority="6"/>
  </conditionalFormatting>
  <conditionalFormatting sqref="D32:E32">
    <cfRule type="duplicateValues" dxfId="13" priority="5"/>
  </conditionalFormatting>
  <conditionalFormatting sqref="D26:E26">
    <cfRule type="duplicateValues" dxfId="12" priority="4"/>
  </conditionalFormatting>
  <conditionalFormatting sqref="D8:E8">
    <cfRule type="duplicateValues" dxfId="11" priority="3"/>
  </conditionalFormatting>
  <conditionalFormatting sqref="D13:E13">
    <cfRule type="duplicateValues" dxfId="10" priority="2"/>
  </conditionalFormatting>
  <conditionalFormatting sqref="D18:E18">
    <cfRule type="duplicateValues" dxfId="9" priority="1"/>
  </conditionalFormatting>
  <conditionalFormatting sqref="D56:E58">
    <cfRule type="duplicateValues" dxfId="8" priority="462"/>
  </conditionalFormatting>
  <conditionalFormatting sqref="D90:E104 D53:E55 D59:E66 D71:E71 D76:E84">
    <cfRule type="duplicateValues" dxfId="7" priority="600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3"/>
  <sheetViews>
    <sheetView topLeftCell="A73" workbookViewId="0">
      <selection activeCell="J93" sqref="J93"/>
    </sheetView>
  </sheetViews>
  <sheetFormatPr defaultColWidth="9" defaultRowHeight="12" x14ac:dyDescent="0.2"/>
  <cols>
    <col min="1" max="1" width="21.7109375" style="36" bestFit="1" customWidth="1"/>
    <col min="2" max="2" width="7.85546875" style="14" bestFit="1" customWidth="1"/>
    <col min="3" max="4" width="8" style="14" bestFit="1" customWidth="1"/>
    <col min="5" max="5" width="23.5703125" style="14" bestFit="1" customWidth="1"/>
    <col min="6" max="6" width="10.7109375" style="14" bestFit="1" customWidth="1"/>
    <col min="7" max="7" width="11.140625" style="14" bestFit="1" customWidth="1"/>
    <col min="8" max="10" width="8.7109375" style="14" bestFit="1" customWidth="1"/>
    <col min="11" max="11" width="9.42578125" style="14" bestFit="1" customWidth="1"/>
    <col min="12" max="12" width="10.28515625" style="14" bestFit="1" customWidth="1"/>
    <col min="13" max="13" width="9.42578125" style="14" bestFit="1" customWidth="1"/>
    <col min="14" max="16" width="8.85546875" style="14" bestFit="1" customWidth="1"/>
    <col min="17" max="17" width="8.5703125" style="14" bestFit="1" customWidth="1"/>
    <col min="18" max="18" width="9.7109375" style="14" bestFit="1" customWidth="1"/>
    <col min="19" max="20" width="8.42578125" style="14" bestFit="1" customWidth="1"/>
    <col min="21" max="21" width="8.85546875" style="14" bestFit="1" customWidth="1"/>
    <col min="22" max="23" width="8.42578125" style="14" bestFit="1" customWidth="1"/>
    <col min="24" max="24" width="8.85546875" style="14" bestFit="1" customWidth="1"/>
    <col min="25" max="26" width="8.42578125" style="14" bestFit="1" customWidth="1"/>
    <col min="27" max="28" width="9.28515625" style="14" bestFit="1" customWidth="1"/>
    <col min="29" max="29" width="6" style="14" bestFit="1" customWidth="1"/>
    <col min="30" max="31" width="9.28515625" style="14" bestFit="1" customWidth="1"/>
    <col min="32" max="32" width="9.7109375" style="14" bestFit="1" customWidth="1"/>
    <col min="33" max="33" width="7" style="13" bestFit="1" customWidth="1"/>
    <col min="34" max="34" width="8.7109375" style="13" bestFit="1" customWidth="1"/>
    <col min="35" max="35" width="10.42578125" style="13" bestFit="1" customWidth="1"/>
    <col min="36" max="37" width="7.42578125" style="13" bestFit="1" customWidth="1"/>
    <col min="38" max="39" width="11.28515625" style="14" bestFit="1" customWidth="1"/>
    <col min="40" max="40" width="7.42578125" style="14" bestFit="1" customWidth="1"/>
    <col min="41" max="41" width="9.7109375" style="14" bestFit="1" customWidth="1"/>
    <col min="42" max="42" width="11.140625" style="13" bestFit="1" customWidth="1"/>
    <col min="43" max="54" width="9" style="13"/>
    <col min="55" max="16384" width="9" style="14"/>
  </cols>
  <sheetData>
    <row r="1" spans="1:54" x14ac:dyDescent="0.2">
      <c r="A1" s="123" t="s">
        <v>15</v>
      </c>
      <c r="B1" s="125" t="s">
        <v>16</v>
      </c>
      <c r="C1" s="125" t="s">
        <v>17</v>
      </c>
      <c r="D1" s="125" t="s">
        <v>18</v>
      </c>
      <c r="E1" s="127" t="s">
        <v>19</v>
      </c>
      <c r="F1" s="122" t="s">
        <v>2</v>
      </c>
      <c r="G1" s="122" t="s">
        <v>20</v>
      </c>
      <c r="H1" s="43">
        <v>1000</v>
      </c>
      <c r="I1" s="43">
        <v>1010</v>
      </c>
      <c r="J1" s="43">
        <v>1020</v>
      </c>
      <c r="K1" s="43">
        <v>1060</v>
      </c>
      <c r="L1" s="43">
        <v>1150</v>
      </c>
      <c r="M1" s="43">
        <v>1160</v>
      </c>
      <c r="N1" s="43">
        <v>1210</v>
      </c>
      <c r="O1" s="43">
        <v>1186</v>
      </c>
      <c r="P1" s="43">
        <v>1200</v>
      </c>
      <c r="Q1" s="43">
        <v>1425</v>
      </c>
      <c r="R1" s="43">
        <v>1460</v>
      </c>
      <c r="S1" s="43">
        <v>1090</v>
      </c>
      <c r="T1" s="43">
        <v>1180</v>
      </c>
      <c r="U1" s="43">
        <v>1200</v>
      </c>
      <c r="V1" s="43">
        <v>1210</v>
      </c>
      <c r="W1" s="43">
        <v>1250</v>
      </c>
      <c r="X1" s="43">
        <v>1250</v>
      </c>
      <c r="Y1" s="43">
        <v>1250</v>
      </c>
      <c r="Z1" s="43">
        <v>1242</v>
      </c>
      <c r="AA1" s="43">
        <v>1300</v>
      </c>
      <c r="AB1" s="43">
        <v>1338</v>
      </c>
      <c r="AC1" s="43">
        <v>1330</v>
      </c>
      <c r="AD1" s="43">
        <v>1400</v>
      </c>
      <c r="AE1" s="43">
        <v>1440</v>
      </c>
      <c r="AF1" s="61">
        <v>4840</v>
      </c>
      <c r="AG1" s="63">
        <v>5290</v>
      </c>
      <c r="AH1" s="63">
        <v>7430</v>
      </c>
      <c r="AI1" s="63">
        <v>7240</v>
      </c>
      <c r="AJ1" s="63">
        <v>7430</v>
      </c>
      <c r="AK1" s="63">
        <v>8310</v>
      </c>
      <c r="AL1" s="63">
        <v>9290</v>
      </c>
      <c r="AM1" s="63">
        <v>9290</v>
      </c>
      <c r="AN1" s="63">
        <v>9300</v>
      </c>
      <c r="AO1" s="63">
        <v>10130</v>
      </c>
      <c r="AP1" s="82">
        <v>10230</v>
      </c>
    </row>
    <row r="2" spans="1:54" x14ac:dyDescent="0.2">
      <c r="A2" s="124"/>
      <c r="B2" s="126"/>
      <c r="C2" s="126"/>
      <c r="D2" s="126"/>
      <c r="E2" s="127"/>
      <c r="F2" s="122"/>
      <c r="G2" s="122"/>
      <c r="H2" s="44" t="s">
        <v>264</v>
      </c>
      <c r="I2" s="44" t="s">
        <v>265</v>
      </c>
      <c r="J2" s="44" t="s">
        <v>266</v>
      </c>
      <c r="K2" s="44" t="s">
        <v>267</v>
      </c>
      <c r="L2" s="44" t="s">
        <v>268</v>
      </c>
      <c r="M2" s="44" t="s">
        <v>269</v>
      </c>
      <c r="N2" s="44" t="s">
        <v>270</v>
      </c>
      <c r="O2" s="44" t="s">
        <v>271</v>
      </c>
      <c r="P2" s="44" t="s">
        <v>272</v>
      </c>
      <c r="Q2" s="44" t="s">
        <v>273</v>
      </c>
      <c r="R2" s="44" t="s">
        <v>274</v>
      </c>
      <c r="S2" s="44" t="s">
        <v>275</v>
      </c>
      <c r="T2" s="44" t="s">
        <v>276</v>
      </c>
      <c r="U2" s="44" t="s">
        <v>277</v>
      </c>
      <c r="V2" s="44" t="s">
        <v>278</v>
      </c>
      <c r="W2" s="44" t="s">
        <v>279</v>
      </c>
      <c r="X2" s="44" t="s">
        <v>280</v>
      </c>
      <c r="Y2" s="44" t="s">
        <v>281</v>
      </c>
      <c r="Z2" s="44" t="s">
        <v>282</v>
      </c>
      <c r="AA2" s="44" t="s">
        <v>283</v>
      </c>
      <c r="AB2" s="44" t="s">
        <v>284</v>
      </c>
      <c r="AC2" s="44" t="s">
        <v>46</v>
      </c>
      <c r="AD2" s="44" t="s">
        <v>285</v>
      </c>
      <c r="AE2" s="44" t="s">
        <v>286</v>
      </c>
      <c r="AF2" s="62" t="s">
        <v>287</v>
      </c>
      <c r="AG2" s="64" t="s">
        <v>288</v>
      </c>
      <c r="AH2" s="64" t="s">
        <v>289</v>
      </c>
      <c r="AI2" s="64" t="s">
        <v>290</v>
      </c>
      <c r="AJ2" s="64" t="s">
        <v>291</v>
      </c>
      <c r="AK2" s="64" t="s">
        <v>292</v>
      </c>
      <c r="AL2" s="64" t="s">
        <v>293</v>
      </c>
      <c r="AM2" s="64" t="s">
        <v>294</v>
      </c>
      <c r="AN2" s="64" t="s">
        <v>295</v>
      </c>
      <c r="AO2" s="64" t="s">
        <v>296</v>
      </c>
      <c r="AP2" s="82" t="s">
        <v>297</v>
      </c>
    </row>
    <row r="3" spans="1:54" x14ac:dyDescent="0.2">
      <c r="A3" s="88" t="s">
        <v>4</v>
      </c>
      <c r="B3" s="89" t="s">
        <v>3</v>
      </c>
      <c r="C3" s="88" t="s">
        <v>3</v>
      </c>
      <c r="D3" s="88" t="s">
        <v>41</v>
      </c>
      <c r="E3" s="88" t="s">
        <v>42</v>
      </c>
      <c r="F3" s="38">
        <f>SUMPRODUCT(H3:AP3,$H$1:$AP$1)</f>
        <v>2244052.5</v>
      </c>
      <c r="G3" s="39">
        <f>SUM(H3:AP3)</f>
        <v>1691.1000000000004</v>
      </c>
      <c r="H3" s="40">
        <f>'Distributor Secondary'!G4*'DSR con %'!H53</f>
        <v>83.5</v>
      </c>
      <c r="I3" s="40">
        <f>'Distributor Secondary'!H4*'DSR con %'!I53</f>
        <v>95.5</v>
      </c>
      <c r="J3" s="40">
        <f>'Distributor Secondary'!I4*'DSR con %'!J53</f>
        <v>95.5</v>
      </c>
      <c r="K3" s="40">
        <f>'Distributor Secondary'!J4*'DSR con %'!K53</f>
        <v>262</v>
      </c>
      <c r="L3" s="40">
        <f>'Distributor Secondary'!K4*'DSR con %'!L53</f>
        <v>65.5</v>
      </c>
      <c r="M3" s="40">
        <f>'Distributor Secondary'!L4*'DSR con %'!M53</f>
        <v>65.5</v>
      </c>
      <c r="N3" s="40">
        <f>'Distributor Secondary'!M4*'DSR con %'!N53</f>
        <v>50.5</v>
      </c>
      <c r="O3" s="40">
        <f>'Distributor Secondary'!N4*'DSR con %'!O53</f>
        <v>85</v>
      </c>
      <c r="P3" s="40">
        <f>'Distributor Secondary'!O4*'DSR con %'!P53</f>
        <v>85</v>
      </c>
      <c r="Q3" s="40">
        <f>'Distributor Secondary'!P4*'DSR con %'!Q53</f>
        <v>48.5</v>
      </c>
      <c r="R3" s="40">
        <f>'Distributor Secondary'!Q4*'DSR con %'!R53</f>
        <v>48.5</v>
      </c>
      <c r="S3" s="40">
        <f>'Distributor Secondary'!R4*'DSR con %'!S53</f>
        <v>48.5</v>
      </c>
      <c r="T3" s="40">
        <f>'Distributor Secondary'!S4*'DSR con %'!T53</f>
        <v>48.5</v>
      </c>
      <c r="U3" s="40">
        <f>'Distributor Secondary'!T4*'DSR con %'!U53</f>
        <v>85</v>
      </c>
      <c r="V3" s="40">
        <f>'Distributor Secondary'!U4*'DSR con %'!V53</f>
        <v>43.5</v>
      </c>
      <c r="W3" s="40">
        <f>'Distributor Secondary'!V4*'DSR con %'!W53</f>
        <v>72.5</v>
      </c>
      <c r="X3" s="40">
        <f>'Distributor Secondary'!W4*'DSR con %'!X53</f>
        <v>48.5</v>
      </c>
      <c r="Y3" s="40">
        <f>'Distributor Secondary'!X4*'DSR con %'!Y53</f>
        <v>48.5</v>
      </c>
      <c r="Z3" s="40">
        <f>'Distributor Secondary'!Y4*'DSR con %'!Z53</f>
        <v>72.5</v>
      </c>
      <c r="AA3" s="40">
        <f>'Distributor Secondary'!Z4*'DSR con %'!AA53</f>
        <v>48.5</v>
      </c>
      <c r="AB3" s="40">
        <f>'Distributor Secondary'!AA4*'DSR con %'!AB53</f>
        <v>48.5</v>
      </c>
      <c r="AC3" s="40">
        <f>'Distributor Secondary'!AB4*'DSR con %'!AC53</f>
        <v>20.400000000000002</v>
      </c>
      <c r="AD3" s="40">
        <f>'Distributor Secondary'!AC4*'DSR con %'!AD53</f>
        <v>56.400000000000006</v>
      </c>
      <c r="AE3" s="40">
        <f>'Distributor Secondary'!AD4*'DSR con %'!AE53</f>
        <v>29.200000000000003</v>
      </c>
      <c r="AF3" s="40">
        <f>'Distributor Secondary'!AE4*'DSR con %'!AF53</f>
        <v>2.4000000000000004</v>
      </c>
      <c r="AG3" s="40">
        <f>'Distributor Secondary'!AF4*'DSR con %'!AG53</f>
        <v>3.6</v>
      </c>
      <c r="AH3" s="40">
        <f>'Distributor Secondary'!AG4*'DSR con %'!AH53</f>
        <v>3.6</v>
      </c>
      <c r="AI3" s="40">
        <f>'Distributor Secondary'!AH4*'DSR con %'!AI53</f>
        <v>3.2</v>
      </c>
      <c r="AJ3" s="40">
        <f>'Distributor Secondary'!AI4*'DSR con %'!AJ53</f>
        <v>3.6</v>
      </c>
      <c r="AK3" s="40">
        <f>'Distributor Secondary'!AJ4*'DSR con %'!AK53</f>
        <v>3.2</v>
      </c>
      <c r="AL3" s="40">
        <f>'Distributor Secondary'!AK4*'DSR con %'!AL53</f>
        <v>2.4000000000000004</v>
      </c>
      <c r="AM3" s="40">
        <f>'Distributor Secondary'!AL4*'DSR con %'!AM53</f>
        <v>0.8</v>
      </c>
      <c r="AN3" s="40">
        <f>'Distributor Secondary'!AM4*'DSR con %'!AN53</f>
        <v>3.2</v>
      </c>
      <c r="AO3" s="40">
        <f>'Distributor Secondary'!AN4*'DSR con %'!AO53</f>
        <v>5.2</v>
      </c>
      <c r="AP3" s="40">
        <f>'Distributor Secondary'!AO4*'DSR con %'!AP53</f>
        <v>4.4000000000000004</v>
      </c>
    </row>
    <row r="4" spans="1:54" x14ac:dyDescent="0.2">
      <c r="A4" s="88" t="s">
        <v>4</v>
      </c>
      <c r="B4" s="89" t="s">
        <v>3</v>
      </c>
      <c r="C4" s="88" t="s">
        <v>3</v>
      </c>
      <c r="D4" s="88" t="s">
        <v>47</v>
      </c>
      <c r="E4" s="88" t="s">
        <v>250</v>
      </c>
      <c r="F4" s="38">
        <f>SUMPRODUCT(H4:AP4,$H$1:$AP$1)</f>
        <v>2463668.5</v>
      </c>
      <c r="G4" s="39">
        <f t="shared" ref="G4:G67" si="0">SUM(H4:AP4)</f>
        <v>1761.8999999999996</v>
      </c>
      <c r="H4" s="40">
        <f>'Distributor Secondary'!G4*'DSR con %'!H54</f>
        <v>83.5</v>
      </c>
      <c r="I4" s="40">
        <f>'Distributor Secondary'!H4*'DSR con %'!I54</f>
        <v>95.5</v>
      </c>
      <c r="J4" s="40">
        <f>'Distributor Secondary'!I4*'DSR con %'!J54</f>
        <v>95.5</v>
      </c>
      <c r="K4" s="40">
        <f>'Distributor Secondary'!J4*'DSR con %'!K54</f>
        <v>262</v>
      </c>
      <c r="L4" s="40">
        <f>'Distributor Secondary'!K4*'DSR con %'!L54</f>
        <v>65.5</v>
      </c>
      <c r="M4" s="40">
        <f>'Distributor Secondary'!L4*'DSR con %'!M54</f>
        <v>65.5</v>
      </c>
      <c r="N4" s="40">
        <f>'Distributor Secondary'!M4*'DSR con %'!N54</f>
        <v>50.5</v>
      </c>
      <c r="O4" s="40">
        <f>'Distributor Secondary'!N4*'DSR con %'!O54</f>
        <v>85</v>
      </c>
      <c r="P4" s="40">
        <f>'Distributor Secondary'!O4*'DSR con %'!P54</f>
        <v>85</v>
      </c>
      <c r="Q4" s="40">
        <f>'Distributor Secondary'!P4*'DSR con %'!Q54</f>
        <v>48.5</v>
      </c>
      <c r="R4" s="40">
        <f>'Distributor Secondary'!Q4*'DSR con %'!R54</f>
        <v>48.5</v>
      </c>
      <c r="S4" s="40">
        <f>'Distributor Secondary'!R4*'DSR con %'!S54</f>
        <v>48.5</v>
      </c>
      <c r="T4" s="40">
        <f>'Distributor Secondary'!S4*'DSR con %'!T54</f>
        <v>48.5</v>
      </c>
      <c r="U4" s="40">
        <f>'Distributor Secondary'!T4*'DSR con %'!U54</f>
        <v>85</v>
      </c>
      <c r="V4" s="40">
        <f>'Distributor Secondary'!U4*'DSR con %'!V54</f>
        <v>43.5</v>
      </c>
      <c r="W4" s="40">
        <f>'Distributor Secondary'!V4*'DSR con %'!W54</f>
        <v>72.5</v>
      </c>
      <c r="X4" s="40">
        <f>'Distributor Secondary'!W4*'DSR con %'!X54</f>
        <v>48.5</v>
      </c>
      <c r="Y4" s="40">
        <f>'Distributor Secondary'!X4*'DSR con %'!Y54</f>
        <v>48.5</v>
      </c>
      <c r="Z4" s="40">
        <f>'Distributor Secondary'!Y4*'DSR con %'!Z54</f>
        <v>72.5</v>
      </c>
      <c r="AA4" s="40">
        <f>'Distributor Secondary'!Z4*'DSR con %'!AA54</f>
        <v>48.5</v>
      </c>
      <c r="AB4" s="40">
        <f>'Distributor Secondary'!AA4*'DSR con %'!AB54</f>
        <v>48.5</v>
      </c>
      <c r="AC4" s="40">
        <f>'Distributor Secondary'!AB4*'DSR con %'!AC54</f>
        <v>30.599999999999998</v>
      </c>
      <c r="AD4" s="40">
        <f>'Distributor Secondary'!AC4*'DSR con %'!AD54</f>
        <v>84.6</v>
      </c>
      <c r="AE4" s="40">
        <f>'Distributor Secondary'!AD4*'DSR con %'!AE54</f>
        <v>43.8</v>
      </c>
      <c r="AF4" s="40">
        <f>'Distributor Secondary'!AE4*'DSR con %'!AF54</f>
        <v>3.5999999999999996</v>
      </c>
      <c r="AG4" s="40">
        <f>'Distributor Secondary'!AF4*'DSR con %'!AG54</f>
        <v>5.3999999999999995</v>
      </c>
      <c r="AH4" s="40">
        <f>'Distributor Secondary'!AG4*'DSR con %'!AH54</f>
        <v>5.3999999999999995</v>
      </c>
      <c r="AI4" s="40">
        <f>'Distributor Secondary'!AH4*'DSR con %'!AI54</f>
        <v>4.8</v>
      </c>
      <c r="AJ4" s="40">
        <f>'Distributor Secondary'!AI4*'DSR con %'!AJ54</f>
        <v>5.3999999999999995</v>
      </c>
      <c r="AK4" s="40">
        <f>'Distributor Secondary'!AJ4*'DSR con %'!AK54</f>
        <v>4.8</v>
      </c>
      <c r="AL4" s="40">
        <f>'Distributor Secondary'!AK4*'DSR con %'!AL54</f>
        <v>3.5999999999999996</v>
      </c>
      <c r="AM4" s="40">
        <f>'Distributor Secondary'!AL4*'DSR con %'!AM54</f>
        <v>1.2</v>
      </c>
      <c r="AN4" s="40">
        <f>'Distributor Secondary'!AM4*'DSR con %'!AN54</f>
        <v>4.8</v>
      </c>
      <c r="AO4" s="40">
        <f>'Distributor Secondary'!AN4*'DSR con %'!AO54</f>
        <v>7.8</v>
      </c>
      <c r="AP4" s="40">
        <f>'Distributor Secondary'!AO4*'DSR con %'!AP54</f>
        <v>6.6</v>
      </c>
    </row>
    <row r="5" spans="1:54" s="17" customFormat="1" x14ac:dyDescent="0.2">
      <c r="A5" s="90"/>
      <c r="B5" s="91"/>
      <c r="C5" s="90"/>
      <c r="D5" s="90"/>
      <c r="E5" s="90"/>
      <c r="F5" s="41">
        <f t="shared" ref="F5:F68" si="1">SUMPRODUCT(H5:AP5,$H$1:$AP$1)</f>
        <v>4707721</v>
      </c>
      <c r="G5" s="48">
        <f t="shared" si="0"/>
        <v>3453</v>
      </c>
      <c r="H5" s="27">
        <f>SUM(H3:H4)</f>
        <v>167</v>
      </c>
      <c r="I5" s="27">
        <f t="shared" ref="I5:AP5" si="2">SUM(I3:I4)</f>
        <v>191</v>
      </c>
      <c r="J5" s="27">
        <f t="shared" si="2"/>
        <v>191</v>
      </c>
      <c r="K5" s="27">
        <f t="shared" si="2"/>
        <v>524</v>
      </c>
      <c r="L5" s="27">
        <f t="shared" si="2"/>
        <v>131</v>
      </c>
      <c r="M5" s="27">
        <f t="shared" si="2"/>
        <v>131</v>
      </c>
      <c r="N5" s="27">
        <f t="shared" si="2"/>
        <v>101</v>
      </c>
      <c r="O5" s="27">
        <f t="shared" si="2"/>
        <v>170</v>
      </c>
      <c r="P5" s="27">
        <f t="shared" si="2"/>
        <v>170</v>
      </c>
      <c r="Q5" s="27">
        <f t="shared" si="2"/>
        <v>97</v>
      </c>
      <c r="R5" s="27">
        <f t="shared" si="2"/>
        <v>97</v>
      </c>
      <c r="S5" s="27">
        <f t="shared" si="2"/>
        <v>97</v>
      </c>
      <c r="T5" s="27">
        <f t="shared" si="2"/>
        <v>97</v>
      </c>
      <c r="U5" s="27">
        <f t="shared" si="2"/>
        <v>170</v>
      </c>
      <c r="V5" s="27">
        <f t="shared" si="2"/>
        <v>87</v>
      </c>
      <c r="W5" s="27">
        <f t="shared" si="2"/>
        <v>145</v>
      </c>
      <c r="X5" s="27">
        <f t="shared" si="2"/>
        <v>97</v>
      </c>
      <c r="Y5" s="27">
        <f t="shared" si="2"/>
        <v>97</v>
      </c>
      <c r="Z5" s="27">
        <f t="shared" si="2"/>
        <v>145</v>
      </c>
      <c r="AA5" s="27">
        <f t="shared" si="2"/>
        <v>97</v>
      </c>
      <c r="AB5" s="27">
        <f t="shared" si="2"/>
        <v>97</v>
      </c>
      <c r="AC5" s="27">
        <f t="shared" si="2"/>
        <v>51</v>
      </c>
      <c r="AD5" s="27">
        <f t="shared" si="2"/>
        <v>141</v>
      </c>
      <c r="AE5" s="27">
        <f t="shared" si="2"/>
        <v>73</v>
      </c>
      <c r="AF5" s="27">
        <f t="shared" si="2"/>
        <v>6</v>
      </c>
      <c r="AG5" s="27">
        <f t="shared" si="2"/>
        <v>9</v>
      </c>
      <c r="AH5" s="27">
        <f t="shared" si="2"/>
        <v>9</v>
      </c>
      <c r="AI5" s="27">
        <f t="shared" si="2"/>
        <v>8</v>
      </c>
      <c r="AJ5" s="27">
        <f t="shared" si="2"/>
        <v>9</v>
      </c>
      <c r="AK5" s="27">
        <f t="shared" si="2"/>
        <v>8</v>
      </c>
      <c r="AL5" s="27">
        <f t="shared" si="2"/>
        <v>6</v>
      </c>
      <c r="AM5" s="27">
        <f t="shared" si="2"/>
        <v>2</v>
      </c>
      <c r="AN5" s="27">
        <f t="shared" si="2"/>
        <v>8</v>
      </c>
      <c r="AO5" s="27">
        <f t="shared" si="2"/>
        <v>13</v>
      </c>
      <c r="AP5" s="27">
        <f t="shared" si="2"/>
        <v>11</v>
      </c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x14ac:dyDescent="0.2">
      <c r="A6" s="92" t="s">
        <v>51</v>
      </c>
      <c r="B6" s="89" t="s">
        <v>3</v>
      </c>
      <c r="C6" s="88" t="s">
        <v>22</v>
      </c>
      <c r="D6" s="93" t="s">
        <v>54</v>
      </c>
      <c r="E6" s="93" t="s">
        <v>252</v>
      </c>
      <c r="F6" s="38">
        <f t="shared" si="1"/>
        <v>2586301.3599999994</v>
      </c>
      <c r="G6" s="39">
        <f t="shared" si="0"/>
        <v>1583.41</v>
      </c>
      <c r="H6" s="40">
        <f>'Distributor Secondary'!G5*'DSR con %'!H56</f>
        <v>67.89</v>
      </c>
      <c r="I6" s="40">
        <f>'Distributor Secondary'!H5*'DSR con %'!I56</f>
        <v>77.81</v>
      </c>
      <c r="J6" s="40">
        <f>'Distributor Secondary'!I5*'DSR con %'!J56</f>
        <v>77.81</v>
      </c>
      <c r="K6" s="40">
        <f>'Distributor Secondary'!J5*'DSR con %'!K56</f>
        <v>210.49</v>
      </c>
      <c r="L6" s="40">
        <f>'Distributor Secondary'!K5*'DSR con %'!L56</f>
        <v>52.39</v>
      </c>
      <c r="M6" s="40">
        <f>'Distributor Secondary'!L5*'DSR con %'!M56</f>
        <v>52.39</v>
      </c>
      <c r="N6" s="40">
        <f>'Distributor Secondary'!M5*'DSR con %'!N56</f>
        <v>47.43</v>
      </c>
      <c r="O6" s="40">
        <f>'Distributor Secondary'!N5*'DSR con %'!O56</f>
        <v>78.739999999999995</v>
      </c>
      <c r="P6" s="40">
        <f>'Distributor Secondary'!O5*'DSR con %'!P56</f>
        <v>81.28</v>
      </c>
      <c r="Q6" s="40">
        <f>'Distributor Secondary'!P5*'DSR con %'!Q56</f>
        <v>46.4</v>
      </c>
      <c r="R6" s="40">
        <f>'Distributor Secondary'!Q5*'DSR con %'!R56</f>
        <v>46.4</v>
      </c>
      <c r="S6" s="40">
        <f>'Distributor Secondary'!R5*'DSR con %'!S56</f>
        <v>46.4</v>
      </c>
      <c r="T6" s="40">
        <f>'Distributor Secondary'!S5*'DSR con %'!T56</f>
        <v>46.4</v>
      </c>
      <c r="U6" s="40">
        <f>'Distributor Secondary'!T5*'DSR con %'!U56</f>
        <v>81.28</v>
      </c>
      <c r="V6" s="40">
        <f>'Distributor Secondary'!U5*'DSR con %'!V56</f>
        <v>41.6</v>
      </c>
      <c r="W6" s="40">
        <f>'Distributor Secondary'!V5*'DSR con %'!W56</f>
        <v>69.760000000000005</v>
      </c>
      <c r="X6" s="40">
        <f>'Distributor Secondary'!W5*'DSR con %'!X56</f>
        <v>46.4</v>
      </c>
      <c r="Y6" s="40">
        <f>'Distributor Secondary'!X5*'DSR con %'!Y56</f>
        <v>46.4</v>
      </c>
      <c r="Z6" s="40">
        <f>'Distributor Secondary'!Y5*'DSR con %'!Z56</f>
        <v>69.760000000000005</v>
      </c>
      <c r="AA6" s="40">
        <f>'Distributor Secondary'!Z5*'DSR con %'!AA56</f>
        <v>46.4</v>
      </c>
      <c r="AB6" s="40">
        <f>'Distributor Secondary'!AA5*'DSR con %'!AB56</f>
        <v>46.4</v>
      </c>
      <c r="AC6" s="40">
        <f>'Distributor Secondary'!AB5*'DSR con %'!AC56</f>
        <v>16.82</v>
      </c>
      <c r="AD6" s="40">
        <f>'Distributor Secondary'!AC5*'DSR con %'!AD56</f>
        <v>51.33</v>
      </c>
      <c r="AE6" s="40">
        <f>'Distributor Secondary'!AD5*'DSR con %'!AE56</f>
        <v>26.68</v>
      </c>
      <c r="AF6" s="40">
        <f>'Distributor Secondary'!AE5*'DSR con %'!AF56</f>
        <v>9.86</v>
      </c>
      <c r="AG6" s="40">
        <f>'Distributor Secondary'!AF5*'DSR con %'!AG56</f>
        <v>13.919999999999998</v>
      </c>
      <c r="AH6" s="40">
        <f>'Distributor Secondary'!AG5*'DSR con %'!AH56</f>
        <v>10.44</v>
      </c>
      <c r="AI6" s="40">
        <f>'Distributor Secondary'!AH5*'DSR con %'!AI56</f>
        <v>15.079999999999998</v>
      </c>
      <c r="AJ6" s="40">
        <f>'Distributor Secondary'!AI5*'DSR con %'!AJ56</f>
        <v>10.44</v>
      </c>
      <c r="AK6" s="40">
        <f>'Distributor Secondary'!AJ5*'DSR con %'!AK56</f>
        <v>15.079999999999998</v>
      </c>
      <c r="AL6" s="40">
        <f>'Distributor Secondary'!AK5*'DSR con %'!AL56</f>
        <v>8.41</v>
      </c>
      <c r="AM6" s="40">
        <f>'Distributor Secondary'!AL5*'DSR con %'!AM56</f>
        <v>5.22</v>
      </c>
      <c r="AN6" s="40">
        <f>'Distributor Secondary'!AM5*'DSR con %'!AN56</f>
        <v>9.2799999999999994</v>
      </c>
      <c r="AO6" s="40">
        <f>'Distributor Secondary'!AN5*'DSR con %'!AO56</f>
        <v>6.09</v>
      </c>
      <c r="AP6" s="40">
        <f>'Distributor Secondary'!AO5*'DSR con %'!AP56</f>
        <v>4.93</v>
      </c>
    </row>
    <row r="7" spans="1:54" x14ac:dyDescent="0.2">
      <c r="A7" s="92" t="s">
        <v>51</v>
      </c>
      <c r="B7" s="89" t="s">
        <v>3</v>
      </c>
      <c r="C7" s="88" t="s">
        <v>22</v>
      </c>
      <c r="D7" s="93" t="s">
        <v>55</v>
      </c>
      <c r="E7" s="93" t="s">
        <v>253</v>
      </c>
      <c r="F7" s="38">
        <f t="shared" si="1"/>
        <v>3351455.1000000006</v>
      </c>
      <c r="G7" s="39">
        <f t="shared" si="0"/>
        <v>1958.8599999999992</v>
      </c>
      <c r="H7" s="40">
        <f>'Distributor Secondary'!G5*'DSR con %'!H57</f>
        <v>83.22</v>
      </c>
      <c r="I7" s="40">
        <f>'Distributor Secondary'!H5*'DSR con %'!I57</f>
        <v>95.38</v>
      </c>
      <c r="J7" s="40">
        <f>'Distributor Secondary'!I5*'DSR con %'!J57</f>
        <v>95.38</v>
      </c>
      <c r="K7" s="40">
        <f>'Distributor Secondary'!J5*'DSR con %'!K57</f>
        <v>258.02</v>
      </c>
      <c r="L7" s="40">
        <f>'Distributor Secondary'!K5*'DSR con %'!L57</f>
        <v>64.22</v>
      </c>
      <c r="M7" s="40">
        <f>'Distributor Secondary'!L5*'DSR con %'!M57</f>
        <v>64.22</v>
      </c>
      <c r="N7" s="40">
        <f>'Distributor Secondary'!M5*'DSR con %'!N57</f>
        <v>58.14</v>
      </c>
      <c r="O7" s="40">
        <f>'Distributor Secondary'!N5*'DSR con %'!O57</f>
        <v>96.52</v>
      </c>
      <c r="P7" s="40">
        <f>'Distributor Secondary'!O5*'DSR con %'!P57</f>
        <v>96.52</v>
      </c>
      <c r="Q7" s="40">
        <f>'Distributor Secondary'!P5*'DSR con %'!Q57</f>
        <v>55.1</v>
      </c>
      <c r="R7" s="40">
        <f>'Distributor Secondary'!Q5*'DSR con %'!R57</f>
        <v>55.1</v>
      </c>
      <c r="S7" s="40">
        <f>'Distributor Secondary'!R5*'DSR con %'!S57</f>
        <v>55.1</v>
      </c>
      <c r="T7" s="40">
        <f>'Distributor Secondary'!S5*'DSR con %'!T57</f>
        <v>55.1</v>
      </c>
      <c r="U7" s="40">
        <f>'Distributor Secondary'!T5*'DSR con %'!U57</f>
        <v>96.52</v>
      </c>
      <c r="V7" s="40">
        <f>'Distributor Secondary'!U5*'DSR con %'!V57</f>
        <v>49.4</v>
      </c>
      <c r="W7" s="40">
        <f>'Distributor Secondary'!V5*'DSR con %'!W57</f>
        <v>82.84</v>
      </c>
      <c r="X7" s="40">
        <f>'Distributor Secondary'!W5*'DSR con %'!X57</f>
        <v>55.1</v>
      </c>
      <c r="Y7" s="40">
        <f>'Distributor Secondary'!X5*'DSR con %'!Y57</f>
        <v>55.1</v>
      </c>
      <c r="Z7" s="40">
        <f>'Distributor Secondary'!Y5*'DSR con %'!Z57</f>
        <v>82.84</v>
      </c>
      <c r="AA7" s="40">
        <f>'Distributor Secondary'!Z5*'DSR con %'!AA57</f>
        <v>55.1</v>
      </c>
      <c r="AB7" s="40">
        <f>'Distributor Secondary'!AA5*'DSR con %'!AB57</f>
        <v>55.1</v>
      </c>
      <c r="AC7" s="40">
        <f>'Distributor Secondary'!AB5*'DSR con %'!AC57</f>
        <v>24.36</v>
      </c>
      <c r="AD7" s="40">
        <f>'Distributor Secondary'!AC5*'DSR con %'!AD57</f>
        <v>74.34</v>
      </c>
      <c r="AE7" s="40">
        <f>'Distributor Secondary'!AD5*'DSR con %'!AE57</f>
        <v>38.64</v>
      </c>
      <c r="AF7" s="40">
        <f>'Distributor Secondary'!AE5*'DSR con %'!AF57</f>
        <v>14.28</v>
      </c>
      <c r="AG7" s="40">
        <f>'Distributor Secondary'!AF5*'DSR con %'!AG57</f>
        <v>20.16</v>
      </c>
      <c r="AH7" s="40">
        <f>'Distributor Secondary'!AG5*'DSR con %'!AH57</f>
        <v>15.12</v>
      </c>
      <c r="AI7" s="40">
        <f>'Distributor Secondary'!AH5*'DSR con %'!AI57</f>
        <v>21.84</v>
      </c>
      <c r="AJ7" s="40">
        <f>'Distributor Secondary'!AI5*'DSR con %'!AJ57</f>
        <v>15.12</v>
      </c>
      <c r="AK7" s="40">
        <f>'Distributor Secondary'!AJ5*'DSR con %'!AK57</f>
        <v>21.84</v>
      </c>
      <c r="AL7" s="40">
        <f>'Distributor Secondary'!AK5*'DSR con %'!AL57</f>
        <v>12.18</v>
      </c>
      <c r="AM7" s="40">
        <f>'Distributor Secondary'!AL5*'DSR con %'!AM57</f>
        <v>7.56</v>
      </c>
      <c r="AN7" s="40">
        <f>'Distributor Secondary'!AM5*'DSR con %'!AN57</f>
        <v>13.44</v>
      </c>
      <c r="AO7" s="40">
        <f>'Distributor Secondary'!AN5*'DSR con %'!AO57</f>
        <v>8.82</v>
      </c>
      <c r="AP7" s="40">
        <f>'Distributor Secondary'!AO5*'DSR con %'!AP57</f>
        <v>7.14</v>
      </c>
    </row>
    <row r="8" spans="1:54" x14ac:dyDescent="0.2">
      <c r="A8" s="92" t="s">
        <v>51</v>
      </c>
      <c r="B8" s="89" t="s">
        <v>3</v>
      </c>
      <c r="C8" s="88" t="s">
        <v>22</v>
      </c>
      <c r="D8" s="93" t="s">
        <v>56</v>
      </c>
      <c r="E8" s="93" t="s">
        <v>254</v>
      </c>
      <c r="F8" s="38">
        <f t="shared" si="1"/>
        <v>2530248.5399999996</v>
      </c>
      <c r="G8" s="39">
        <f t="shared" si="0"/>
        <v>1538.73</v>
      </c>
      <c r="H8" s="40">
        <f>'Distributor Secondary'!G5*'DSR con %'!H58</f>
        <v>67.89</v>
      </c>
      <c r="I8" s="40">
        <f>'Distributor Secondary'!H5*'DSR con %'!I58</f>
        <v>77.81</v>
      </c>
      <c r="J8" s="40">
        <f>'Distributor Secondary'!I5*'DSR con %'!J58</f>
        <v>77.81</v>
      </c>
      <c r="K8" s="40">
        <f>'Distributor Secondary'!J5*'DSR con %'!K58</f>
        <v>210.49</v>
      </c>
      <c r="L8" s="40">
        <f>'Distributor Secondary'!K5*'DSR con %'!L58</f>
        <v>52.39</v>
      </c>
      <c r="M8" s="40">
        <f>'Distributor Secondary'!L5*'DSR con %'!M58</f>
        <v>52.39</v>
      </c>
      <c r="N8" s="40">
        <f>'Distributor Secondary'!M5*'DSR con %'!N58</f>
        <v>47.43</v>
      </c>
      <c r="O8" s="40">
        <f>'Distributor Secondary'!N5*'DSR con %'!O58</f>
        <v>78.739999999999995</v>
      </c>
      <c r="P8" s="40">
        <f>'Distributor Secondary'!O5*'DSR con %'!P58</f>
        <v>76.2</v>
      </c>
      <c r="Q8" s="40">
        <f>'Distributor Secondary'!P5*'DSR con %'!Q58</f>
        <v>43.5</v>
      </c>
      <c r="R8" s="40">
        <f>'Distributor Secondary'!Q5*'DSR con %'!R58</f>
        <v>43.5</v>
      </c>
      <c r="S8" s="40">
        <f>'Distributor Secondary'!R5*'DSR con %'!S58</f>
        <v>43.5</v>
      </c>
      <c r="T8" s="40">
        <f>'Distributor Secondary'!S5*'DSR con %'!T58</f>
        <v>43.5</v>
      </c>
      <c r="U8" s="40">
        <f>'Distributor Secondary'!T5*'DSR con %'!U58</f>
        <v>76.2</v>
      </c>
      <c r="V8" s="40">
        <f>'Distributor Secondary'!U5*'DSR con %'!V58</f>
        <v>39</v>
      </c>
      <c r="W8" s="40">
        <f>'Distributor Secondary'!V5*'DSR con %'!W58</f>
        <v>65.399999999999991</v>
      </c>
      <c r="X8" s="40">
        <f>'Distributor Secondary'!W5*'DSR con %'!X58</f>
        <v>43.5</v>
      </c>
      <c r="Y8" s="40">
        <f>'Distributor Secondary'!X5*'DSR con %'!Y58</f>
        <v>43.5</v>
      </c>
      <c r="Z8" s="40">
        <f>'Distributor Secondary'!Y5*'DSR con %'!Z58</f>
        <v>65.399999999999991</v>
      </c>
      <c r="AA8" s="40">
        <f>'Distributor Secondary'!Z5*'DSR con %'!AA58</f>
        <v>43.5</v>
      </c>
      <c r="AB8" s="40">
        <f>'Distributor Secondary'!AA5*'DSR con %'!AB58</f>
        <v>43.5</v>
      </c>
      <c r="AC8" s="40">
        <f>'Distributor Secondary'!AB5*'DSR con %'!AC58</f>
        <v>16.82</v>
      </c>
      <c r="AD8" s="40">
        <f>'Distributor Secondary'!AC5*'DSR con %'!AD58</f>
        <v>51.33</v>
      </c>
      <c r="AE8" s="40">
        <f>'Distributor Secondary'!AD5*'DSR con %'!AE58</f>
        <v>26.68</v>
      </c>
      <c r="AF8" s="40">
        <f>'Distributor Secondary'!AE5*'DSR con %'!AF58</f>
        <v>9.86</v>
      </c>
      <c r="AG8" s="40">
        <f>'Distributor Secondary'!AF5*'DSR con %'!AG58</f>
        <v>13.919999999999998</v>
      </c>
      <c r="AH8" s="40">
        <f>'Distributor Secondary'!AG5*'DSR con %'!AH58</f>
        <v>10.44</v>
      </c>
      <c r="AI8" s="40">
        <f>'Distributor Secondary'!AH5*'DSR con %'!AI58</f>
        <v>15.079999999999998</v>
      </c>
      <c r="AJ8" s="40">
        <f>'Distributor Secondary'!AI5*'DSR con %'!AJ58</f>
        <v>10.44</v>
      </c>
      <c r="AK8" s="40">
        <f>'Distributor Secondary'!AJ5*'DSR con %'!AK58</f>
        <v>15.079999999999998</v>
      </c>
      <c r="AL8" s="40">
        <f>'Distributor Secondary'!AK5*'DSR con %'!AL58</f>
        <v>8.41</v>
      </c>
      <c r="AM8" s="40">
        <f>'Distributor Secondary'!AL5*'DSR con %'!AM58</f>
        <v>5.22</v>
      </c>
      <c r="AN8" s="40">
        <f>'Distributor Secondary'!AM5*'DSR con %'!AN58</f>
        <v>9.2799999999999994</v>
      </c>
      <c r="AO8" s="40">
        <f>'Distributor Secondary'!AN5*'DSR con %'!AO58</f>
        <v>6.09</v>
      </c>
      <c r="AP8" s="40">
        <f>'Distributor Secondary'!AO5*'DSR con %'!AP58</f>
        <v>4.93</v>
      </c>
    </row>
    <row r="9" spans="1:54" s="17" customFormat="1" x14ac:dyDescent="0.2">
      <c r="A9" s="94"/>
      <c r="B9" s="91"/>
      <c r="C9" s="90"/>
      <c r="D9" s="94"/>
      <c r="E9" s="94"/>
      <c r="F9" s="41">
        <f t="shared" si="1"/>
        <v>8468005</v>
      </c>
      <c r="G9" s="48">
        <f t="shared" si="0"/>
        <v>5081</v>
      </c>
      <c r="H9" s="27">
        <f t="shared" ref="H9:AP9" si="3">SUM(H6:H8)</f>
        <v>219</v>
      </c>
      <c r="I9" s="27">
        <f t="shared" si="3"/>
        <v>251</v>
      </c>
      <c r="J9" s="27">
        <f t="shared" si="3"/>
        <v>251</v>
      </c>
      <c r="K9" s="27">
        <f t="shared" si="3"/>
        <v>679</v>
      </c>
      <c r="L9" s="27">
        <f t="shared" si="3"/>
        <v>169</v>
      </c>
      <c r="M9" s="27">
        <f t="shared" si="3"/>
        <v>169</v>
      </c>
      <c r="N9" s="27">
        <f t="shared" si="3"/>
        <v>153</v>
      </c>
      <c r="O9" s="27">
        <f t="shared" si="3"/>
        <v>254</v>
      </c>
      <c r="P9" s="27">
        <f t="shared" si="3"/>
        <v>254</v>
      </c>
      <c r="Q9" s="27">
        <f t="shared" si="3"/>
        <v>145</v>
      </c>
      <c r="R9" s="27">
        <f t="shared" si="3"/>
        <v>145</v>
      </c>
      <c r="S9" s="27">
        <f t="shared" si="3"/>
        <v>145</v>
      </c>
      <c r="T9" s="27">
        <f t="shared" si="3"/>
        <v>145</v>
      </c>
      <c r="U9" s="27">
        <f t="shared" si="3"/>
        <v>254</v>
      </c>
      <c r="V9" s="27">
        <f t="shared" si="3"/>
        <v>130</v>
      </c>
      <c r="W9" s="27">
        <f t="shared" si="3"/>
        <v>218</v>
      </c>
      <c r="X9" s="27">
        <f t="shared" si="3"/>
        <v>145</v>
      </c>
      <c r="Y9" s="27">
        <f t="shared" si="3"/>
        <v>145</v>
      </c>
      <c r="Z9" s="27">
        <f t="shared" si="3"/>
        <v>218</v>
      </c>
      <c r="AA9" s="27">
        <f t="shared" si="3"/>
        <v>145</v>
      </c>
      <c r="AB9" s="27">
        <f t="shared" si="3"/>
        <v>145</v>
      </c>
      <c r="AC9" s="27">
        <f t="shared" si="3"/>
        <v>58</v>
      </c>
      <c r="AD9" s="27">
        <f t="shared" si="3"/>
        <v>177</v>
      </c>
      <c r="AE9" s="27">
        <f t="shared" si="3"/>
        <v>92</v>
      </c>
      <c r="AF9" s="27">
        <f t="shared" si="3"/>
        <v>34</v>
      </c>
      <c r="AG9" s="27">
        <f t="shared" si="3"/>
        <v>48</v>
      </c>
      <c r="AH9" s="27">
        <f t="shared" si="3"/>
        <v>36</v>
      </c>
      <c r="AI9" s="27">
        <f t="shared" si="3"/>
        <v>52</v>
      </c>
      <c r="AJ9" s="27">
        <f t="shared" si="3"/>
        <v>36</v>
      </c>
      <c r="AK9" s="27">
        <f t="shared" si="3"/>
        <v>52</v>
      </c>
      <c r="AL9" s="27">
        <f t="shared" si="3"/>
        <v>29</v>
      </c>
      <c r="AM9" s="27">
        <f t="shared" si="3"/>
        <v>18</v>
      </c>
      <c r="AN9" s="27">
        <f t="shared" si="3"/>
        <v>32</v>
      </c>
      <c r="AO9" s="27">
        <f t="shared" si="3"/>
        <v>21</v>
      </c>
      <c r="AP9" s="27">
        <f t="shared" si="3"/>
        <v>17</v>
      </c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x14ac:dyDescent="0.2">
      <c r="A10" s="93" t="s">
        <v>5</v>
      </c>
      <c r="B10" s="89" t="s">
        <v>3</v>
      </c>
      <c r="C10" s="88" t="s">
        <v>21</v>
      </c>
      <c r="D10" s="93" t="s">
        <v>83</v>
      </c>
      <c r="E10" s="93" t="s">
        <v>84</v>
      </c>
      <c r="F10" s="38">
        <f t="shared" si="1"/>
        <v>2242224.6157788597</v>
      </c>
      <c r="G10" s="39">
        <f t="shared" si="0"/>
        <v>1758.152976419422</v>
      </c>
      <c r="H10" s="40">
        <f>'Distributor Secondary'!G6*'DSR con %'!H60</f>
        <v>59.85</v>
      </c>
      <c r="I10" s="40">
        <f>'Distributor Secondary'!H6*'DSR con %'!I60</f>
        <v>54.15</v>
      </c>
      <c r="J10" s="40">
        <f>'Distributor Secondary'!I6*'DSR con %'!J60</f>
        <v>43.32</v>
      </c>
      <c r="K10" s="40">
        <f>'Distributor Secondary'!J6*'DSR con %'!K60</f>
        <v>366.96</v>
      </c>
      <c r="L10" s="40">
        <f>'Distributor Secondary'!K6*'DSR con %'!L60</f>
        <v>54.08</v>
      </c>
      <c r="M10" s="40">
        <f>'Distributor Secondary'!L6*'DSR con %'!M60</f>
        <v>54.08</v>
      </c>
      <c r="N10" s="40">
        <f>'Distributor Secondary'!M6*'DSR con %'!N60</f>
        <v>50.009756097560974</v>
      </c>
      <c r="O10" s="40">
        <f>'Distributor Secondary'!N6*'DSR con %'!O60</f>
        <v>86.222222222222214</v>
      </c>
      <c r="P10" s="40">
        <f>'Distributor Secondary'!O6*'DSR con %'!P60</f>
        <v>97</v>
      </c>
      <c r="Q10" s="40">
        <f>'Distributor Secondary'!P6*'DSR con %'!Q60</f>
        <v>59.67</v>
      </c>
      <c r="R10" s="40">
        <f>'Distributor Secondary'!Q6*'DSR con %'!R60</f>
        <v>33.268817204301079</v>
      </c>
      <c r="S10" s="40">
        <f>'Distributor Secondary'!R6*'DSR con %'!S60</f>
        <v>24.785046728971963</v>
      </c>
      <c r="T10" s="40">
        <f>'Distributor Secondary'!S6*'DSR con %'!T60</f>
        <v>22.474576271186443</v>
      </c>
      <c r="U10" s="40">
        <f>'Distributor Secondary'!T6*'DSR con %'!U60</f>
        <v>64.038834951456309</v>
      </c>
      <c r="V10" s="40">
        <f>'Distributor Secondary'!U6*'DSR con %'!V60</f>
        <v>33.333333333333329</v>
      </c>
      <c r="W10" s="40">
        <f>'Distributor Secondary'!V6*'DSR con %'!W60</f>
        <v>92.960000000000008</v>
      </c>
      <c r="X10" s="40">
        <f>'Distributor Secondary'!W6*'DSR con %'!X60</f>
        <v>55.25</v>
      </c>
      <c r="Y10" s="40">
        <f>'Distributor Secondary'!X6*'DSR con %'!Y60</f>
        <v>73.666666666666657</v>
      </c>
      <c r="Z10" s="40">
        <f>'Distributor Secondary'!Y6*'DSR con %'!Z60</f>
        <v>205.84</v>
      </c>
      <c r="AA10" s="40">
        <f>'Distributor Secondary'!Z6*'DSR con %'!AA60</f>
        <v>40.18181818181818</v>
      </c>
      <c r="AB10" s="40">
        <f>'Distributor Secondary'!AA6*'DSR con %'!AB60</f>
        <v>34</v>
      </c>
      <c r="AC10" s="40">
        <f>'Distributor Secondary'!AB6*'DSR con %'!AC60</f>
        <v>16</v>
      </c>
      <c r="AD10" s="40">
        <f>'Distributor Secondary'!AC6*'DSR con %'!AD60</f>
        <v>82.714285714285708</v>
      </c>
      <c r="AE10" s="40">
        <f>'Distributor Secondary'!AD6*'DSR con %'!AE60</f>
        <v>30.309523809523807</v>
      </c>
      <c r="AF10" s="40">
        <f>'Distributor Secondary'!AE6*'DSR con %'!AF60</f>
        <v>3.5595238095238098</v>
      </c>
      <c r="AG10" s="40">
        <f>'Distributor Secondary'!AF6*'DSR con %'!AG60</f>
        <v>4.1785714285714288</v>
      </c>
      <c r="AH10" s="40">
        <f>'Distributor Secondary'!AG6*'DSR con %'!AH60</f>
        <v>2.166666666666667</v>
      </c>
      <c r="AI10" s="40">
        <f>'Distributor Secondary'!AH6*'DSR con %'!AI60</f>
        <v>3.25</v>
      </c>
      <c r="AJ10" s="40">
        <f>'Distributor Secondary'!AI6*'DSR con %'!AJ60</f>
        <v>1.8571428571428572</v>
      </c>
      <c r="AK10" s="40">
        <f>'Distributor Secondary'!AJ6*'DSR con %'!AK60</f>
        <v>2.7857142857142856</v>
      </c>
      <c r="AL10" s="40">
        <f>'Distributor Secondary'!AK6*'DSR con %'!AL60</f>
        <v>2.0119047619047619</v>
      </c>
      <c r="AM10" s="40">
        <f>'Distributor Secondary'!AL6*'DSR con %'!AM60</f>
        <v>1.0833333333333335</v>
      </c>
      <c r="AN10" s="40">
        <f>'Distributor Secondary'!AM6*'DSR con %'!AN60</f>
        <v>1.7023809523809526</v>
      </c>
      <c r="AO10" s="40">
        <f>'Distributor Secondary'!AN6*'DSR con %'!AO60</f>
        <v>0.9285714285714286</v>
      </c>
      <c r="AP10" s="40">
        <f>'Distributor Secondary'!AO6*'DSR con %'!AP60</f>
        <v>0.4642857142857143</v>
      </c>
    </row>
    <row r="11" spans="1:54" x14ac:dyDescent="0.2">
      <c r="A11" s="93" t="s">
        <v>5</v>
      </c>
      <c r="B11" s="89" t="s">
        <v>3</v>
      </c>
      <c r="C11" s="88" t="s">
        <v>21</v>
      </c>
      <c r="D11" s="93" t="s">
        <v>85</v>
      </c>
      <c r="E11" s="93" t="s">
        <v>86</v>
      </c>
      <c r="F11" s="38">
        <f t="shared" si="1"/>
        <v>1456471.52</v>
      </c>
      <c r="G11" s="39">
        <f t="shared" si="0"/>
        <v>1104.4100000000001</v>
      </c>
      <c r="H11" s="40">
        <f>'Distributor Secondary'!G6*'DSR con %'!H61</f>
        <v>59.85</v>
      </c>
      <c r="I11" s="40">
        <f>'Distributor Secondary'!H6*'DSR con %'!I61</f>
        <v>64.98</v>
      </c>
      <c r="J11" s="40">
        <f>'Distributor Secondary'!I6*'DSR con %'!J61</f>
        <v>75.81</v>
      </c>
      <c r="K11" s="40">
        <f>'Distributor Secondary'!J6*'DSR con %'!K61</f>
        <v>250.2</v>
      </c>
      <c r="L11" s="40">
        <f>'Distributor Secondary'!K6*'DSR con %'!L61</f>
        <v>58.240000000000009</v>
      </c>
      <c r="M11" s="40">
        <f>'Distributor Secondary'!L6*'DSR con %'!M61</f>
        <v>70.72</v>
      </c>
      <c r="N11" s="40">
        <f>'Distributor Secondary'!M6*'DSR con %'!N61</f>
        <v>30.290000000000003</v>
      </c>
      <c r="O11" s="40">
        <f>'Distributor Secondary'!N6*'DSR con %'!O61</f>
        <v>42.68</v>
      </c>
      <c r="P11" s="40">
        <f>'Distributor Secondary'!O6*'DSR con %'!P61</f>
        <v>38.800000000000004</v>
      </c>
      <c r="Q11" s="40">
        <f>'Distributor Secondary'!P6*'DSR con %'!Q61</f>
        <v>17.68</v>
      </c>
      <c r="R11" s="40">
        <f>'Distributor Secondary'!Q6*'DSR con %'!R61</f>
        <v>24.31</v>
      </c>
      <c r="S11" s="40">
        <f>'Distributor Secondary'!R6*'DSR con %'!S61</f>
        <v>28.73</v>
      </c>
      <c r="T11" s="40">
        <f>'Distributor Secondary'!S6*'DSR con %'!T61</f>
        <v>22.1</v>
      </c>
      <c r="U11" s="40">
        <f>'Distributor Secondary'!T6*'DSR con %'!U61</f>
        <v>62.08</v>
      </c>
      <c r="V11" s="40">
        <f>'Distributor Secondary'!U6*'DSR con %'!V61</f>
        <v>26</v>
      </c>
      <c r="W11" s="40">
        <f>'Distributor Secondary'!V6*'DSR con %'!W61</f>
        <v>36.520000000000003</v>
      </c>
      <c r="X11" s="40">
        <f>'Distributor Secondary'!W6*'DSR con %'!X61</f>
        <v>28.73</v>
      </c>
      <c r="Y11" s="40">
        <f>'Distributor Secondary'!X6*'DSR con %'!Y61</f>
        <v>17.68</v>
      </c>
      <c r="Z11" s="40">
        <f>'Distributor Secondary'!Y6*'DSR con %'!Z61</f>
        <v>23.240000000000002</v>
      </c>
      <c r="AA11" s="40">
        <f>'Distributor Secondary'!Z6*'DSR con %'!AA61</f>
        <v>4.42</v>
      </c>
      <c r="AB11" s="40">
        <f>'Distributor Secondary'!AA6*'DSR con %'!AB61</f>
        <v>15.47</v>
      </c>
      <c r="AC11" s="40">
        <f>'Distributor Secondary'!AB6*'DSR con %'!AC61</f>
        <v>7.1999999999999993</v>
      </c>
      <c r="AD11" s="40">
        <f>'Distributor Secondary'!AC6*'DSR con %'!AD61</f>
        <v>27.020000000000003</v>
      </c>
      <c r="AE11" s="40">
        <f>'Distributor Secondary'!AD6*'DSR con %'!AE61</f>
        <v>42.21</v>
      </c>
      <c r="AF11" s="40">
        <f>'Distributor Secondary'!AE6*'DSR con %'!AF61</f>
        <v>4.37</v>
      </c>
      <c r="AG11" s="40">
        <f>'Distributor Secondary'!AF6*'DSR con %'!AG61</f>
        <v>5.13</v>
      </c>
      <c r="AH11" s="40">
        <f>'Distributor Secondary'!AG6*'DSR con %'!AH61</f>
        <v>2.66</v>
      </c>
      <c r="AI11" s="40">
        <f>'Distributor Secondary'!AH6*'DSR con %'!AI61</f>
        <v>3.99</v>
      </c>
      <c r="AJ11" s="40">
        <f>'Distributor Secondary'!AI6*'DSR con %'!AJ61</f>
        <v>2.2800000000000002</v>
      </c>
      <c r="AK11" s="40">
        <f>'Distributor Secondary'!AJ6*'DSR con %'!AK61</f>
        <v>3.42</v>
      </c>
      <c r="AL11" s="40">
        <f>'Distributor Secondary'!AK6*'DSR con %'!AL61</f>
        <v>2.4700000000000002</v>
      </c>
      <c r="AM11" s="40">
        <f>'Distributor Secondary'!AL6*'DSR con %'!AM61</f>
        <v>1.33</v>
      </c>
      <c r="AN11" s="40">
        <f>'Distributor Secondary'!AM6*'DSR con %'!AN61</f>
        <v>2.09</v>
      </c>
      <c r="AO11" s="40">
        <f>'Distributor Secondary'!AN6*'DSR con %'!AO61</f>
        <v>1.1400000000000001</v>
      </c>
      <c r="AP11" s="40">
        <f>'Distributor Secondary'!AO6*'DSR con %'!AP61</f>
        <v>0.57000000000000006</v>
      </c>
    </row>
    <row r="12" spans="1:54" x14ac:dyDescent="0.2">
      <c r="A12" s="93" t="s">
        <v>5</v>
      </c>
      <c r="B12" s="89" t="s">
        <v>3</v>
      </c>
      <c r="C12" s="88" t="s">
        <v>21</v>
      </c>
      <c r="D12" s="93" t="s">
        <v>87</v>
      </c>
      <c r="E12" s="93" t="s">
        <v>88</v>
      </c>
      <c r="F12" s="38">
        <f t="shared" si="1"/>
        <v>2249425.2899999996</v>
      </c>
      <c r="G12" s="39">
        <f t="shared" si="0"/>
        <v>1678.18</v>
      </c>
      <c r="H12" s="40">
        <f>'Distributor Secondary'!G6*'DSR con %'!H62</f>
        <v>66.149999999999991</v>
      </c>
      <c r="I12" s="40">
        <f>'Distributor Secondary'!H6*'DSR con %'!I62</f>
        <v>86.64</v>
      </c>
      <c r="J12" s="40">
        <f>'Distributor Secondary'!I6*'DSR con %'!J62</f>
        <v>50.540000000000006</v>
      </c>
      <c r="K12" s="40">
        <f>'Distributor Secondary'!J6*'DSR con %'!K62</f>
        <v>200.16</v>
      </c>
      <c r="L12" s="40">
        <f>'Distributor Secondary'!K6*'DSR con %'!L62</f>
        <v>70.72</v>
      </c>
      <c r="M12" s="40">
        <f>'Distributor Secondary'!L6*'DSR con %'!M62</f>
        <v>54.08</v>
      </c>
      <c r="N12" s="40">
        <f>'Distributor Secondary'!M6*'DSR con %'!N62</f>
        <v>37.28</v>
      </c>
      <c r="O12" s="40">
        <f>'Distributor Secondary'!N6*'DSR con %'!O62</f>
        <v>62.08</v>
      </c>
      <c r="P12" s="40">
        <f>'Distributor Secondary'!O6*'DSR con %'!P62</f>
        <v>65.960000000000008</v>
      </c>
      <c r="Q12" s="40">
        <f>'Distributor Secondary'!P6*'DSR con %'!Q62</f>
        <v>19.89</v>
      </c>
      <c r="R12" s="40">
        <f>'Distributor Secondary'!Q6*'DSR con %'!R62</f>
        <v>17.68</v>
      </c>
      <c r="S12" s="40">
        <f>'Distributor Secondary'!R6*'DSR con %'!S62</f>
        <v>26.52</v>
      </c>
      <c r="T12" s="40">
        <f>'Distributor Secondary'!S6*'DSR con %'!T62</f>
        <v>41.99</v>
      </c>
      <c r="U12" s="40">
        <f>'Distributor Secondary'!T6*'DSR con %'!U62</f>
        <v>23.279999999999998</v>
      </c>
      <c r="V12" s="40">
        <f>'Distributor Secondary'!U6*'DSR con %'!V62</f>
        <v>20</v>
      </c>
      <c r="W12" s="40">
        <f>'Distributor Secondary'!V6*'DSR con %'!W62</f>
        <v>36.520000000000003</v>
      </c>
      <c r="X12" s="40">
        <f>'Distributor Secondary'!W6*'DSR con %'!X62</f>
        <v>46.41</v>
      </c>
      <c r="Y12" s="40">
        <f>'Distributor Secondary'!X6*'DSR con %'!Y62</f>
        <v>72.930000000000007</v>
      </c>
      <c r="Z12" s="40">
        <f>'Distributor Secondary'!Y6*'DSR con %'!Z62</f>
        <v>46.480000000000004</v>
      </c>
      <c r="AA12" s="40">
        <f>'Distributor Secondary'!Z6*'DSR con %'!AA62</f>
        <v>121.55000000000001</v>
      </c>
      <c r="AB12" s="40">
        <f>'Distributor Secondary'!AA6*'DSR con %'!AB62</f>
        <v>132.6</v>
      </c>
      <c r="AC12" s="40">
        <f>'Distributor Secondary'!AB6*'DSR con %'!AC62</f>
        <v>80.400000000000006</v>
      </c>
      <c r="AD12" s="40">
        <f>'Distributor Secondary'!AC6*'DSR con %'!AD62</f>
        <v>231.6</v>
      </c>
      <c r="AE12" s="40">
        <f>'Distributor Secondary'!AD6*'DSR con %'!AE62</f>
        <v>34.17</v>
      </c>
      <c r="AF12" s="40">
        <f>'Distributor Secondary'!AE6*'DSR con %'!AF62</f>
        <v>4.83</v>
      </c>
      <c r="AG12" s="40">
        <f>'Distributor Secondary'!AF6*'DSR con %'!AG62</f>
        <v>5.67</v>
      </c>
      <c r="AH12" s="40">
        <f>'Distributor Secondary'!AG6*'DSR con %'!AH62</f>
        <v>2.94</v>
      </c>
      <c r="AI12" s="40">
        <f>'Distributor Secondary'!AH6*'DSR con %'!AI62</f>
        <v>4.41</v>
      </c>
      <c r="AJ12" s="40">
        <f>'Distributor Secondary'!AI6*'DSR con %'!AJ62</f>
        <v>2.52</v>
      </c>
      <c r="AK12" s="40">
        <f>'Distributor Secondary'!AJ6*'DSR con %'!AK62</f>
        <v>3.78</v>
      </c>
      <c r="AL12" s="40">
        <f>'Distributor Secondary'!AK6*'DSR con %'!AL62</f>
        <v>2.73</v>
      </c>
      <c r="AM12" s="40">
        <f>'Distributor Secondary'!AL6*'DSR con %'!AM62</f>
        <v>1.47</v>
      </c>
      <c r="AN12" s="40">
        <f>'Distributor Secondary'!AM6*'DSR con %'!AN62</f>
        <v>2.31</v>
      </c>
      <c r="AO12" s="40">
        <f>'Distributor Secondary'!AN6*'DSR con %'!AO62</f>
        <v>1.26</v>
      </c>
      <c r="AP12" s="40">
        <f>'Distributor Secondary'!AO6*'DSR con %'!AP62</f>
        <v>0.63</v>
      </c>
    </row>
    <row r="13" spans="1:54" x14ac:dyDescent="0.2">
      <c r="A13" s="93" t="s">
        <v>5</v>
      </c>
      <c r="B13" s="89" t="s">
        <v>3</v>
      </c>
      <c r="C13" s="88" t="s">
        <v>21</v>
      </c>
      <c r="D13" s="93" t="s">
        <v>89</v>
      </c>
      <c r="E13" s="93" t="s">
        <v>90</v>
      </c>
      <c r="F13" s="38">
        <f t="shared" si="1"/>
        <v>1972513.5800000003</v>
      </c>
      <c r="G13" s="39">
        <f t="shared" si="0"/>
        <v>1607.4800000000005</v>
      </c>
      <c r="H13" s="40">
        <f>'Distributor Secondary'!G6*'DSR con %'!H63</f>
        <v>63</v>
      </c>
      <c r="I13" s="40">
        <f>'Distributor Secondary'!H6*'DSR con %'!I63</f>
        <v>46.93</v>
      </c>
      <c r="J13" s="40">
        <f>'Distributor Secondary'!I6*'DSR con %'!J63</f>
        <v>133.57</v>
      </c>
      <c r="K13" s="40">
        <f>'Distributor Secondary'!J6*'DSR con %'!K63</f>
        <v>450.36</v>
      </c>
      <c r="L13" s="40">
        <f>'Distributor Secondary'!K6*'DSR con %'!L63</f>
        <v>83.2</v>
      </c>
      <c r="M13" s="40">
        <f>'Distributor Secondary'!L6*'DSR con %'!M63</f>
        <v>83.2</v>
      </c>
      <c r="N13" s="40">
        <f>'Distributor Secondary'!M6*'DSR con %'!N63</f>
        <v>41.94</v>
      </c>
      <c r="O13" s="40">
        <f>'Distributor Secondary'!N6*'DSR con %'!O63</f>
        <v>69.84</v>
      </c>
      <c r="P13" s="40">
        <f>'Distributor Secondary'!O6*'DSR con %'!P63</f>
        <v>85.36</v>
      </c>
      <c r="Q13" s="40">
        <f>'Distributor Secondary'!P6*'DSR con %'!Q63</f>
        <v>22.1</v>
      </c>
      <c r="R13" s="40">
        <f>'Distributor Secondary'!Q6*'DSR con %'!R63</f>
        <v>66.3</v>
      </c>
      <c r="S13" s="40">
        <f>'Distributor Secondary'!R6*'DSR con %'!S63</f>
        <v>59.67</v>
      </c>
      <c r="T13" s="40">
        <f>'Distributor Secondary'!S6*'DSR con %'!T63</f>
        <v>44.2</v>
      </c>
      <c r="U13" s="40">
        <f>'Distributor Secondary'!T6*'DSR con %'!U63</f>
        <v>77.600000000000009</v>
      </c>
      <c r="V13" s="40">
        <f>'Distributor Secondary'!U6*'DSR con %'!V63</f>
        <v>46</v>
      </c>
      <c r="W13" s="40">
        <f>'Distributor Secondary'!V6*'DSR con %'!W63</f>
        <v>43.160000000000004</v>
      </c>
      <c r="X13" s="40">
        <f>'Distributor Secondary'!W6*'DSR con %'!X63</f>
        <v>28.73</v>
      </c>
      <c r="Y13" s="40">
        <f>'Distributor Secondary'!X6*'DSR con %'!Y63</f>
        <v>17.68</v>
      </c>
      <c r="Z13" s="40">
        <f>'Distributor Secondary'!Y6*'DSR con %'!Z63</f>
        <v>23.240000000000002</v>
      </c>
      <c r="AA13" s="40">
        <f>'Distributor Secondary'!Z6*'DSR con %'!AA63</f>
        <v>19.89</v>
      </c>
      <c r="AB13" s="40">
        <f>'Distributor Secondary'!AA6*'DSR con %'!AB63</f>
        <v>15.47</v>
      </c>
      <c r="AC13" s="40">
        <f>'Distributor Secondary'!AB6*'DSR con %'!AC63</f>
        <v>24</v>
      </c>
      <c r="AD13" s="40">
        <f>'Distributor Secondary'!AC6*'DSR con %'!AD63</f>
        <v>7.72</v>
      </c>
      <c r="AE13" s="40">
        <f>'Distributor Secondary'!AD6*'DSR con %'!AE63</f>
        <v>34.17</v>
      </c>
      <c r="AF13" s="40">
        <f>'Distributor Secondary'!AE6*'DSR con %'!AF63</f>
        <v>2.99</v>
      </c>
      <c r="AG13" s="40">
        <f>'Distributor Secondary'!AF6*'DSR con %'!AG63</f>
        <v>3.5100000000000002</v>
      </c>
      <c r="AH13" s="40">
        <f>'Distributor Secondary'!AG6*'DSR con %'!AH63</f>
        <v>1.82</v>
      </c>
      <c r="AI13" s="40">
        <f>'Distributor Secondary'!AH6*'DSR con %'!AI63</f>
        <v>2.73</v>
      </c>
      <c r="AJ13" s="40">
        <f>'Distributor Secondary'!AI6*'DSR con %'!AJ63</f>
        <v>1.56</v>
      </c>
      <c r="AK13" s="40">
        <f>'Distributor Secondary'!AJ6*'DSR con %'!AK63</f>
        <v>2.34</v>
      </c>
      <c r="AL13" s="40">
        <f>'Distributor Secondary'!AK6*'DSR con %'!AL63</f>
        <v>1.69</v>
      </c>
      <c r="AM13" s="40">
        <f>'Distributor Secondary'!AL6*'DSR con %'!AM63</f>
        <v>0.91</v>
      </c>
      <c r="AN13" s="40">
        <f>'Distributor Secondary'!AM6*'DSR con %'!AN63</f>
        <v>1.4300000000000002</v>
      </c>
      <c r="AO13" s="40">
        <f>'Distributor Secondary'!AN6*'DSR con %'!AO63</f>
        <v>0.78</v>
      </c>
      <c r="AP13" s="40">
        <f>'Distributor Secondary'!AO6*'DSR con %'!AP63</f>
        <v>0.39</v>
      </c>
    </row>
    <row r="14" spans="1:54" x14ac:dyDescent="0.2">
      <c r="A14" s="95" t="s">
        <v>5</v>
      </c>
      <c r="B14" s="89" t="s">
        <v>3</v>
      </c>
      <c r="C14" s="88" t="s">
        <v>21</v>
      </c>
      <c r="D14" s="95" t="s">
        <v>91</v>
      </c>
      <c r="E14" s="95" t="s">
        <v>92</v>
      </c>
      <c r="F14" s="38">
        <f t="shared" si="1"/>
        <v>2027132.62</v>
      </c>
      <c r="G14" s="39">
        <f t="shared" si="0"/>
        <v>1561.1700000000008</v>
      </c>
      <c r="H14" s="40">
        <f>'Distributor Secondary'!G6*'DSR con %'!H64</f>
        <v>44.1</v>
      </c>
      <c r="I14" s="40">
        <f>'Distributor Secondary'!H6*'DSR con %'!I64</f>
        <v>61.370000000000005</v>
      </c>
      <c r="J14" s="40">
        <f>'Distributor Secondary'!I6*'DSR con %'!J64</f>
        <v>36.1</v>
      </c>
      <c r="K14" s="40">
        <f>'Distributor Secondary'!J6*'DSR con %'!K64</f>
        <v>283.56</v>
      </c>
      <c r="L14" s="40">
        <f>'Distributor Secondary'!K6*'DSR con %'!L64</f>
        <v>116.48000000000002</v>
      </c>
      <c r="M14" s="40">
        <f>'Distributor Secondary'!L6*'DSR con %'!M64</f>
        <v>99.84</v>
      </c>
      <c r="N14" s="40">
        <f>'Distributor Secondary'!M6*'DSR con %'!N64</f>
        <v>44.27</v>
      </c>
      <c r="O14" s="40">
        <f>'Distributor Secondary'!N6*'DSR con %'!O64</f>
        <v>81.48</v>
      </c>
      <c r="P14" s="40">
        <f>'Distributor Secondary'!O6*'DSR con %'!P64</f>
        <v>58.199999999999996</v>
      </c>
      <c r="Q14" s="40">
        <f>'Distributor Secondary'!P6*'DSR con %'!Q64</f>
        <v>75.14</v>
      </c>
      <c r="R14" s="40">
        <f>'Distributor Secondary'!Q6*'DSR con %'!R64</f>
        <v>64.089999999999989</v>
      </c>
      <c r="S14" s="40">
        <f>'Distributor Secondary'!R6*'DSR con %'!S64</f>
        <v>61.88</v>
      </c>
      <c r="T14" s="40">
        <f>'Distributor Secondary'!S6*'DSR con %'!T64</f>
        <v>75.14</v>
      </c>
      <c r="U14" s="40">
        <f>'Distributor Secondary'!T6*'DSR con %'!U64</f>
        <v>112.52</v>
      </c>
      <c r="V14" s="40">
        <f>'Distributor Secondary'!U6*'DSR con %'!V64</f>
        <v>52</v>
      </c>
      <c r="W14" s="40">
        <f>'Distributor Secondary'!V6*'DSR con %'!W64</f>
        <v>92.960000000000008</v>
      </c>
      <c r="X14" s="40">
        <f>'Distributor Secondary'!W6*'DSR con %'!X64</f>
        <v>33.15</v>
      </c>
      <c r="Y14" s="40">
        <f>'Distributor Secondary'!X6*'DSR con %'!Y64</f>
        <v>17.68</v>
      </c>
      <c r="Z14" s="40">
        <f>'Distributor Secondary'!Y6*'DSR con %'!Z64</f>
        <v>23.240000000000002</v>
      </c>
      <c r="AA14" s="40">
        <f>'Distributor Secondary'!Z6*'DSR con %'!AA64</f>
        <v>15.47</v>
      </c>
      <c r="AB14" s="40">
        <f>'Distributor Secondary'!AA6*'DSR con %'!AB64</f>
        <v>15.47</v>
      </c>
      <c r="AC14" s="40">
        <f>'Distributor Secondary'!AB6*'DSR con %'!AC64</f>
        <v>8.4</v>
      </c>
      <c r="AD14" s="40">
        <f>'Distributor Secondary'!AC6*'DSR con %'!AD64</f>
        <v>27.020000000000003</v>
      </c>
      <c r="AE14" s="40">
        <f>'Distributor Secondary'!AD6*'DSR con %'!AE64</f>
        <v>32.160000000000004</v>
      </c>
      <c r="AF14" s="40">
        <f>'Distributor Secondary'!AE6*'DSR con %'!AF64</f>
        <v>4.37</v>
      </c>
      <c r="AG14" s="40">
        <f>'Distributor Secondary'!AF6*'DSR con %'!AG64</f>
        <v>5.13</v>
      </c>
      <c r="AH14" s="40">
        <f>'Distributor Secondary'!AG6*'DSR con %'!AH64</f>
        <v>2.66</v>
      </c>
      <c r="AI14" s="40">
        <f>'Distributor Secondary'!AH6*'DSR con %'!AI64</f>
        <v>3.99</v>
      </c>
      <c r="AJ14" s="40">
        <f>'Distributor Secondary'!AI6*'DSR con %'!AJ64</f>
        <v>2.2800000000000002</v>
      </c>
      <c r="AK14" s="40">
        <f>'Distributor Secondary'!AJ6*'DSR con %'!AK64</f>
        <v>3.42</v>
      </c>
      <c r="AL14" s="40">
        <f>'Distributor Secondary'!AK6*'DSR con %'!AL64</f>
        <v>2.4700000000000002</v>
      </c>
      <c r="AM14" s="40">
        <f>'Distributor Secondary'!AL6*'DSR con %'!AM64</f>
        <v>1.33</v>
      </c>
      <c r="AN14" s="40">
        <f>'Distributor Secondary'!AM6*'DSR con %'!AN64</f>
        <v>2.09</v>
      </c>
      <c r="AO14" s="40">
        <f>'Distributor Secondary'!AN6*'DSR con %'!AO64</f>
        <v>1.1400000000000001</v>
      </c>
      <c r="AP14" s="40">
        <f>'Distributor Secondary'!AO6*'DSR con %'!AP64</f>
        <v>0.57000000000000006</v>
      </c>
    </row>
    <row r="15" spans="1:54" x14ac:dyDescent="0.2">
      <c r="A15" s="95" t="s">
        <v>5</v>
      </c>
      <c r="B15" s="89" t="s">
        <v>3</v>
      </c>
      <c r="C15" s="88" t="s">
        <v>21</v>
      </c>
      <c r="D15" s="95" t="s">
        <v>93</v>
      </c>
      <c r="E15" s="95" t="s">
        <v>94</v>
      </c>
      <c r="F15" s="38">
        <f t="shared" si="1"/>
        <v>964457.37422113947</v>
      </c>
      <c r="G15" s="39">
        <f t="shared" si="0"/>
        <v>718.60702358057836</v>
      </c>
      <c r="H15" s="40">
        <f>'Distributor Secondary'!G6*'DSR con %'!H65</f>
        <v>22.05</v>
      </c>
      <c r="I15" s="40">
        <f>'Distributor Secondary'!H6*'DSR con %'!I65</f>
        <v>46.93</v>
      </c>
      <c r="J15" s="40">
        <f>'Distributor Secondary'!I6*'DSR con %'!J65</f>
        <v>21.66</v>
      </c>
      <c r="K15" s="40">
        <f>'Distributor Secondary'!J6*'DSR con %'!K65</f>
        <v>116.76</v>
      </c>
      <c r="L15" s="40">
        <f>'Distributor Secondary'!K6*'DSR con %'!L65</f>
        <v>33.28</v>
      </c>
      <c r="M15" s="40">
        <f>'Distributor Secondary'!L6*'DSR con %'!M65</f>
        <v>54.08</v>
      </c>
      <c r="N15" s="40">
        <f>'Distributor Secondary'!M6*'DSR con %'!N65</f>
        <v>29.210243902439075</v>
      </c>
      <c r="O15" s="40">
        <f>'Distributor Secondary'!N6*'DSR con %'!O65</f>
        <v>45.697777777777816</v>
      </c>
      <c r="P15" s="40">
        <f>'Distributor Secondary'!O6*'DSR con %'!P65</f>
        <v>42.68</v>
      </c>
      <c r="Q15" s="40">
        <f>'Distributor Secondary'!P6*'DSR con %'!Q65</f>
        <v>26.52</v>
      </c>
      <c r="R15" s="40">
        <f>'Distributor Secondary'!Q6*'DSR con %'!R65</f>
        <v>15.351182795698884</v>
      </c>
      <c r="S15" s="40">
        <f>'Distributor Secondary'!R6*'DSR con %'!S65</f>
        <v>19.414953271028008</v>
      </c>
      <c r="T15" s="40">
        <f>'Distributor Secondary'!S6*'DSR con %'!T65</f>
        <v>15.095423728813541</v>
      </c>
      <c r="U15" s="40">
        <f>'Distributor Secondary'!T6*'DSR con %'!U65</f>
        <v>48.481165048543645</v>
      </c>
      <c r="V15" s="40">
        <f>'Distributor Secondary'!U6*'DSR con %'!V65</f>
        <v>22.666666666666686</v>
      </c>
      <c r="W15" s="40">
        <f>'Distributor Secondary'!V6*'DSR con %'!W65</f>
        <v>29.88</v>
      </c>
      <c r="X15" s="40">
        <f>'Distributor Secondary'!W6*'DSR con %'!X65</f>
        <v>28.73</v>
      </c>
      <c r="Y15" s="40">
        <f>'Distributor Secondary'!X6*'DSR con %'!Y65</f>
        <v>21.363333333333344</v>
      </c>
      <c r="Z15" s="40">
        <f>'Distributor Secondary'!Y6*'DSR con %'!Z65</f>
        <v>9.9599999999999991</v>
      </c>
      <c r="AA15" s="40">
        <f>'Distributor Secondary'!Z6*'DSR con %'!AA65</f>
        <v>19.48818181818179</v>
      </c>
      <c r="AB15" s="40">
        <f>'Distributor Secondary'!AA6*'DSR con %'!AB65</f>
        <v>7.9899999999999585</v>
      </c>
      <c r="AC15" s="40">
        <f>'Distributor Secondary'!AB6*'DSR con %'!AC65</f>
        <v>-16.000000000000028</v>
      </c>
      <c r="AD15" s="40">
        <f>'Distributor Secondary'!AC6*'DSR con %'!AD65</f>
        <v>9.9257142857143119</v>
      </c>
      <c r="AE15" s="40">
        <f>'Distributor Secondary'!AD6*'DSR con %'!AE65</f>
        <v>27.980476190476192</v>
      </c>
      <c r="AF15" s="40">
        <f>'Distributor Secondary'!AE6*'DSR con %'!AF65</f>
        <v>2.8804761904761884</v>
      </c>
      <c r="AG15" s="40">
        <f>'Distributor Secondary'!AF6*'DSR con %'!AG65</f>
        <v>3.381428571428569</v>
      </c>
      <c r="AH15" s="40">
        <f>'Distributor Secondary'!AG6*'DSR con %'!AH65</f>
        <v>1.7533333333333321</v>
      </c>
      <c r="AI15" s="40">
        <f>'Distributor Secondary'!AH6*'DSR con %'!AI65</f>
        <v>2.6299999999999981</v>
      </c>
      <c r="AJ15" s="40">
        <f>'Distributor Secondary'!AI6*'DSR con %'!AJ65</f>
        <v>1.5028571428571418</v>
      </c>
      <c r="AK15" s="40">
        <f>'Distributor Secondary'!AJ6*'DSR con %'!AK65</f>
        <v>2.2542857142857127</v>
      </c>
      <c r="AL15" s="40">
        <f>'Distributor Secondary'!AK6*'DSR con %'!AL65</f>
        <v>1.6280952380952369</v>
      </c>
      <c r="AM15" s="40">
        <f>'Distributor Secondary'!AL6*'DSR con %'!AM65</f>
        <v>0.87666666666666604</v>
      </c>
      <c r="AN15" s="40">
        <f>'Distributor Secondary'!AM6*'DSR con %'!AN65</f>
        <v>1.3776190476190466</v>
      </c>
      <c r="AO15" s="40">
        <f>'Distributor Secondary'!AN6*'DSR con %'!AO65</f>
        <v>0.75142857142857089</v>
      </c>
      <c r="AP15" s="40">
        <f>'Distributor Secondary'!AO6*'DSR con %'!AP65</f>
        <v>0.37571428571428545</v>
      </c>
    </row>
    <row r="16" spans="1:54" s="17" customFormat="1" x14ac:dyDescent="0.2">
      <c r="A16" s="96"/>
      <c r="B16" s="91"/>
      <c r="C16" s="90"/>
      <c r="D16" s="96"/>
      <c r="E16" s="96"/>
      <c r="F16" s="41">
        <f t="shared" si="1"/>
        <v>10912225</v>
      </c>
      <c r="G16" s="27">
        <f>SUM(G10:G15)</f>
        <v>8428.0000000000018</v>
      </c>
      <c r="H16" s="27">
        <f>SUM(H10:H15)</f>
        <v>315</v>
      </c>
      <c r="I16" s="27">
        <f t="shared" ref="I16:AP16" si="4">SUM(I10:I15)</f>
        <v>361</v>
      </c>
      <c r="J16" s="27">
        <f t="shared" si="4"/>
        <v>361.00000000000006</v>
      </c>
      <c r="K16" s="27">
        <f t="shared" si="4"/>
        <v>1667.9999999999998</v>
      </c>
      <c r="L16" s="27">
        <f t="shared" si="4"/>
        <v>416</v>
      </c>
      <c r="M16" s="27">
        <f t="shared" si="4"/>
        <v>415.99999999999994</v>
      </c>
      <c r="N16" s="27">
        <f t="shared" si="4"/>
        <v>233.00000000000006</v>
      </c>
      <c r="O16" s="27">
        <f t="shared" si="4"/>
        <v>388</v>
      </c>
      <c r="P16" s="27">
        <f t="shared" si="4"/>
        <v>388</v>
      </c>
      <c r="Q16" s="27">
        <f t="shared" si="4"/>
        <v>221.00000000000003</v>
      </c>
      <c r="R16" s="27">
        <f t="shared" si="4"/>
        <v>220.99999999999994</v>
      </c>
      <c r="S16" s="27">
        <f t="shared" si="4"/>
        <v>220.99999999999997</v>
      </c>
      <c r="T16" s="27">
        <f t="shared" si="4"/>
        <v>220.99999999999997</v>
      </c>
      <c r="U16" s="27">
        <f t="shared" si="4"/>
        <v>387.99999999999994</v>
      </c>
      <c r="V16" s="27">
        <f t="shared" si="4"/>
        <v>200</v>
      </c>
      <c r="W16" s="27">
        <f t="shared" si="4"/>
        <v>332</v>
      </c>
      <c r="X16" s="27">
        <f t="shared" si="4"/>
        <v>220.99999999999997</v>
      </c>
      <c r="Y16" s="27">
        <f t="shared" si="4"/>
        <v>221.00000000000003</v>
      </c>
      <c r="Z16" s="27">
        <f t="shared" si="4"/>
        <v>332</v>
      </c>
      <c r="AA16" s="27">
        <f t="shared" si="4"/>
        <v>221</v>
      </c>
      <c r="AB16" s="27">
        <f t="shared" si="4"/>
        <v>220.99999999999994</v>
      </c>
      <c r="AC16" s="27">
        <f t="shared" si="4"/>
        <v>119.99999999999997</v>
      </c>
      <c r="AD16" s="27">
        <f t="shared" si="4"/>
        <v>386</v>
      </c>
      <c r="AE16" s="27">
        <f t="shared" si="4"/>
        <v>201</v>
      </c>
      <c r="AF16" s="27">
        <f t="shared" si="4"/>
        <v>22.999999999999996</v>
      </c>
      <c r="AG16" s="27">
        <f t="shared" si="4"/>
        <v>26.999999999999996</v>
      </c>
      <c r="AH16" s="27">
        <f t="shared" si="4"/>
        <v>14</v>
      </c>
      <c r="AI16" s="27">
        <f t="shared" si="4"/>
        <v>21</v>
      </c>
      <c r="AJ16" s="27">
        <f t="shared" si="4"/>
        <v>12</v>
      </c>
      <c r="AK16" s="27">
        <f t="shared" si="4"/>
        <v>18</v>
      </c>
      <c r="AL16" s="27">
        <f t="shared" si="4"/>
        <v>13</v>
      </c>
      <c r="AM16" s="27">
        <f t="shared" si="4"/>
        <v>7</v>
      </c>
      <c r="AN16" s="27">
        <f t="shared" si="4"/>
        <v>11</v>
      </c>
      <c r="AO16" s="27">
        <f t="shared" si="4"/>
        <v>6</v>
      </c>
      <c r="AP16" s="27">
        <f t="shared" si="4"/>
        <v>3</v>
      </c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x14ac:dyDescent="0.2">
      <c r="A17" s="93" t="s">
        <v>6</v>
      </c>
      <c r="B17" s="89" t="s">
        <v>3</v>
      </c>
      <c r="C17" s="88" t="s">
        <v>22</v>
      </c>
      <c r="D17" s="93" t="s">
        <v>57</v>
      </c>
      <c r="E17" s="93" t="s">
        <v>58</v>
      </c>
      <c r="F17" s="38">
        <f t="shared" si="1"/>
        <v>2734620.6828059065</v>
      </c>
      <c r="G17" s="39">
        <f t="shared" si="0"/>
        <v>1405.5859823573169</v>
      </c>
      <c r="H17" s="40">
        <f>'Distributor Secondary'!G7*'DSR con %'!H67</f>
        <v>59.869281045751634</v>
      </c>
      <c r="I17" s="40">
        <f>'Distributor Secondary'!H7*'DSR con %'!I67</f>
        <v>67.900523560209436</v>
      </c>
      <c r="J17" s="40">
        <f>'Distributor Secondary'!I7*'DSR con %'!J67</f>
        <v>68.586387434554979</v>
      </c>
      <c r="K17" s="40">
        <f>'Distributor Secondary'!J7*'DSR con %'!K67</f>
        <v>180.27540983606556</v>
      </c>
      <c r="L17" s="40">
        <f>'Distributor Secondary'!K7*'DSR con %'!L67</f>
        <v>45.331550802139034</v>
      </c>
      <c r="M17" s="40">
        <f>'Distributor Secondary'!L7*'DSR con %'!M67</f>
        <v>45.331550802139034</v>
      </c>
      <c r="N17" s="40">
        <f>'Distributor Secondary'!M7*'DSR con %'!N67</f>
        <v>40.340277777777771</v>
      </c>
      <c r="O17" s="40">
        <f>'Distributor Secondary'!N7*'DSR con %'!O67</f>
        <v>67.319444444444443</v>
      </c>
      <c r="P17" s="40">
        <f>'Distributor Secondary'!O7*'DSR con %'!P67</f>
        <v>68.411111111111111</v>
      </c>
      <c r="Q17" s="40">
        <f>'Distributor Secondary'!P7*'DSR con %'!Q67</f>
        <v>39.166666666666671</v>
      </c>
      <c r="R17" s="40">
        <f>'Distributor Secondary'!Q7*'DSR con %'!R67</f>
        <v>38.855421686746986</v>
      </c>
      <c r="S17" s="40">
        <f>'Distributor Secondary'!R7*'DSR con %'!S67</f>
        <v>29.819277108433734</v>
      </c>
      <c r="T17" s="40">
        <f>'Distributor Secondary'!S7*'DSR con %'!T67</f>
        <v>29.819277108433734</v>
      </c>
      <c r="U17" s="40">
        <f>'Distributor Secondary'!T7*'DSR con %'!U67</f>
        <v>52.084337349397593</v>
      </c>
      <c r="V17" s="40">
        <f>'Distributor Secondary'!U7*'DSR con %'!V67</f>
        <v>27.172523961661344</v>
      </c>
      <c r="W17" s="40">
        <f>'Distributor Secondary'!V7*'DSR con %'!W67</f>
        <v>44.426751592356688</v>
      </c>
      <c r="X17" s="40">
        <f>'Distributor Secondary'!W7*'DSR con %'!X67</f>
        <v>29.508196721311474</v>
      </c>
      <c r="Y17" s="40">
        <f>'Distributor Secondary'!X7*'DSR con %'!Y67</f>
        <v>30.194805194805198</v>
      </c>
      <c r="Z17" s="40">
        <f>'Distributor Secondary'!Y7*'DSR con %'!Z67</f>
        <v>45.292207792207797</v>
      </c>
      <c r="AA17" s="40">
        <f>'Distributor Secondary'!Z7*'DSR con %'!AA67</f>
        <v>53.125</v>
      </c>
      <c r="AB17" s="40">
        <f>'Distributor Secondary'!AA7*'DSR con %'!AB67</f>
        <v>51.81818181818182</v>
      </c>
      <c r="AC17" s="40">
        <f>'Distributor Secondary'!AB7*'DSR con %'!AC67</f>
        <v>24.243902439024392</v>
      </c>
      <c r="AD17" s="40">
        <f>'Distributor Secondary'!AC7*'DSR con %'!AD67</f>
        <v>68.25</v>
      </c>
      <c r="AE17" s="40">
        <f>'Distributor Secondary'!AD7*'DSR con %'!AE67</f>
        <v>34.340000000000003</v>
      </c>
      <c r="AF17" s="40">
        <f>'Distributor Secondary'!AE7*'DSR con %'!AF67</f>
        <v>14.857142857142858</v>
      </c>
      <c r="AG17" s="40">
        <f>'Distributor Secondary'!AF7*'DSR con %'!AG67</f>
        <v>21.61038961038961</v>
      </c>
      <c r="AH17" s="40">
        <f>'Distributor Secondary'!AG7*'DSR con %'!AH67</f>
        <v>15.870129870129871</v>
      </c>
      <c r="AI17" s="40">
        <f>'Distributor Secondary'!AH7*'DSR con %'!AI67</f>
        <v>25.662337662337663</v>
      </c>
      <c r="AJ17" s="40">
        <f>'Distributor Secondary'!AI7*'DSR con %'!AJ67</f>
        <v>14.181818181818182</v>
      </c>
      <c r="AK17" s="40">
        <f>'Distributor Secondary'!AJ7*'DSR con %'!AK67</f>
        <v>23.974025974025974</v>
      </c>
      <c r="AL17" s="40">
        <f>'Distributor Secondary'!AK7*'DSR con %'!AL67</f>
        <v>12.493506493506494</v>
      </c>
      <c r="AM17" s="40">
        <f>'Distributor Secondary'!AL7*'DSR con %'!AM67</f>
        <v>8.1038961038961048</v>
      </c>
      <c r="AN17" s="40">
        <f>'Distributor Secondary'!AM7*'DSR con %'!AN67</f>
        <v>13.844155844155845</v>
      </c>
      <c r="AO17" s="40">
        <f>'Distributor Secondary'!AN7*'DSR con %'!AO67</f>
        <v>8.1038961038961048</v>
      </c>
      <c r="AP17" s="40">
        <f>'Distributor Secondary'!AO7*'DSR con %'!AP67</f>
        <v>5.4025974025974026</v>
      </c>
    </row>
    <row r="18" spans="1:54" x14ac:dyDescent="0.2">
      <c r="A18" s="93" t="s">
        <v>6</v>
      </c>
      <c r="B18" s="89" t="s">
        <v>3</v>
      </c>
      <c r="C18" s="88" t="s">
        <v>22</v>
      </c>
      <c r="D18" s="93" t="s">
        <v>59</v>
      </c>
      <c r="E18" s="93" t="s">
        <v>60</v>
      </c>
      <c r="F18" s="38">
        <f t="shared" si="1"/>
        <v>1828962.6471257519</v>
      </c>
      <c r="G18" s="39">
        <f t="shared" si="0"/>
        <v>1167.5821911057053</v>
      </c>
      <c r="H18" s="40">
        <f>'Distributor Secondary'!G7*'DSR con %'!H68</f>
        <v>47.895424836601308</v>
      </c>
      <c r="I18" s="40">
        <f>'Distributor Secondary'!H7*'DSR con %'!I68</f>
        <v>54.869109947643977</v>
      </c>
      <c r="J18" s="40">
        <f>'Distributor Secondary'!I7*'DSR con %'!J68</f>
        <v>54.869109947643977</v>
      </c>
      <c r="K18" s="40">
        <f>'Distributor Secondary'!J7*'DSR con %'!K68</f>
        <v>148.32786885245901</v>
      </c>
      <c r="L18" s="40">
        <f>'Distributor Secondary'!K7*'DSR con %'!L68</f>
        <v>36.080213903743314</v>
      </c>
      <c r="M18" s="40">
        <f>'Distributor Secondary'!L7*'DSR con %'!M68</f>
        <v>36.080213903743314</v>
      </c>
      <c r="N18" s="40">
        <f>'Distributor Secondary'!M7*'DSR con %'!N68</f>
        <v>32.708333333333336</v>
      </c>
      <c r="O18" s="40">
        <f>'Distributor Secondary'!N7*'DSR con %'!O68</f>
        <v>54.583333333333336</v>
      </c>
      <c r="P18" s="40">
        <f>'Distributor Secondary'!O7*'DSR con %'!P68</f>
        <v>55.31111111111111</v>
      </c>
      <c r="Q18" s="40">
        <f>'Distributor Secondary'!P7*'DSR con %'!Q68</f>
        <v>31.666666666666668</v>
      </c>
      <c r="R18" s="40">
        <f>'Distributor Secondary'!Q7*'DSR con %'!R68</f>
        <v>31.626506024096386</v>
      </c>
      <c r="S18" s="40">
        <f>'Distributor Secondary'!R7*'DSR con %'!S68</f>
        <v>43.373493975903614</v>
      </c>
      <c r="T18" s="40">
        <f>'Distributor Secondary'!S7*'DSR con %'!T68</f>
        <v>43.373493975903614</v>
      </c>
      <c r="U18" s="40">
        <f>'Distributor Secondary'!T7*'DSR con %'!U68</f>
        <v>75.759036144578303</v>
      </c>
      <c r="V18" s="40">
        <f>'Distributor Secondary'!U7*'DSR con %'!V68</f>
        <v>39.249201277955272</v>
      </c>
      <c r="W18" s="40">
        <f>'Distributor Secondary'!V7*'DSR con %'!W68</f>
        <v>65.923566878980893</v>
      </c>
      <c r="X18" s="40">
        <f>'Distributor Secondary'!W7*'DSR con %'!X68</f>
        <v>44.26229508196721</v>
      </c>
      <c r="Y18" s="40">
        <f>'Distributor Secondary'!X7*'DSR con %'!Y68</f>
        <v>43.831168831168831</v>
      </c>
      <c r="Z18" s="40">
        <f>'Distributor Secondary'!Y7*'DSR con %'!Z68</f>
        <v>65.746753246753244</v>
      </c>
      <c r="AA18" s="40">
        <f>'Distributor Secondary'!Z7*'DSR con %'!AA68</f>
        <v>18.75</v>
      </c>
      <c r="AB18" s="40">
        <f>'Distributor Secondary'!AA7*'DSR con %'!AB68</f>
        <v>21.818181818181817</v>
      </c>
      <c r="AC18" s="40">
        <f>'Distributor Secondary'!AB7*'DSR con %'!AC68</f>
        <v>8.6585365853658534</v>
      </c>
      <c r="AD18" s="40">
        <f>'Distributor Secondary'!AC7*'DSR con %'!AD68</f>
        <v>29.25</v>
      </c>
      <c r="AE18" s="40">
        <f>'Distributor Secondary'!AD7*'DSR con %'!AE68</f>
        <v>14.14</v>
      </c>
      <c r="AF18" s="40">
        <f>'Distributor Secondary'!AE7*'DSR con %'!AF68</f>
        <v>6.2857142857142856</v>
      </c>
      <c r="AG18" s="40">
        <f>'Distributor Secondary'!AF7*'DSR con %'!AG68</f>
        <v>9.1428571428571423</v>
      </c>
      <c r="AH18" s="40">
        <f>'Distributor Secondary'!AG7*'DSR con %'!AH68</f>
        <v>6.7142857142857135</v>
      </c>
      <c r="AI18" s="40">
        <f>'Distributor Secondary'!AH7*'DSR con %'!AI68</f>
        <v>10.857142857142856</v>
      </c>
      <c r="AJ18" s="40">
        <f>'Distributor Secondary'!AI7*'DSR con %'!AJ68</f>
        <v>6</v>
      </c>
      <c r="AK18" s="40">
        <f>'Distributor Secondary'!AJ7*'DSR con %'!AK68</f>
        <v>10.142857142857142</v>
      </c>
      <c r="AL18" s="40">
        <f>'Distributor Secondary'!AK7*'DSR con %'!AL68</f>
        <v>5.2857142857142856</v>
      </c>
      <c r="AM18" s="40">
        <f>'Distributor Secondary'!AL7*'DSR con %'!AM68</f>
        <v>3.4285714285714284</v>
      </c>
      <c r="AN18" s="40">
        <f>'Distributor Secondary'!AM7*'DSR con %'!AN68</f>
        <v>5.8571428571428568</v>
      </c>
      <c r="AO18" s="40">
        <f>'Distributor Secondary'!AN7*'DSR con %'!AO68</f>
        <v>3.4285714285714284</v>
      </c>
      <c r="AP18" s="40">
        <f>'Distributor Secondary'!AO7*'DSR con %'!AP68</f>
        <v>2.2857142857142856</v>
      </c>
    </row>
    <row r="19" spans="1:54" x14ac:dyDescent="0.2">
      <c r="A19" s="93" t="s">
        <v>6</v>
      </c>
      <c r="B19" s="89" t="s">
        <v>3</v>
      </c>
      <c r="C19" s="88" t="s">
        <v>22</v>
      </c>
      <c r="D19" s="93" t="s">
        <v>61</v>
      </c>
      <c r="E19" s="93" t="s">
        <v>62</v>
      </c>
      <c r="F19" s="38">
        <f t="shared" si="1"/>
        <v>2077644.9605472032</v>
      </c>
      <c r="G19" s="39">
        <f t="shared" si="0"/>
        <v>1240.1686420713761</v>
      </c>
      <c r="H19" s="40">
        <f>'Distributor Secondary'!G7*'DSR con %'!H69</f>
        <v>55.37908496732026</v>
      </c>
      <c r="I19" s="40">
        <f>'Distributor Secondary'!H7*'DSR con %'!I69</f>
        <v>63.099476439790578</v>
      </c>
      <c r="J19" s="40">
        <f>'Distributor Secondary'!I7*'DSR con %'!J69</f>
        <v>63.099476439790578</v>
      </c>
      <c r="K19" s="40">
        <f>'Distributor Secondary'!J7*'DSR con %'!K69</f>
        <v>166.58360655737704</v>
      </c>
      <c r="L19" s="40">
        <f>'Distributor Secondary'!K7*'DSR con %'!L69</f>
        <v>41.63101604278075</v>
      </c>
      <c r="M19" s="40">
        <f>'Distributor Secondary'!L7*'DSR con %'!M69</f>
        <v>41.63101604278075</v>
      </c>
      <c r="N19" s="40">
        <f>'Distributor Secondary'!M7*'DSR con %'!N69</f>
        <v>38.159722222222221</v>
      </c>
      <c r="O19" s="40">
        <f>'Distributor Secondary'!N7*'DSR con %'!O69</f>
        <v>63.680555555555557</v>
      </c>
      <c r="P19" s="40">
        <f>'Distributor Secondary'!O7*'DSR con %'!P69</f>
        <v>62.588888888888889</v>
      </c>
      <c r="Q19" s="40">
        <f>'Distributor Secondary'!P7*'DSR con %'!Q69</f>
        <v>35.833333333333336</v>
      </c>
      <c r="R19" s="40">
        <f>'Distributor Secondary'!Q7*'DSR con %'!R69</f>
        <v>36.144578313253014</v>
      </c>
      <c r="S19" s="40">
        <f>'Distributor Secondary'!R7*'DSR con %'!S69</f>
        <v>36.144578313253014</v>
      </c>
      <c r="T19" s="40">
        <f>'Distributor Secondary'!S7*'DSR con %'!T69</f>
        <v>36.144578313253014</v>
      </c>
      <c r="U19" s="40">
        <f>'Distributor Secondary'!T7*'DSR con %'!U69</f>
        <v>63.132530120481924</v>
      </c>
      <c r="V19" s="40">
        <f>'Distributor Secondary'!U7*'DSR con %'!V69</f>
        <v>32.348242811501599</v>
      </c>
      <c r="W19" s="40">
        <f>'Distributor Secondary'!V7*'DSR con %'!W69</f>
        <v>54.458598726114651</v>
      </c>
      <c r="X19" s="40">
        <f>'Distributor Secondary'!W7*'DSR con %'!X69</f>
        <v>36.885245901639344</v>
      </c>
      <c r="Y19" s="40">
        <f>'Distributor Secondary'!X7*'DSR con %'!Y69</f>
        <v>36.038961038961041</v>
      </c>
      <c r="Z19" s="40">
        <f>'Distributor Secondary'!Y7*'DSR con %'!Z69</f>
        <v>54.058441558441558</v>
      </c>
      <c r="AA19" s="40">
        <f>'Distributor Secondary'!Z7*'DSR con %'!AA69</f>
        <v>28.125</v>
      </c>
      <c r="AB19" s="40">
        <f>'Distributor Secondary'!AA7*'DSR con %'!AB69</f>
        <v>27.272727272727273</v>
      </c>
      <c r="AC19" s="40">
        <f>'Distributor Secondary'!AB7*'DSR con %'!AC69</f>
        <v>13.853658536585366</v>
      </c>
      <c r="AD19" s="40">
        <f>'Distributor Secondary'!AC7*'DSR con %'!AD69</f>
        <v>39</v>
      </c>
      <c r="AE19" s="40">
        <f>'Distributor Secondary'!AD7*'DSR con %'!AE69</f>
        <v>20.200000000000003</v>
      </c>
      <c r="AF19" s="40">
        <f>'Distributor Secondary'!AE7*'DSR con %'!AF69</f>
        <v>8.5714285714285712</v>
      </c>
      <c r="AG19" s="40">
        <f>'Distributor Secondary'!AF7*'DSR con %'!AG69</f>
        <v>12.467532467532468</v>
      </c>
      <c r="AH19" s="40">
        <f>'Distributor Secondary'!AG7*'DSR con %'!AH69</f>
        <v>9.1558441558441555</v>
      </c>
      <c r="AI19" s="40">
        <f>'Distributor Secondary'!AH7*'DSR con %'!AI69</f>
        <v>14.805194805194805</v>
      </c>
      <c r="AJ19" s="40">
        <f>'Distributor Secondary'!AI7*'DSR con %'!AJ69</f>
        <v>8.1818181818181817</v>
      </c>
      <c r="AK19" s="40">
        <f>'Distributor Secondary'!AJ7*'DSR con %'!AK69</f>
        <v>13.831168831168831</v>
      </c>
      <c r="AL19" s="40">
        <f>'Distributor Secondary'!AK7*'DSR con %'!AL69</f>
        <v>7.2077922077922079</v>
      </c>
      <c r="AM19" s="40">
        <f>'Distributor Secondary'!AL7*'DSR con %'!AM69</f>
        <v>4.675324675324676</v>
      </c>
      <c r="AN19" s="40">
        <f>'Distributor Secondary'!AM7*'DSR con %'!AN69</f>
        <v>7.9870129870129878</v>
      </c>
      <c r="AO19" s="40">
        <f>'Distributor Secondary'!AN7*'DSR con %'!AO69</f>
        <v>4.675324675324676</v>
      </c>
      <c r="AP19" s="40">
        <f>'Distributor Secondary'!AO7*'DSR con %'!AP69</f>
        <v>3.116883116883117</v>
      </c>
    </row>
    <row r="20" spans="1:54" x14ac:dyDescent="0.2">
      <c r="A20" s="93" t="s">
        <v>6</v>
      </c>
      <c r="B20" s="89" t="s">
        <v>3</v>
      </c>
      <c r="C20" s="88" t="s">
        <v>22</v>
      </c>
      <c r="D20" s="93" t="s">
        <v>63</v>
      </c>
      <c r="E20" s="93" t="s">
        <v>64</v>
      </c>
      <c r="F20" s="38">
        <f t="shared" si="1"/>
        <v>2875223.7095211376</v>
      </c>
      <c r="G20" s="39">
        <f t="shared" si="0"/>
        <v>1562.6631844656013</v>
      </c>
      <c r="H20" s="40">
        <f>'Distributor Secondary'!G7*'DSR con %'!H70</f>
        <v>65.856209150326791</v>
      </c>
      <c r="I20" s="40">
        <f>'Distributor Secondary'!H7*'DSR con %'!I70</f>
        <v>76.130890052356023</v>
      </c>
      <c r="J20" s="40">
        <f>'Distributor Secondary'!I7*'DSR con %'!J70</f>
        <v>75.44502617801048</v>
      </c>
      <c r="K20" s="40">
        <f>'Distributor Secondary'!J7*'DSR con %'!K70</f>
        <v>200.81311475409836</v>
      </c>
      <c r="L20" s="40">
        <f>'Distributor Secondary'!K7*'DSR con %'!L70</f>
        <v>49.957219251336895</v>
      </c>
      <c r="M20" s="40">
        <f>'Distributor Secondary'!L7*'DSR con %'!M70</f>
        <v>49.957219251336895</v>
      </c>
      <c r="N20" s="40">
        <f>'Distributor Secondary'!M7*'DSR con %'!N70</f>
        <v>45.791666666666671</v>
      </c>
      <c r="O20" s="40">
        <f>'Distributor Secondary'!N7*'DSR con %'!O70</f>
        <v>76.416666666666671</v>
      </c>
      <c r="P20" s="40">
        <f>'Distributor Secondary'!O7*'DSR con %'!P70</f>
        <v>75.688888888888883</v>
      </c>
      <c r="Q20" s="40">
        <f>'Distributor Secondary'!P7*'DSR con %'!Q70</f>
        <v>43.333333333333329</v>
      </c>
      <c r="R20" s="40">
        <f>'Distributor Secondary'!Q7*'DSR con %'!R70</f>
        <v>43.373493975903614</v>
      </c>
      <c r="S20" s="40">
        <f>'Distributor Secondary'!R7*'DSR con %'!S70</f>
        <v>40.662650602409634</v>
      </c>
      <c r="T20" s="40">
        <f>'Distributor Secondary'!S7*'DSR con %'!T70</f>
        <v>40.662650602409634</v>
      </c>
      <c r="U20" s="40">
        <f>'Distributor Secondary'!T7*'DSR con %'!U70</f>
        <v>71.024096385542165</v>
      </c>
      <c r="V20" s="40">
        <f>'Distributor Secondary'!U7*'DSR con %'!V70</f>
        <v>36.230031948881788</v>
      </c>
      <c r="W20" s="40">
        <f>'Distributor Secondary'!V7*'DSR con %'!W70</f>
        <v>60.191082802547768</v>
      </c>
      <c r="X20" s="40">
        <f>'Distributor Secondary'!W7*'DSR con %'!X70</f>
        <v>39.344262295081968</v>
      </c>
      <c r="Y20" s="40">
        <f>'Distributor Secondary'!X7*'DSR con %'!Y70</f>
        <v>39.935064935064929</v>
      </c>
      <c r="Z20" s="40">
        <f>'Distributor Secondary'!Y7*'DSR con %'!Z70</f>
        <v>59.902597402597401</v>
      </c>
      <c r="AA20" s="40">
        <f>'Distributor Secondary'!Z7*'DSR con %'!AA70</f>
        <v>50</v>
      </c>
      <c r="AB20" s="40">
        <f>'Distributor Secondary'!AA7*'DSR con %'!AB70</f>
        <v>49.090909090909093</v>
      </c>
      <c r="AC20" s="40">
        <f>'Distributor Secondary'!AB7*'DSR con %'!AC70</f>
        <v>24.243902439024392</v>
      </c>
      <c r="AD20" s="40">
        <f>'Distributor Secondary'!AC7*'DSR con %'!AD70</f>
        <v>58.5</v>
      </c>
      <c r="AE20" s="40">
        <f>'Distributor Secondary'!AD7*'DSR con %'!AE70</f>
        <v>32.32</v>
      </c>
      <c r="AF20" s="40">
        <f>'Distributor Secondary'!AE7*'DSR con %'!AF70</f>
        <v>14.285714285714285</v>
      </c>
      <c r="AG20" s="40">
        <f>'Distributor Secondary'!AF7*'DSR con %'!AG70</f>
        <v>20.779220779220779</v>
      </c>
      <c r="AH20" s="40">
        <f>'Distributor Secondary'!AG7*'DSR con %'!AH70</f>
        <v>15.25974025974026</v>
      </c>
      <c r="AI20" s="40">
        <f>'Distributor Secondary'!AH7*'DSR con %'!AI70</f>
        <v>24.675324675324674</v>
      </c>
      <c r="AJ20" s="40">
        <f>'Distributor Secondary'!AI7*'DSR con %'!AJ70</f>
        <v>13.636363636363637</v>
      </c>
      <c r="AK20" s="40">
        <f>'Distributor Secondary'!AJ7*'DSR con %'!AK70</f>
        <v>23.051948051948052</v>
      </c>
      <c r="AL20" s="40">
        <f>'Distributor Secondary'!AK7*'DSR con %'!AL70</f>
        <v>12.012987012987013</v>
      </c>
      <c r="AM20" s="40">
        <f>'Distributor Secondary'!AL7*'DSR con %'!AM70</f>
        <v>7.7922077922077921</v>
      </c>
      <c r="AN20" s="40">
        <f>'Distributor Secondary'!AM7*'DSR con %'!AN70</f>
        <v>13.311688311688311</v>
      </c>
      <c r="AO20" s="40">
        <f>'Distributor Secondary'!AN7*'DSR con %'!AO70</f>
        <v>7.7922077922077921</v>
      </c>
      <c r="AP20" s="40">
        <f>'Distributor Secondary'!AO7*'DSR con %'!AP70</f>
        <v>5.1948051948051948</v>
      </c>
    </row>
    <row r="21" spans="1:54" s="17" customFormat="1" x14ac:dyDescent="0.2">
      <c r="A21" s="94"/>
      <c r="B21" s="91"/>
      <c r="C21" s="90"/>
      <c r="D21" s="94"/>
      <c r="E21" s="94"/>
      <c r="F21" s="41">
        <f t="shared" si="1"/>
        <v>9516452</v>
      </c>
      <c r="G21" s="48">
        <f t="shared" si="0"/>
        <v>5376</v>
      </c>
      <c r="H21" s="27">
        <f>SUM(H17:H20)</f>
        <v>229</v>
      </c>
      <c r="I21" s="27">
        <f t="shared" ref="I21:AP21" si="5">SUM(I17:I20)</f>
        <v>262</v>
      </c>
      <c r="J21" s="27">
        <f t="shared" si="5"/>
        <v>262</v>
      </c>
      <c r="K21" s="27">
        <f t="shared" si="5"/>
        <v>696</v>
      </c>
      <c r="L21" s="27">
        <f t="shared" si="5"/>
        <v>173</v>
      </c>
      <c r="M21" s="27">
        <f t="shared" si="5"/>
        <v>173</v>
      </c>
      <c r="N21" s="27">
        <f t="shared" si="5"/>
        <v>157</v>
      </c>
      <c r="O21" s="27">
        <f t="shared" si="5"/>
        <v>262</v>
      </c>
      <c r="P21" s="27">
        <f t="shared" si="5"/>
        <v>262</v>
      </c>
      <c r="Q21" s="27">
        <f t="shared" si="5"/>
        <v>150</v>
      </c>
      <c r="R21" s="27">
        <f t="shared" si="5"/>
        <v>150</v>
      </c>
      <c r="S21" s="27">
        <f t="shared" si="5"/>
        <v>150</v>
      </c>
      <c r="T21" s="27">
        <f t="shared" si="5"/>
        <v>150</v>
      </c>
      <c r="U21" s="27">
        <f t="shared" si="5"/>
        <v>262</v>
      </c>
      <c r="V21" s="27">
        <f t="shared" si="5"/>
        <v>135</v>
      </c>
      <c r="W21" s="27">
        <f t="shared" si="5"/>
        <v>225</v>
      </c>
      <c r="X21" s="27">
        <f t="shared" si="5"/>
        <v>150</v>
      </c>
      <c r="Y21" s="27">
        <f t="shared" si="5"/>
        <v>150</v>
      </c>
      <c r="Z21" s="27">
        <f t="shared" si="5"/>
        <v>225</v>
      </c>
      <c r="AA21" s="27">
        <f t="shared" si="5"/>
        <v>150</v>
      </c>
      <c r="AB21" s="27">
        <f t="shared" si="5"/>
        <v>150</v>
      </c>
      <c r="AC21" s="27">
        <f t="shared" si="5"/>
        <v>71</v>
      </c>
      <c r="AD21" s="27">
        <f t="shared" si="5"/>
        <v>195</v>
      </c>
      <c r="AE21" s="27">
        <f t="shared" si="5"/>
        <v>101</v>
      </c>
      <c r="AF21" s="27">
        <f t="shared" si="5"/>
        <v>44</v>
      </c>
      <c r="AG21" s="27">
        <f t="shared" si="5"/>
        <v>64</v>
      </c>
      <c r="AH21" s="27">
        <f t="shared" si="5"/>
        <v>47</v>
      </c>
      <c r="AI21" s="27">
        <f t="shared" si="5"/>
        <v>76</v>
      </c>
      <c r="AJ21" s="27">
        <f t="shared" si="5"/>
        <v>42</v>
      </c>
      <c r="AK21" s="27">
        <f t="shared" si="5"/>
        <v>71</v>
      </c>
      <c r="AL21" s="27">
        <f t="shared" si="5"/>
        <v>37</v>
      </c>
      <c r="AM21" s="27">
        <f t="shared" si="5"/>
        <v>24</v>
      </c>
      <c r="AN21" s="27">
        <f t="shared" si="5"/>
        <v>41</v>
      </c>
      <c r="AO21" s="27">
        <f t="shared" si="5"/>
        <v>24</v>
      </c>
      <c r="AP21" s="27">
        <f t="shared" si="5"/>
        <v>16</v>
      </c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x14ac:dyDescent="0.2">
      <c r="A22" s="95" t="s">
        <v>7</v>
      </c>
      <c r="B22" s="89" t="s">
        <v>3</v>
      </c>
      <c r="C22" s="88" t="s">
        <v>22</v>
      </c>
      <c r="D22" s="95" t="s">
        <v>65</v>
      </c>
      <c r="E22" s="95" t="s">
        <v>66</v>
      </c>
      <c r="F22" s="38">
        <f t="shared" si="1"/>
        <v>3883425.88</v>
      </c>
      <c r="G22" s="39">
        <f>SUM(H22:AP22)</f>
        <v>1832.8200000000004</v>
      </c>
      <c r="H22" s="40">
        <f>'Distributor Secondary'!G8*'DSR con %'!H72</f>
        <v>70.84</v>
      </c>
      <c r="I22" s="40">
        <f>'Distributor Secondary'!H8*'DSR con %'!I72</f>
        <v>80.92</v>
      </c>
      <c r="J22" s="40">
        <f>'Distributor Secondary'!I8*'DSR con %'!J72</f>
        <v>80.92</v>
      </c>
      <c r="K22" s="40">
        <f>'Distributor Secondary'!J8*'DSR con %'!K72</f>
        <v>201.88000000000002</v>
      </c>
      <c r="L22" s="40">
        <f>'Distributor Secondary'!K8*'DSR con %'!L72</f>
        <v>50.400000000000006</v>
      </c>
      <c r="M22" s="40">
        <f>'Distributor Secondary'!L8*'DSR con %'!M72</f>
        <v>50.400000000000006</v>
      </c>
      <c r="N22" s="40">
        <f>'Distributor Secondary'!M8*'DSR con %'!N72</f>
        <v>50.120000000000005</v>
      </c>
      <c r="O22" s="40">
        <f>'Distributor Secondary'!N8*'DSR con %'!O72</f>
        <v>83.440000000000012</v>
      </c>
      <c r="P22" s="40">
        <f>'Distributor Secondary'!O8*'DSR con %'!P72</f>
        <v>83.440000000000012</v>
      </c>
      <c r="Q22" s="40">
        <f>'Distributor Secondary'!P8*'DSR con %'!Q72</f>
        <v>47.88</v>
      </c>
      <c r="R22" s="40">
        <f>'Distributor Secondary'!Q8*'DSR con %'!R72</f>
        <v>47.88</v>
      </c>
      <c r="S22" s="40">
        <f>'Distributor Secondary'!R8*'DSR con %'!S72</f>
        <v>47.88</v>
      </c>
      <c r="T22" s="40">
        <f>'Distributor Secondary'!S8*'DSR con %'!T72</f>
        <v>47.88</v>
      </c>
      <c r="U22" s="40">
        <f>'Distributor Secondary'!T8*'DSR con %'!U72</f>
        <v>83.440000000000012</v>
      </c>
      <c r="V22" s="40">
        <f>'Distributor Secondary'!U8*'DSR con %'!V72</f>
        <v>42.84</v>
      </c>
      <c r="W22" s="40">
        <f>'Distributor Secondary'!V8*'DSR con %'!W72</f>
        <v>71.400000000000006</v>
      </c>
      <c r="X22" s="40">
        <f>'Distributor Secondary'!W8*'DSR con %'!X72</f>
        <v>47.88</v>
      </c>
      <c r="Y22" s="40">
        <f>'Distributor Secondary'!X8*'DSR con %'!Y72</f>
        <v>47.88</v>
      </c>
      <c r="Z22" s="40">
        <f>'Distributor Secondary'!Y8*'DSR con %'!Z72</f>
        <v>71.400000000000006</v>
      </c>
      <c r="AA22" s="40">
        <f>'Distributor Secondary'!Z8*'DSR con %'!AA72</f>
        <v>47.88</v>
      </c>
      <c r="AB22" s="40">
        <f>'Distributor Secondary'!AA8*'DSR con %'!AB72</f>
        <v>47.88</v>
      </c>
      <c r="AC22" s="40">
        <f>'Distributor Secondary'!AB8*'DSR con %'!AC72</f>
        <v>28.470000000000002</v>
      </c>
      <c r="AD22" s="40">
        <f>'Distributor Secondary'!AC8*'DSR con %'!AD72</f>
        <v>97.5</v>
      </c>
      <c r="AE22" s="40">
        <f>'Distributor Secondary'!AD8*'DSR con %'!AE72</f>
        <v>43.860000000000007</v>
      </c>
      <c r="AF22" s="40">
        <f>'Distributor Secondary'!AE8*'DSR con %'!AF72</f>
        <v>19.599999999999998</v>
      </c>
      <c r="AG22" s="40">
        <f>'Distributor Secondary'!AF8*'DSR con %'!AG72</f>
        <v>28.349999999999998</v>
      </c>
      <c r="AH22" s="40">
        <f>'Distributor Secondary'!AG8*'DSR con %'!AH72</f>
        <v>26.95</v>
      </c>
      <c r="AI22" s="40">
        <f>'Distributor Secondary'!AH8*'DSR con %'!AI72</f>
        <v>42.349999999999994</v>
      </c>
      <c r="AJ22" s="40">
        <f>'Distributor Secondary'!AI8*'DSR con %'!AJ72</f>
        <v>24.14</v>
      </c>
      <c r="AK22" s="40">
        <f>'Distributor Secondary'!AJ8*'DSR con %'!AK72</f>
        <v>40.120000000000005</v>
      </c>
      <c r="AL22" s="40">
        <f>'Distributor Secondary'!AK8*'DSR con %'!AL72</f>
        <v>20.299999999999997</v>
      </c>
      <c r="AM22" s="40">
        <f>'Distributor Secondary'!AL8*'DSR con %'!AM72</f>
        <v>14.35</v>
      </c>
      <c r="AN22" s="40">
        <f>'Distributor Secondary'!AM8*'DSR con %'!AN72</f>
        <v>22.049999999999997</v>
      </c>
      <c r="AO22" s="40">
        <f>'Distributor Secondary'!AN8*'DSR con %'!AO72</f>
        <v>11.549999999999999</v>
      </c>
      <c r="AP22" s="40">
        <f>'Distributor Secondary'!AO8*'DSR con %'!AP72</f>
        <v>8.75</v>
      </c>
    </row>
    <row r="23" spans="1:54" x14ac:dyDescent="0.2">
      <c r="A23" s="95" t="s">
        <v>7</v>
      </c>
      <c r="B23" s="89" t="s">
        <v>3</v>
      </c>
      <c r="C23" s="88" t="s">
        <v>22</v>
      </c>
      <c r="D23" s="95" t="s">
        <v>67</v>
      </c>
      <c r="E23" s="95" t="s">
        <v>68</v>
      </c>
      <c r="F23" s="38">
        <f t="shared" si="1"/>
        <v>2561570.1300000004</v>
      </c>
      <c r="G23" s="39">
        <f t="shared" si="0"/>
        <v>1377.2100000000003</v>
      </c>
      <c r="H23" s="40">
        <f>'Distributor Secondary'!G8*'DSR con %'!H73</f>
        <v>58.190000000000005</v>
      </c>
      <c r="I23" s="40">
        <f>'Distributor Secondary'!H8*'DSR con %'!I73</f>
        <v>66.47</v>
      </c>
      <c r="J23" s="40">
        <f>'Distributor Secondary'!I8*'DSR con %'!J73</f>
        <v>66.47</v>
      </c>
      <c r="K23" s="40">
        <f>'Distributor Secondary'!J8*'DSR con %'!K73</f>
        <v>165.83</v>
      </c>
      <c r="L23" s="40">
        <f>'Distributor Secondary'!K8*'DSR con %'!L73</f>
        <v>41.4</v>
      </c>
      <c r="M23" s="40">
        <f>'Distributor Secondary'!L8*'DSR con %'!M73</f>
        <v>41.4</v>
      </c>
      <c r="N23" s="40">
        <f>'Distributor Secondary'!M8*'DSR con %'!N73</f>
        <v>41.17</v>
      </c>
      <c r="O23" s="40">
        <f>'Distributor Secondary'!N8*'DSR con %'!O73</f>
        <v>68.540000000000006</v>
      </c>
      <c r="P23" s="40">
        <f>'Distributor Secondary'!O8*'DSR con %'!P73</f>
        <v>68.540000000000006</v>
      </c>
      <c r="Q23" s="40">
        <f>'Distributor Secondary'!P8*'DSR con %'!Q73</f>
        <v>39.33</v>
      </c>
      <c r="R23" s="40">
        <f>'Distributor Secondary'!Q8*'DSR con %'!R73</f>
        <v>39.33</v>
      </c>
      <c r="S23" s="40">
        <f>'Distributor Secondary'!R8*'DSR con %'!S73</f>
        <v>39.33</v>
      </c>
      <c r="T23" s="40">
        <f>'Distributor Secondary'!S8*'DSR con %'!T73</f>
        <v>39.33</v>
      </c>
      <c r="U23" s="40">
        <f>'Distributor Secondary'!T8*'DSR con %'!U73</f>
        <v>68.540000000000006</v>
      </c>
      <c r="V23" s="40">
        <f>'Distributor Secondary'!U8*'DSR con %'!V73</f>
        <v>35.190000000000005</v>
      </c>
      <c r="W23" s="40">
        <f>'Distributor Secondary'!V8*'DSR con %'!W73</f>
        <v>58.650000000000006</v>
      </c>
      <c r="X23" s="40">
        <f>'Distributor Secondary'!W8*'DSR con %'!X73</f>
        <v>39.33</v>
      </c>
      <c r="Y23" s="40">
        <f>'Distributor Secondary'!X8*'DSR con %'!Y73</f>
        <v>39.33</v>
      </c>
      <c r="Z23" s="40">
        <f>'Distributor Secondary'!Y8*'DSR con %'!Z73</f>
        <v>58.650000000000006</v>
      </c>
      <c r="AA23" s="40">
        <f>'Distributor Secondary'!Z8*'DSR con %'!AA73</f>
        <v>39.33</v>
      </c>
      <c r="AB23" s="40">
        <f>'Distributor Secondary'!AA8*'DSR con %'!AB73</f>
        <v>39.33</v>
      </c>
      <c r="AC23" s="40">
        <f>'Distributor Secondary'!AB8*'DSR con %'!AC73</f>
        <v>13.870000000000001</v>
      </c>
      <c r="AD23" s="40">
        <f>'Distributor Secondary'!AC8*'DSR con %'!AD73</f>
        <v>42.5</v>
      </c>
      <c r="AE23" s="40">
        <f>'Distributor Secondary'!AD8*'DSR con %'!AE73</f>
        <v>25.8</v>
      </c>
      <c r="AF23" s="40">
        <f>'Distributor Secondary'!AE8*'DSR con %'!AF73</f>
        <v>10.64</v>
      </c>
      <c r="AG23" s="40">
        <f>'Distributor Secondary'!AF8*'DSR con %'!AG73</f>
        <v>15.39</v>
      </c>
      <c r="AH23" s="40">
        <f>'Distributor Secondary'!AG8*'DSR con %'!AH73</f>
        <v>14.63</v>
      </c>
      <c r="AI23" s="40">
        <f>'Distributor Secondary'!AH8*'DSR con %'!AI73</f>
        <v>22.990000000000002</v>
      </c>
      <c r="AJ23" s="40">
        <f>'Distributor Secondary'!AI8*'DSR con %'!AJ73</f>
        <v>13.49</v>
      </c>
      <c r="AK23" s="40">
        <f>'Distributor Secondary'!AJ8*'DSR con %'!AK73</f>
        <v>22.42</v>
      </c>
      <c r="AL23" s="40">
        <f>'Distributor Secondary'!AK8*'DSR con %'!AL73</f>
        <v>11.02</v>
      </c>
      <c r="AM23" s="40">
        <f>'Distributor Secondary'!AL8*'DSR con %'!AM73</f>
        <v>7.79</v>
      </c>
      <c r="AN23" s="40">
        <f>'Distributor Secondary'!AM8*'DSR con %'!AN73</f>
        <v>11.97</v>
      </c>
      <c r="AO23" s="40">
        <f>'Distributor Secondary'!AN8*'DSR con %'!AO73</f>
        <v>6.2700000000000005</v>
      </c>
      <c r="AP23" s="40">
        <f>'Distributor Secondary'!AO8*'DSR con %'!AP73</f>
        <v>4.75</v>
      </c>
    </row>
    <row r="24" spans="1:54" x14ac:dyDescent="0.2">
      <c r="A24" s="93" t="s">
        <v>7</v>
      </c>
      <c r="B24" s="89" t="s">
        <v>3</v>
      </c>
      <c r="C24" s="88" t="s">
        <v>22</v>
      </c>
      <c r="D24" s="93" t="s">
        <v>69</v>
      </c>
      <c r="E24" s="93" t="s">
        <v>70</v>
      </c>
      <c r="F24" s="38">
        <f t="shared" si="1"/>
        <v>3343388.6799999997</v>
      </c>
      <c r="G24" s="39">
        <f t="shared" si="0"/>
        <v>1732.0200000000007</v>
      </c>
      <c r="H24" s="40">
        <f>'Distributor Secondary'!G8*'DSR con %'!H74</f>
        <v>70.84</v>
      </c>
      <c r="I24" s="40">
        <f>'Distributor Secondary'!H8*'DSR con %'!I74</f>
        <v>80.92</v>
      </c>
      <c r="J24" s="40">
        <f>'Distributor Secondary'!I8*'DSR con %'!J74</f>
        <v>80.92</v>
      </c>
      <c r="K24" s="40">
        <f>'Distributor Secondary'!J8*'DSR con %'!K74</f>
        <v>201.88000000000002</v>
      </c>
      <c r="L24" s="40">
        <f>'Distributor Secondary'!K8*'DSR con %'!L74</f>
        <v>50.400000000000006</v>
      </c>
      <c r="M24" s="40">
        <f>'Distributor Secondary'!L8*'DSR con %'!M74</f>
        <v>50.400000000000006</v>
      </c>
      <c r="N24" s="40">
        <f>'Distributor Secondary'!M8*'DSR con %'!N74</f>
        <v>50.120000000000005</v>
      </c>
      <c r="O24" s="40">
        <f>'Distributor Secondary'!N8*'DSR con %'!O74</f>
        <v>83.440000000000012</v>
      </c>
      <c r="P24" s="40">
        <f>'Distributor Secondary'!O8*'DSR con %'!P74</f>
        <v>83.440000000000012</v>
      </c>
      <c r="Q24" s="40">
        <f>'Distributor Secondary'!P8*'DSR con %'!Q74</f>
        <v>47.88</v>
      </c>
      <c r="R24" s="40">
        <f>'Distributor Secondary'!Q8*'DSR con %'!R74</f>
        <v>47.88</v>
      </c>
      <c r="S24" s="40">
        <f>'Distributor Secondary'!R8*'DSR con %'!S74</f>
        <v>47.88</v>
      </c>
      <c r="T24" s="40">
        <f>'Distributor Secondary'!S8*'DSR con %'!T74</f>
        <v>47.88</v>
      </c>
      <c r="U24" s="40">
        <f>'Distributor Secondary'!T8*'DSR con %'!U74</f>
        <v>83.440000000000012</v>
      </c>
      <c r="V24" s="40">
        <f>'Distributor Secondary'!U8*'DSR con %'!V74</f>
        <v>42.84</v>
      </c>
      <c r="W24" s="40">
        <f>'Distributor Secondary'!V8*'DSR con %'!W74</f>
        <v>71.400000000000006</v>
      </c>
      <c r="X24" s="40">
        <f>'Distributor Secondary'!W8*'DSR con %'!X74</f>
        <v>47.88</v>
      </c>
      <c r="Y24" s="40">
        <f>'Distributor Secondary'!X8*'DSR con %'!Y74</f>
        <v>47.88</v>
      </c>
      <c r="Z24" s="40">
        <f>'Distributor Secondary'!Y8*'DSR con %'!Z74</f>
        <v>71.400000000000006</v>
      </c>
      <c r="AA24" s="40">
        <f>'Distributor Secondary'!Z8*'DSR con %'!AA74</f>
        <v>47.88</v>
      </c>
      <c r="AB24" s="40">
        <f>'Distributor Secondary'!AA8*'DSR con %'!AB74</f>
        <v>47.88</v>
      </c>
      <c r="AC24" s="40">
        <f>'Distributor Secondary'!AB8*'DSR con %'!AC74</f>
        <v>21.169999999999998</v>
      </c>
      <c r="AD24" s="40">
        <f>'Distributor Secondary'!AC8*'DSR con %'!AD74</f>
        <v>77.5</v>
      </c>
      <c r="AE24" s="40">
        <f>'Distributor Secondary'!AD8*'DSR con %'!AE74</f>
        <v>33.54</v>
      </c>
      <c r="AF24" s="40">
        <f>'Distributor Secondary'!AE8*'DSR con %'!AF74</f>
        <v>14.56</v>
      </c>
      <c r="AG24" s="40">
        <f>'Distributor Secondary'!AF8*'DSR con %'!AG74</f>
        <v>21.060000000000002</v>
      </c>
      <c r="AH24" s="40">
        <f>'Distributor Secondary'!AG8*'DSR con %'!AH74</f>
        <v>20.02</v>
      </c>
      <c r="AI24" s="40">
        <f>'Distributor Secondary'!AH8*'DSR con %'!AI74</f>
        <v>31.46</v>
      </c>
      <c r="AJ24" s="40">
        <f>'Distributor Secondary'!AI8*'DSR con %'!AJ74</f>
        <v>19.170000000000002</v>
      </c>
      <c r="AK24" s="40">
        <f>'Distributor Secondary'!AJ8*'DSR con %'!AK74</f>
        <v>31.860000000000003</v>
      </c>
      <c r="AL24" s="40">
        <f>'Distributor Secondary'!AK8*'DSR con %'!AL74</f>
        <v>15.08</v>
      </c>
      <c r="AM24" s="40">
        <f>'Distributor Secondary'!AL8*'DSR con %'!AM74</f>
        <v>10.66</v>
      </c>
      <c r="AN24" s="40">
        <f>'Distributor Secondary'!AM8*'DSR con %'!AN74</f>
        <v>16.38</v>
      </c>
      <c r="AO24" s="40">
        <f>'Distributor Secondary'!AN8*'DSR con %'!AO74</f>
        <v>8.58</v>
      </c>
      <c r="AP24" s="40">
        <f>'Distributor Secondary'!AO8*'DSR con %'!AP74</f>
        <v>6.5</v>
      </c>
    </row>
    <row r="25" spans="1:54" x14ac:dyDescent="0.2">
      <c r="A25" s="93" t="s">
        <v>7</v>
      </c>
      <c r="B25" s="89" t="s">
        <v>3</v>
      </c>
      <c r="C25" s="88" t="s">
        <v>22</v>
      </c>
      <c r="D25" s="93" t="s">
        <v>71</v>
      </c>
      <c r="E25" s="93" t="s">
        <v>72</v>
      </c>
      <c r="F25" s="38">
        <f t="shared" si="1"/>
        <v>2481546.31</v>
      </c>
      <c r="G25" s="39">
        <f t="shared" si="0"/>
        <v>1269.9499999999996</v>
      </c>
      <c r="H25" s="40">
        <f>'Distributor Secondary'!G8*'DSR con %'!H75</f>
        <v>53.129999999999995</v>
      </c>
      <c r="I25" s="40">
        <f>'Distributor Secondary'!H8*'DSR con %'!I75</f>
        <v>60.69</v>
      </c>
      <c r="J25" s="40">
        <f>'Distributor Secondary'!I8*'DSR con %'!J75</f>
        <v>60.69</v>
      </c>
      <c r="K25" s="40">
        <f>'Distributor Secondary'!J8*'DSR con %'!K75</f>
        <v>151.41</v>
      </c>
      <c r="L25" s="40">
        <f>'Distributor Secondary'!K8*'DSR con %'!L75</f>
        <v>37.799999999999997</v>
      </c>
      <c r="M25" s="40">
        <f>'Distributor Secondary'!L8*'DSR con %'!M75</f>
        <v>37.799999999999997</v>
      </c>
      <c r="N25" s="40">
        <f>'Distributor Secondary'!M8*'DSR con %'!N75</f>
        <v>37.589999999999996</v>
      </c>
      <c r="O25" s="40">
        <f>'Distributor Secondary'!N8*'DSR con %'!O75</f>
        <v>62.58</v>
      </c>
      <c r="P25" s="40">
        <f>'Distributor Secondary'!O8*'DSR con %'!P75</f>
        <v>62.58</v>
      </c>
      <c r="Q25" s="40">
        <f>'Distributor Secondary'!P8*'DSR con %'!Q75</f>
        <v>35.909999999999997</v>
      </c>
      <c r="R25" s="40">
        <f>'Distributor Secondary'!Q8*'DSR con %'!R75</f>
        <v>35.909999999999997</v>
      </c>
      <c r="S25" s="40">
        <f>'Distributor Secondary'!R8*'DSR con %'!S75</f>
        <v>35.909999999999997</v>
      </c>
      <c r="T25" s="40">
        <f>'Distributor Secondary'!S8*'DSR con %'!T75</f>
        <v>35.909999999999997</v>
      </c>
      <c r="U25" s="40">
        <f>'Distributor Secondary'!T8*'DSR con %'!U75</f>
        <v>62.58</v>
      </c>
      <c r="V25" s="40">
        <f>'Distributor Secondary'!U8*'DSR con %'!V75</f>
        <v>32.129999999999995</v>
      </c>
      <c r="W25" s="40">
        <f>'Distributor Secondary'!V8*'DSR con %'!W75</f>
        <v>53.55</v>
      </c>
      <c r="X25" s="40">
        <f>'Distributor Secondary'!W8*'DSR con %'!X75</f>
        <v>35.909999999999997</v>
      </c>
      <c r="Y25" s="40">
        <f>'Distributor Secondary'!X8*'DSR con %'!Y75</f>
        <v>35.909999999999997</v>
      </c>
      <c r="Z25" s="40">
        <f>'Distributor Secondary'!Y8*'DSR con %'!Z75</f>
        <v>53.55</v>
      </c>
      <c r="AA25" s="40">
        <f>'Distributor Secondary'!Z8*'DSR con %'!AA75</f>
        <v>35.909999999999997</v>
      </c>
      <c r="AB25" s="40">
        <f>'Distributor Secondary'!AA8*'DSR con %'!AB75</f>
        <v>35.909999999999997</v>
      </c>
      <c r="AC25" s="40">
        <f>'Distributor Secondary'!AB8*'DSR con %'!AC75</f>
        <v>9.49</v>
      </c>
      <c r="AD25" s="40">
        <f>'Distributor Secondary'!AC8*'DSR con %'!AD75</f>
        <v>32.5</v>
      </c>
      <c r="AE25" s="40">
        <f>'Distributor Secondary'!AD8*'DSR con %'!AE75</f>
        <v>25.8</v>
      </c>
      <c r="AF25" s="40">
        <f>'Distributor Secondary'!AE8*'DSR con %'!AF75</f>
        <v>11.200000000000001</v>
      </c>
      <c r="AG25" s="40">
        <f>'Distributor Secondary'!AF8*'DSR con %'!AG75</f>
        <v>16.2</v>
      </c>
      <c r="AH25" s="40">
        <f>'Distributor Secondary'!AG8*'DSR con %'!AH75</f>
        <v>15.4</v>
      </c>
      <c r="AI25" s="40">
        <f>'Distributor Secondary'!AH8*'DSR con %'!AI75</f>
        <v>24.200000000000003</v>
      </c>
      <c r="AJ25" s="40">
        <f>'Distributor Secondary'!AI8*'DSR con %'!AJ75</f>
        <v>14.200000000000001</v>
      </c>
      <c r="AK25" s="40">
        <f>'Distributor Secondary'!AJ8*'DSR con %'!AK75</f>
        <v>23.6</v>
      </c>
      <c r="AL25" s="40">
        <f>'Distributor Secondary'!AK8*'DSR con %'!AL75</f>
        <v>11.600000000000001</v>
      </c>
      <c r="AM25" s="40">
        <f>'Distributor Secondary'!AL8*'DSR con %'!AM75</f>
        <v>8.2000000000000011</v>
      </c>
      <c r="AN25" s="40">
        <f>'Distributor Secondary'!AM8*'DSR con %'!AN75</f>
        <v>12.600000000000001</v>
      </c>
      <c r="AO25" s="40">
        <f>'Distributor Secondary'!AN8*'DSR con %'!AO75</f>
        <v>6.6000000000000005</v>
      </c>
      <c r="AP25" s="40">
        <f>'Distributor Secondary'!AO8*'DSR con %'!AP75</f>
        <v>5</v>
      </c>
    </row>
    <row r="26" spans="1:54" s="17" customFormat="1" x14ac:dyDescent="0.2">
      <c r="A26" s="94"/>
      <c r="B26" s="91"/>
      <c r="C26" s="90"/>
      <c r="D26" s="94"/>
      <c r="E26" s="94"/>
      <c r="F26" s="41">
        <f t="shared" si="1"/>
        <v>12269931</v>
      </c>
      <c r="G26" s="48">
        <f>SUM(G22:G25)</f>
        <v>6212.0000000000009</v>
      </c>
      <c r="H26" s="27">
        <f>SUM(H22:H25)</f>
        <v>253</v>
      </c>
      <c r="I26" s="27">
        <f t="shared" ref="I26:AP26" si="6">SUM(I22:I25)</f>
        <v>289</v>
      </c>
      <c r="J26" s="27">
        <f t="shared" si="6"/>
        <v>289</v>
      </c>
      <c r="K26" s="27">
        <f t="shared" si="6"/>
        <v>721</v>
      </c>
      <c r="L26" s="27">
        <f t="shared" si="6"/>
        <v>180</v>
      </c>
      <c r="M26" s="27">
        <f t="shared" si="6"/>
        <v>180</v>
      </c>
      <c r="N26" s="27">
        <f t="shared" si="6"/>
        <v>179.00000000000003</v>
      </c>
      <c r="O26" s="27">
        <f t="shared" si="6"/>
        <v>298</v>
      </c>
      <c r="P26" s="27">
        <f t="shared" si="6"/>
        <v>298</v>
      </c>
      <c r="Q26" s="27">
        <f t="shared" si="6"/>
        <v>171</v>
      </c>
      <c r="R26" s="27">
        <f t="shared" si="6"/>
        <v>171</v>
      </c>
      <c r="S26" s="27">
        <f t="shared" si="6"/>
        <v>171</v>
      </c>
      <c r="T26" s="27">
        <f t="shared" si="6"/>
        <v>171</v>
      </c>
      <c r="U26" s="27">
        <f t="shared" si="6"/>
        <v>298</v>
      </c>
      <c r="V26" s="27">
        <f t="shared" si="6"/>
        <v>153</v>
      </c>
      <c r="W26" s="27">
        <f t="shared" si="6"/>
        <v>255</v>
      </c>
      <c r="X26" s="27">
        <f t="shared" si="6"/>
        <v>171</v>
      </c>
      <c r="Y26" s="27">
        <f t="shared" si="6"/>
        <v>171</v>
      </c>
      <c r="Z26" s="27">
        <f t="shared" si="6"/>
        <v>255</v>
      </c>
      <c r="AA26" s="27">
        <f t="shared" si="6"/>
        <v>171</v>
      </c>
      <c r="AB26" s="27">
        <f t="shared" si="6"/>
        <v>171</v>
      </c>
      <c r="AC26" s="27">
        <f t="shared" si="6"/>
        <v>73</v>
      </c>
      <c r="AD26" s="27">
        <f t="shared" si="6"/>
        <v>250</v>
      </c>
      <c r="AE26" s="27">
        <f t="shared" si="6"/>
        <v>129.00000000000003</v>
      </c>
      <c r="AF26" s="27">
        <f t="shared" si="6"/>
        <v>56</v>
      </c>
      <c r="AG26" s="27">
        <f t="shared" si="6"/>
        <v>81</v>
      </c>
      <c r="AH26" s="27">
        <f t="shared" si="6"/>
        <v>77</v>
      </c>
      <c r="AI26" s="27">
        <f t="shared" si="6"/>
        <v>121.00000000000001</v>
      </c>
      <c r="AJ26" s="27">
        <f t="shared" si="6"/>
        <v>71</v>
      </c>
      <c r="AK26" s="27">
        <f t="shared" si="6"/>
        <v>118</v>
      </c>
      <c r="AL26" s="27">
        <f t="shared" si="6"/>
        <v>58</v>
      </c>
      <c r="AM26" s="27">
        <f t="shared" si="6"/>
        <v>41</v>
      </c>
      <c r="AN26" s="27">
        <f t="shared" si="6"/>
        <v>62.999999999999993</v>
      </c>
      <c r="AO26" s="27">
        <f t="shared" si="6"/>
        <v>33</v>
      </c>
      <c r="AP26" s="27">
        <f t="shared" si="6"/>
        <v>25</v>
      </c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x14ac:dyDescent="0.2">
      <c r="A27" s="88" t="s">
        <v>8</v>
      </c>
      <c r="B27" s="89" t="s">
        <v>3</v>
      </c>
      <c r="C27" s="88" t="s">
        <v>3</v>
      </c>
      <c r="D27" s="88" t="s">
        <v>33</v>
      </c>
      <c r="E27" s="88" t="s">
        <v>34</v>
      </c>
      <c r="F27" s="38">
        <f t="shared" si="1"/>
        <v>6607956.9367816085</v>
      </c>
      <c r="G27" s="39">
        <f t="shared" si="0"/>
        <v>3533.5574712643675</v>
      </c>
      <c r="H27" s="40">
        <f>'Distributor Secondary'!G9*'DSR con %'!H77</f>
        <v>149.87356321839079</v>
      </c>
      <c r="I27" s="40">
        <f>'Distributor Secondary'!H9*'DSR con %'!I77</f>
        <v>171.57471264367814</v>
      </c>
      <c r="J27" s="40">
        <f>'Distributor Secondary'!I9*'DSR con %'!J77</f>
        <v>171.57471264367814</v>
      </c>
      <c r="K27" s="40">
        <f>'Distributor Secondary'!J9*'DSR con %'!K77</f>
        <v>534.05172413793105</v>
      </c>
      <c r="L27" s="40">
        <f>'Distributor Secondary'!K9*'DSR con %'!L77</f>
        <v>159.0287356321839</v>
      </c>
      <c r="M27" s="40">
        <f>'Distributor Secondary'!L9*'DSR con %'!M77</f>
        <v>159.0287356321839</v>
      </c>
      <c r="N27" s="40">
        <f>'Distributor Secondary'!M9*'DSR con %'!N77</f>
        <v>90.8735632183908</v>
      </c>
      <c r="O27" s="40">
        <f>'Distributor Secondary'!N9*'DSR con %'!O77</f>
        <v>151.56896551724137</v>
      </c>
      <c r="P27" s="40">
        <f>'Distributor Secondary'!O9*'DSR con %'!P77</f>
        <v>151.56896551724137</v>
      </c>
      <c r="Q27" s="40">
        <f>'Distributor Secondary'!P9*'DSR con %'!Q77</f>
        <v>86.465517241379303</v>
      </c>
      <c r="R27" s="40">
        <f>'Distributor Secondary'!Q9*'DSR con %'!R77</f>
        <v>86.465517241379303</v>
      </c>
      <c r="S27" s="40">
        <f>'Distributor Secondary'!R9*'DSR con %'!S77</f>
        <v>86.465517241379303</v>
      </c>
      <c r="T27" s="40">
        <f>'Distributor Secondary'!S9*'DSR con %'!T77</f>
        <v>86.465517241379303</v>
      </c>
      <c r="U27" s="40">
        <f>'Distributor Secondary'!T9*'DSR con %'!U77</f>
        <v>151.56896551724137</v>
      </c>
      <c r="V27" s="40">
        <f>'Distributor Secondary'!U9*'DSR con %'!V77</f>
        <v>77.649425287356323</v>
      </c>
      <c r="W27" s="40">
        <f>'Distributor Secondary'!V9*'DSR con %'!W77</f>
        <v>129.86781609195401</v>
      </c>
      <c r="X27" s="40">
        <f>'Distributor Secondary'!W9*'DSR con %'!X77</f>
        <v>86.465517241379303</v>
      </c>
      <c r="Y27" s="40">
        <f>'Distributor Secondary'!X9*'DSR con %'!Y77</f>
        <v>86.465517241379303</v>
      </c>
      <c r="Z27" s="40">
        <f>'Distributor Secondary'!Y9*'DSR con %'!Z77</f>
        <v>129.86781609195401</v>
      </c>
      <c r="AA27" s="40">
        <f>'Distributor Secondary'!Z9*'DSR con %'!AA77</f>
        <v>86.465517241379303</v>
      </c>
      <c r="AB27" s="40">
        <f>'Distributor Secondary'!AA9*'DSR con %'!AB77</f>
        <v>86.465517241379303</v>
      </c>
      <c r="AC27" s="40">
        <f>'Distributor Secondary'!AB9*'DSR con %'!AC77</f>
        <v>41.367816091954019</v>
      </c>
      <c r="AD27" s="40">
        <f>'Distributor Secondary'!AC9*'DSR con %'!AD77</f>
        <v>133.25862068965517</v>
      </c>
      <c r="AE27" s="40">
        <f>'Distributor Secondary'!AD9*'DSR con %'!AE77</f>
        <v>69.511494252873561</v>
      </c>
      <c r="AF27" s="40">
        <f>'Distributor Secondary'!AE9*'DSR con %'!AF77</f>
        <v>32.212643678160916</v>
      </c>
      <c r="AG27" s="40">
        <f>'Distributor Secondary'!AF9*'DSR con %'!AG77</f>
        <v>36.281609195402297</v>
      </c>
      <c r="AH27" s="40">
        <f>'Distributor Secondary'!AG9*'DSR con %'!AH77</f>
        <v>35.94252873563218</v>
      </c>
      <c r="AI27" s="40">
        <f>'Distributor Secondary'!AH9*'DSR con %'!AI77</f>
        <v>58.660919540229884</v>
      </c>
      <c r="AJ27" s="40">
        <f>'Distributor Secondary'!AI9*'DSR con %'!AJ77</f>
        <v>33.90804597701149</v>
      </c>
      <c r="AK27" s="40">
        <f>'Distributor Secondary'!AJ9*'DSR con %'!AK77</f>
        <v>56.626436781609193</v>
      </c>
      <c r="AL27" s="40">
        <f>'Distributor Secondary'!AK9*'DSR con %'!AL77</f>
        <v>28.143678160919539</v>
      </c>
      <c r="AM27" s="40">
        <f>'Distributor Secondary'!AL9*'DSR con %'!AM77</f>
        <v>19.666666666666664</v>
      </c>
      <c r="AN27" s="40">
        <f>'Distributor Secondary'!AM9*'DSR con %'!AN77</f>
        <v>29.839080459770113</v>
      </c>
      <c r="AO27" s="40">
        <f>'Distributor Secondary'!AN9*'DSR con %'!AO77</f>
        <v>21.362068965517238</v>
      </c>
      <c r="AP27" s="40">
        <f>'Distributor Secondary'!AO9*'DSR con %'!AP77</f>
        <v>16.954022988505745</v>
      </c>
    </row>
    <row r="28" spans="1:54" x14ac:dyDescent="0.2">
      <c r="A28" s="88" t="s">
        <v>8</v>
      </c>
      <c r="B28" s="89" t="s">
        <v>3</v>
      </c>
      <c r="C28" s="88" t="s">
        <v>3</v>
      </c>
      <c r="D28" s="88" t="s">
        <v>35</v>
      </c>
      <c r="E28" s="88" t="s">
        <v>36</v>
      </c>
      <c r="F28" s="38">
        <f t="shared" si="1"/>
        <v>2463983.9425287354</v>
      </c>
      <c r="G28" s="39">
        <f t="shared" si="0"/>
        <v>1317.5977011494256</v>
      </c>
      <c r="H28" s="40">
        <f>'Distributor Secondary'!G9*'DSR con %'!H78</f>
        <v>55.885057471264375</v>
      </c>
      <c r="I28" s="40">
        <f>'Distributor Secondary'!H9*'DSR con %'!I78</f>
        <v>63.977011494252878</v>
      </c>
      <c r="J28" s="40">
        <f>'Distributor Secondary'!I9*'DSR con %'!J78</f>
        <v>63.977011494252878</v>
      </c>
      <c r="K28" s="40">
        <f>'Distributor Secondary'!J9*'DSR con %'!K78</f>
        <v>199.13793103448279</v>
      </c>
      <c r="L28" s="40">
        <f>'Distributor Secondary'!K9*'DSR con %'!L78</f>
        <v>59.298850574712652</v>
      </c>
      <c r="M28" s="40">
        <f>'Distributor Secondary'!L9*'DSR con %'!M78</f>
        <v>59.298850574712652</v>
      </c>
      <c r="N28" s="40">
        <f>'Distributor Secondary'!M9*'DSR con %'!N78</f>
        <v>33.885057471264368</v>
      </c>
      <c r="O28" s="40">
        <f>'Distributor Secondary'!N9*'DSR con %'!O78</f>
        <v>56.517241379310349</v>
      </c>
      <c r="P28" s="40">
        <f>'Distributor Secondary'!O9*'DSR con %'!P78</f>
        <v>56.517241379310349</v>
      </c>
      <c r="Q28" s="40">
        <f>'Distributor Secondary'!P9*'DSR con %'!Q78</f>
        <v>32.241379310344833</v>
      </c>
      <c r="R28" s="40">
        <f>'Distributor Secondary'!Q9*'DSR con %'!R78</f>
        <v>32.241379310344833</v>
      </c>
      <c r="S28" s="40">
        <f>'Distributor Secondary'!R9*'DSR con %'!S78</f>
        <v>32.241379310344833</v>
      </c>
      <c r="T28" s="40">
        <f>'Distributor Secondary'!S9*'DSR con %'!T78</f>
        <v>32.241379310344833</v>
      </c>
      <c r="U28" s="40">
        <f>'Distributor Secondary'!T9*'DSR con %'!U78</f>
        <v>56.517241379310349</v>
      </c>
      <c r="V28" s="40">
        <f>'Distributor Secondary'!U9*'DSR con %'!V78</f>
        <v>28.954022988505749</v>
      </c>
      <c r="W28" s="40">
        <f>'Distributor Secondary'!V9*'DSR con %'!W78</f>
        <v>48.425287356321846</v>
      </c>
      <c r="X28" s="40">
        <f>'Distributor Secondary'!W9*'DSR con %'!X78</f>
        <v>32.241379310344833</v>
      </c>
      <c r="Y28" s="40">
        <f>'Distributor Secondary'!X9*'DSR con %'!Y78</f>
        <v>32.241379310344833</v>
      </c>
      <c r="Z28" s="40">
        <f>'Distributor Secondary'!Y9*'DSR con %'!Z78</f>
        <v>48.425287356321846</v>
      </c>
      <c r="AA28" s="40">
        <f>'Distributor Secondary'!Z9*'DSR con %'!AA78</f>
        <v>32.241379310344833</v>
      </c>
      <c r="AB28" s="40">
        <f>'Distributor Secondary'!AA9*'DSR con %'!AB78</f>
        <v>32.241379310344833</v>
      </c>
      <c r="AC28" s="40">
        <f>'Distributor Secondary'!AB9*'DSR con %'!AC78</f>
        <v>15.42528735632184</v>
      </c>
      <c r="AD28" s="40">
        <f>'Distributor Secondary'!AC9*'DSR con %'!AD78</f>
        <v>49.689655172413801</v>
      </c>
      <c r="AE28" s="40">
        <f>'Distributor Secondary'!AD9*'DSR con %'!AE78</f>
        <v>25.919540229885062</v>
      </c>
      <c r="AF28" s="40">
        <f>'Distributor Secondary'!AE9*'DSR con %'!AF78</f>
        <v>12.011494252873565</v>
      </c>
      <c r="AG28" s="40">
        <f>'Distributor Secondary'!AF9*'DSR con %'!AG78</f>
        <v>13.52873563218391</v>
      </c>
      <c r="AH28" s="40">
        <f>'Distributor Secondary'!AG9*'DSR con %'!AH78</f>
        <v>13.402298850574715</v>
      </c>
      <c r="AI28" s="40">
        <f>'Distributor Secondary'!AH9*'DSR con %'!AI78</f>
        <v>21.873563218390807</v>
      </c>
      <c r="AJ28" s="40">
        <f>'Distributor Secondary'!AI9*'DSR con %'!AJ78</f>
        <v>12.643678160919542</v>
      </c>
      <c r="AK28" s="40">
        <f>'Distributor Secondary'!AJ9*'DSR con %'!AK78</f>
        <v>21.114942528735636</v>
      </c>
      <c r="AL28" s="40">
        <f>'Distributor Secondary'!AK9*'DSR con %'!AL78</f>
        <v>10.494252873563219</v>
      </c>
      <c r="AM28" s="40">
        <f>'Distributor Secondary'!AL9*'DSR con %'!AM78</f>
        <v>7.3333333333333339</v>
      </c>
      <c r="AN28" s="40">
        <f>'Distributor Secondary'!AM9*'DSR con %'!AN78</f>
        <v>11.126436781609197</v>
      </c>
      <c r="AO28" s="40">
        <f>'Distributor Secondary'!AN9*'DSR con %'!AO78</f>
        <v>7.9655172413793114</v>
      </c>
      <c r="AP28" s="40">
        <f>'Distributor Secondary'!AO9*'DSR con %'!AP78</f>
        <v>6.3218390804597711</v>
      </c>
    </row>
    <row r="29" spans="1:54" x14ac:dyDescent="0.2">
      <c r="A29" s="88" t="s">
        <v>8</v>
      </c>
      <c r="B29" s="89" t="s">
        <v>3</v>
      </c>
      <c r="C29" s="88" t="s">
        <v>3</v>
      </c>
      <c r="D29" s="88" t="s">
        <v>37</v>
      </c>
      <c r="E29" s="88" t="s">
        <v>38</v>
      </c>
      <c r="F29" s="38">
        <f t="shared" si="1"/>
        <v>3165099.3734482704</v>
      </c>
      <c r="G29" s="39">
        <f t="shared" si="0"/>
        <v>1692.5141379310321</v>
      </c>
      <c r="H29" s="40">
        <f>'Distributor Secondary'!G9*'DSR con %'!H79</f>
        <v>71.786896551724013</v>
      </c>
      <c r="I29" s="40">
        <f>'Distributor Secondary'!H9*'DSR con %'!I79</f>
        <v>82.181379310344695</v>
      </c>
      <c r="J29" s="40">
        <f>'Distributor Secondary'!I9*'DSR con %'!J79</f>
        <v>82.181379310344695</v>
      </c>
      <c r="K29" s="40">
        <f>'Distributor Secondary'!J9*'DSR con %'!K79</f>
        <v>255.80172413793059</v>
      </c>
      <c r="L29" s="40">
        <f>'Distributor Secondary'!K9*'DSR con %'!L79</f>
        <v>76.172068965517113</v>
      </c>
      <c r="M29" s="40">
        <f>'Distributor Secondary'!L9*'DSR con %'!M79</f>
        <v>76.172068965517113</v>
      </c>
      <c r="N29" s="40">
        <f>'Distributor Secondary'!M9*'DSR con %'!N79</f>
        <v>43.526896551724064</v>
      </c>
      <c r="O29" s="40">
        <f>'Distributor Secondary'!N9*'DSR con %'!O79</f>
        <v>72.598965517241254</v>
      </c>
      <c r="P29" s="40">
        <f>'Distributor Secondary'!O9*'DSR con %'!P79</f>
        <v>72.598965517241254</v>
      </c>
      <c r="Q29" s="40">
        <f>'Distributor Secondary'!P9*'DSR con %'!Q79</f>
        <v>41.415517241379241</v>
      </c>
      <c r="R29" s="40">
        <f>'Distributor Secondary'!Q9*'DSR con %'!R79</f>
        <v>41.415517241379241</v>
      </c>
      <c r="S29" s="40">
        <f>'Distributor Secondary'!R9*'DSR con %'!S79</f>
        <v>41.415517241379241</v>
      </c>
      <c r="T29" s="40">
        <f>'Distributor Secondary'!S9*'DSR con %'!T79</f>
        <v>41.415517241379241</v>
      </c>
      <c r="U29" s="40">
        <f>'Distributor Secondary'!T9*'DSR con %'!U79</f>
        <v>72.598965517241254</v>
      </c>
      <c r="V29" s="40">
        <f>'Distributor Secondary'!U9*'DSR con %'!V79</f>
        <v>37.192758620689595</v>
      </c>
      <c r="W29" s="40">
        <f>'Distributor Secondary'!V9*'DSR con %'!W79</f>
        <v>62.204482758620586</v>
      </c>
      <c r="X29" s="40">
        <f>'Distributor Secondary'!W9*'DSR con %'!X79</f>
        <v>41.415517241379241</v>
      </c>
      <c r="Y29" s="40">
        <f>'Distributor Secondary'!X9*'DSR con %'!Y79</f>
        <v>41.415517241379241</v>
      </c>
      <c r="Z29" s="40">
        <f>'Distributor Secondary'!Y9*'DSR con %'!Z79</f>
        <v>62.204482758620586</v>
      </c>
      <c r="AA29" s="40">
        <f>'Distributor Secondary'!Z9*'DSR con %'!AA79</f>
        <v>41.415517241379241</v>
      </c>
      <c r="AB29" s="40">
        <f>'Distributor Secondary'!AA9*'DSR con %'!AB79</f>
        <v>41.415517241379241</v>
      </c>
      <c r="AC29" s="40">
        <f>'Distributor Secondary'!AB9*'DSR con %'!AC79</f>
        <v>19.814482758620656</v>
      </c>
      <c r="AD29" s="40">
        <f>'Distributor Secondary'!AC9*'DSR con %'!AD79</f>
        <v>63.828620689655061</v>
      </c>
      <c r="AE29" s="40">
        <f>'Distributor Secondary'!AD9*'DSR con %'!AE79</f>
        <v>33.294827586206843</v>
      </c>
      <c r="AF29" s="40">
        <f>'Distributor Secondary'!AE9*'DSR con %'!AF79</f>
        <v>15.429310344827559</v>
      </c>
      <c r="AG29" s="40">
        <f>'Distributor Secondary'!AF9*'DSR con %'!AG79</f>
        <v>17.378275862068936</v>
      </c>
      <c r="AH29" s="40">
        <f>'Distributor Secondary'!AG9*'DSR con %'!AH79</f>
        <v>17.215862068965489</v>
      </c>
      <c r="AI29" s="40">
        <f>'Distributor Secondary'!AH9*'DSR con %'!AI79</f>
        <v>28.097586206896505</v>
      </c>
      <c r="AJ29" s="40">
        <f>'Distributor Secondary'!AI9*'DSR con %'!AJ79</f>
        <v>16.241379310344801</v>
      </c>
      <c r="AK29" s="40">
        <f>'Distributor Secondary'!AJ9*'DSR con %'!AK79</f>
        <v>27.123103448275817</v>
      </c>
      <c r="AL29" s="40">
        <f>'Distributor Secondary'!AK9*'DSR con %'!AL79</f>
        <v>13.480344827586183</v>
      </c>
      <c r="AM29" s="40">
        <f>'Distributor Secondary'!AL9*'DSR con %'!AM79</f>
        <v>9.4199999999999839</v>
      </c>
      <c r="AN29" s="40">
        <f>'Distributor Secondary'!AM9*'DSR con %'!AN79</f>
        <v>14.292413793103425</v>
      </c>
      <c r="AO29" s="40">
        <f>'Distributor Secondary'!AN9*'DSR con %'!AO79</f>
        <v>10.232068965517223</v>
      </c>
      <c r="AP29" s="40">
        <f>'Distributor Secondary'!AO9*'DSR con %'!AP79</f>
        <v>8.1206896551724004</v>
      </c>
    </row>
    <row r="30" spans="1:54" x14ac:dyDescent="0.2">
      <c r="A30" s="88" t="s">
        <v>8</v>
      </c>
      <c r="B30" s="89" t="s">
        <v>3</v>
      </c>
      <c r="C30" s="88" t="s">
        <v>3</v>
      </c>
      <c r="D30" s="88" t="s">
        <v>39</v>
      </c>
      <c r="E30" s="88" t="s">
        <v>40</v>
      </c>
      <c r="F30" s="38">
        <f t="shared" si="1"/>
        <v>2493103.7527586278</v>
      </c>
      <c r="G30" s="39">
        <f t="shared" si="0"/>
        <v>1333.1693103448308</v>
      </c>
      <c r="H30" s="40">
        <f>'Distributor Secondary'!G9*'DSR con %'!H80</f>
        <v>56.545517241379478</v>
      </c>
      <c r="I30" s="40">
        <f>'Distributor Secondary'!H9*'DSR con %'!I80</f>
        <v>64.733103448276054</v>
      </c>
      <c r="J30" s="40">
        <f>'Distributor Secondary'!I9*'DSR con %'!J80</f>
        <v>64.733103448276054</v>
      </c>
      <c r="K30" s="40">
        <f>'Distributor Secondary'!J9*'DSR con %'!K80</f>
        <v>201.49137931034542</v>
      </c>
      <c r="L30" s="40">
        <f>'Distributor Secondary'!K9*'DSR con %'!L80</f>
        <v>59.999655172413974</v>
      </c>
      <c r="M30" s="40">
        <f>'Distributor Secondary'!L9*'DSR con %'!M80</f>
        <v>59.999655172413974</v>
      </c>
      <c r="N30" s="40">
        <f>'Distributor Secondary'!M9*'DSR con %'!N80</f>
        <v>34.285517241379409</v>
      </c>
      <c r="O30" s="40">
        <f>'Distributor Secondary'!N9*'DSR con %'!O80</f>
        <v>57.185172413793275</v>
      </c>
      <c r="P30" s="40">
        <f>'Distributor Secondary'!O9*'DSR con %'!P80</f>
        <v>57.185172413793275</v>
      </c>
      <c r="Q30" s="40">
        <f>'Distributor Secondary'!P9*'DSR con %'!Q80</f>
        <v>32.622413793103547</v>
      </c>
      <c r="R30" s="40">
        <f>'Distributor Secondary'!Q9*'DSR con %'!R80</f>
        <v>32.622413793103547</v>
      </c>
      <c r="S30" s="40">
        <f>'Distributor Secondary'!R9*'DSR con %'!S80</f>
        <v>32.622413793103547</v>
      </c>
      <c r="T30" s="40">
        <f>'Distributor Secondary'!S9*'DSR con %'!T80</f>
        <v>32.622413793103547</v>
      </c>
      <c r="U30" s="40">
        <f>'Distributor Secondary'!T9*'DSR con %'!U80</f>
        <v>57.185172413793275</v>
      </c>
      <c r="V30" s="40">
        <f>'Distributor Secondary'!U9*'DSR con %'!V80</f>
        <v>29.296206896551812</v>
      </c>
      <c r="W30" s="40">
        <f>'Distributor Secondary'!V9*'DSR con %'!W80</f>
        <v>48.997586206896699</v>
      </c>
      <c r="X30" s="40">
        <f>'Distributor Secondary'!W9*'DSR con %'!X80</f>
        <v>32.622413793103547</v>
      </c>
      <c r="Y30" s="40">
        <f>'Distributor Secondary'!X9*'DSR con %'!Y80</f>
        <v>32.622413793103547</v>
      </c>
      <c r="Z30" s="40">
        <f>'Distributor Secondary'!Y9*'DSR con %'!Z80</f>
        <v>48.997586206896699</v>
      </c>
      <c r="AA30" s="40">
        <f>'Distributor Secondary'!Z9*'DSR con %'!AA80</f>
        <v>32.622413793103547</v>
      </c>
      <c r="AB30" s="40">
        <f>'Distributor Secondary'!AA9*'DSR con %'!AB80</f>
        <v>32.622413793103547</v>
      </c>
      <c r="AC30" s="40">
        <f>'Distributor Secondary'!AB9*'DSR con %'!AC80</f>
        <v>15.607586206896597</v>
      </c>
      <c r="AD30" s="40">
        <f>'Distributor Secondary'!AC9*'DSR con %'!AD80</f>
        <v>50.276896551724285</v>
      </c>
      <c r="AE30" s="40">
        <f>'Distributor Secondary'!AD9*'DSR con %'!AE80</f>
        <v>26.225862068965593</v>
      </c>
      <c r="AF30" s="40">
        <f>'Distributor Secondary'!AE9*'DSR con %'!AF80</f>
        <v>12.153448275862106</v>
      </c>
      <c r="AG30" s="40">
        <f>'Distributor Secondary'!AF9*'DSR con %'!AG80</f>
        <v>13.688620689655213</v>
      </c>
      <c r="AH30" s="40">
        <f>'Distributor Secondary'!AG9*'DSR con %'!AH80</f>
        <v>13.560689655172453</v>
      </c>
      <c r="AI30" s="40">
        <f>'Distributor Secondary'!AH9*'DSR con %'!AI80</f>
        <v>22.132068965517306</v>
      </c>
      <c r="AJ30" s="40">
        <f>'Distributor Secondary'!AI9*'DSR con %'!AJ80</f>
        <v>12.7931034482759</v>
      </c>
      <c r="AK30" s="40">
        <f>'Distributor Secondary'!AJ9*'DSR con %'!AK80</f>
        <v>21.364482758620753</v>
      </c>
      <c r="AL30" s="40">
        <f>'Distributor Secondary'!AK9*'DSR con %'!AL80</f>
        <v>10.618275862068996</v>
      </c>
      <c r="AM30" s="40">
        <f>'Distributor Secondary'!AL9*'DSR con %'!AM80</f>
        <v>7.4200000000000221</v>
      </c>
      <c r="AN30" s="40">
        <f>'Distributor Secondary'!AM9*'DSR con %'!AN80</f>
        <v>11.257931034482791</v>
      </c>
      <c r="AO30" s="40">
        <f>'Distributor Secondary'!AN9*'DSR con %'!AO80</f>
        <v>8.0596551724138177</v>
      </c>
      <c r="AP30" s="40">
        <f>'Distributor Secondary'!AO9*'DSR con %'!AP80</f>
        <v>6.3965517241379501</v>
      </c>
    </row>
    <row r="31" spans="1:54" x14ac:dyDescent="0.2">
      <c r="A31" s="88" t="s">
        <v>8</v>
      </c>
      <c r="B31" s="89" t="s">
        <v>3</v>
      </c>
      <c r="C31" s="88" t="s">
        <v>3</v>
      </c>
      <c r="D31" s="93" t="s">
        <v>23</v>
      </c>
      <c r="E31" s="93" t="s">
        <v>52</v>
      </c>
      <c r="F31" s="38">
        <f t="shared" si="1"/>
        <v>1343991.2413793104</v>
      </c>
      <c r="G31" s="39">
        <f t="shared" si="0"/>
        <v>718.68965517241395</v>
      </c>
      <c r="H31" s="40">
        <f>'Distributor Secondary'!G9*'DSR con %'!H81</f>
        <v>30.482758620689655</v>
      </c>
      <c r="I31" s="40">
        <f>'Distributor Secondary'!H9*'DSR con %'!I81</f>
        <v>34.896551724137929</v>
      </c>
      <c r="J31" s="40">
        <f>'Distributor Secondary'!I9*'DSR con %'!J81</f>
        <v>34.896551724137929</v>
      </c>
      <c r="K31" s="40">
        <f>'Distributor Secondary'!J9*'DSR con %'!K81</f>
        <v>108.62068965517241</v>
      </c>
      <c r="L31" s="40">
        <f>'Distributor Secondary'!K9*'DSR con %'!L81</f>
        <v>32.344827586206897</v>
      </c>
      <c r="M31" s="40">
        <f>'Distributor Secondary'!L9*'DSR con %'!M81</f>
        <v>32.344827586206897</v>
      </c>
      <c r="N31" s="40">
        <f>'Distributor Secondary'!M9*'DSR con %'!N81</f>
        <v>18.482758620689655</v>
      </c>
      <c r="O31" s="40">
        <f>'Distributor Secondary'!N9*'DSR con %'!O81</f>
        <v>30.827586206896552</v>
      </c>
      <c r="P31" s="40">
        <f>'Distributor Secondary'!O9*'DSR con %'!P81</f>
        <v>30.827586206896552</v>
      </c>
      <c r="Q31" s="40">
        <f>'Distributor Secondary'!P9*'DSR con %'!Q81</f>
        <v>17.586206896551722</v>
      </c>
      <c r="R31" s="40">
        <f>'Distributor Secondary'!Q9*'DSR con %'!R81</f>
        <v>17.586206896551722</v>
      </c>
      <c r="S31" s="40">
        <f>'Distributor Secondary'!R9*'DSR con %'!S81</f>
        <v>17.586206896551722</v>
      </c>
      <c r="T31" s="40">
        <f>'Distributor Secondary'!S9*'DSR con %'!T81</f>
        <v>17.586206896551722</v>
      </c>
      <c r="U31" s="40">
        <f>'Distributor Secondary'!T9*'DSR con %'!U81</f>
        <v>30.827586206896552</v>
      </c>
      <c r="V31" s="40">
        <f>'Distributor Secondary'!U9*'DSR con %'!V81</f>
        <v>15.793103448275861</v>
      </c>
      <c r="W31" s="40">
        <f>'Distributor Secondary'!V9*'DSR con %'!W81</f>
        <v>26.413793103448274</v>
      </c>
      <c r="X31" s="40">
        <f>'Distributor Secondary'!W9*'DSR con %'!X81</f>
        <v>17.586206896551722</v>
      </c>
      <c r="Y31" s="40">
        <f>'Distributor Secondary'!X9*'DSR con %'!Y81</f>
        <v>17.586206896551722</v>
      </c>
      <c r="Z31" s="40">
        <f>'Distributor Secondary'!Y9*'DSR con %'!Z81</f>
        <v>26.413793103448274</v>
      </c>
      <c r="AA31" s="40">
        <f>'Distributor Secondary'!Z9*'DSR con %'!AA81</f>
        <v>17.586206896551722</v>
      </c>
      <c r="AB31" s="40">
        <f>'Distributor Secondary'!AA9*'DSR con %'!AB81</f>
        <v>17.586206896551722</v>
      </c>
      <c r="AC31" s="40">
        <f>'Distributor Secondary'!AB9*'DSR con %'!AC81</f>
        <v>8.4137931034482758</v>
      </c>
      <c r="AD31" s="40">
        <f>'Distributor Secondary'!AC9*'DSR con %'!AD81</f>
        <v>27.103448275862068</v>
      </c>
      <c r="AE31" s="40">
        <f>'Distributor Secondary'!AD9*'DSR con %'!AE81</f>
        <v>14.137931034482758</v>
      </c>
      <c r="AF31" s="40">
        <f>'Distributor Secondary'!AE9*'DSR con %'!AF81</f>
        <v>6.5517241379310347</v>
      </c>
      <c r="AG31" s="40">
        <f>'Distributor Secondary'!AF9*'DSR con %'!AG81</f>
        <v>7.3793103448275863</v>
      </c>
      <c r="AH31" s="40">
        <f>'Distributor Secondary'!AG9*'DSR con %'!AH81</f>
        <v>7.3103448275862064</v>
      </c>
      <c r="AI31" s="40">
        <f>'Distributor Secondary'!AH9*'DSR con %'!AI81</f>
        <v>11.931034482758621</v>
      </c>
      <c r="AJ31" s="40">
        <f>'Distributor Secondary'!AI9*'DSR con %'!AJ81</f>
        <v>6.8965517241379306</v>
      </c>
      <c r="AK31" s="40">
        <f>'Distributor Secondary'!AJ9*'DSR con %'!AK81</f>
        <v>11.517241379310345</v>
      </c>
      <c r="AL31" s="40">
        <f>'Distributor Secondary'!AK9*'DSR con %'!AL81</f>
        <v>5.7241379310344831</v>
      </c>
      <c r="AM31" s="40">
        <f>'Distributor Secondary'!AL9*'DSR con %'!AM81</f>
        <v>4</v>
      </c>
      <c r="AN31" s="40">
        <f>'Distributor Secondary'!AM9*'DSR con %'!AN81</f>
        <v>6.068965517241379</v>
      </c>
      <c r="AO31" s="40">
        <f>'Distributor Secondary'!AN9*'DSR con %'!AO81</f>
        <v>4.3448275862068968</v>
      </c>
      <c r="AP31" s="40">
        <f>'Distributor Secondary'!AO9*'DSR con %'!AP81</f>
        <v>3.4482758620689653</v>
      </c>
    </row>
    <row r="32" spans="1:54" x14ac:dyDescent="0.2">
      <c r="A32" s="88" t="s">
        <v>8</v>
      </c>
      <c r="B32" s="89" t="s">
        <v>3</v>
      </c>
      <c r="C32" s="88" t="s">
        <v>3</v>
      </c>
      <c r="D32" s="93" t="s">
        <v>24</v>
      </c>
      <c r="E32" s="93" t="s">
        <v>251</v>
      </c>
      <c r="F32" s="38">
        <f t="shared" si="1"/>
        <v>1455990.5114942531</v>
      </c>
      <c r="G32" s="39">
        <f t="shared" si="0"/>
        <v>778.58045977011489</v>
      </c>
      <c r="H32" s="40">
        <f>'Distributor Secondary'!G9*'DSR con %'!H82</f>
        <v>33.022988505747129</v>
      </c>
      <c r="I32" s="40">
        <f>'Distributor Secondary'!H9*'DSR con %'!I82</f>
        <v>37.804597701149426</v>
      </c>
      <c r="J32" s="40">
        <f>'Distributor Secondary'!I9*'DSR con %'!J82</f>
        <v>37.804597701149426</v>
      </c>
      <c r="K32" s="40">
        <f>'Distributor Secondary'!J9*'DSR con %'!K82</f>
        <v>117.67241379310346</v>
      </c>
      <c r="L32" s="40">
        <f>'Distributor Secondary'!K9*'DSR con %'!L82</f>
        <v>35.040229885057471</v>
      </c>
      <c r="M32" s="40">
        <f>'Distributor Secondary'!L9*'DSR con %'!M82</f>
        <v>35.040229885057471</v>
      </c>
      <c r="N32" s="40">
        <f>'Distributor Secondary'!M9*'DSR con %'!N82</f>
        <v>20.022988505747129</v>
      </c>
      <c r="O32" s="40">
        <f>'Distributor Secondary'!N9*'DSR con %'!O82</f>
        <v>33.396551724137936</v>
      </c>
      <c r="P32" s="40">
        <f>'Distributor Secondary'!O9*'DSR con %'!P82</f>
        <v>33.396551724137936</v>
      </c>
      <c r="Q32" s="40">
        <f>'Distributor Secondary'!P9*'DSR con %'!Q82</f>
        <v>19.051724137931036</v>
      </c>
      <c r="R32" s="40">
        <f>'Distributor Secondary'!Q9*'DSR con %'!R82</f>
        <v>19.051724137931036</v>
      </c>
      <c r="S32" s="40">
        <f>'Distributor Secondary'!R9*'DSR con %'!S82</f>
        <v>19.051724137931036</v>
      </c>
      <c r="T32" s="40">
        <f>'Distributor Secondary'!S9*'DSR con %'!T82</f>
        <v>19.051724137931036</v>
      </c>
      <c r="U32" s="40">
        <f>'Distributor Secondary'!T9*'DSR con %'!U82</f>
        <v>33.396551724137936</v>
      </c>
      <c r="V32" s="40">
        <f>'Distributor Secondary'!U9*'DSR con %'!V82</f>
        <v>17.109195402298852</v>
      </c>
      <c r="W32" s="40">
        <f>'Distributor Secondary'!V9*'DSR con %'!W82</f>
        <v>28.614942528735636</v>
      </c>
      <c r="X32" s="40">
        <f>'Distributor Secondary'!W9*'DSR con %'!X82</f>
        <v>19.051724137931036</v>
      </c>
      <c r="Y32" s="40">
        <f>'Distributor Secondary'!X9*'DSR con %'!Y82</f>
        <v>19.051724137931036</v>
      </c>
      <c r="Z32" s="40">
        <f>'Distributor Secondary'!Y9*'DSR con %'!Z82</f>
        <v>28.614942528735636</v>
      </c>
      <c r="AA32" s="40">
        <f>'Distributor Secondary'!Z9*'DSR con %'!AA82</f>
        <v>19.051724137931036</v>
      </c>
      <c r="AB32" s="40">
        <f>'Distributor Secondary'!AA9*'DSR con %'!AB82</f>
        <v>19.051724137931036</v>
      </c>
      <c r="AC32" s="40">
        <f>'Distributor Secondary'!AB9*'DSR con %'!AC82</f>
        <v>9.1149425287356323</v>
      </c>
      <c r="AD32" s="40">
        <f>'Distributor Secondary'!AC9*'DSR con %'!AD82</f>
        <v>29.362068965517242</v>
      </c>
      <c r="AE32" s="40">
        <f>'Distributor Secondary'!AD9*'DSR con %'!AE82</f>
        <v>15.316091954022991</v>
      </c>
      <c r="AF32" s="40">
        <f>'Distributor Secondary'!AE9*'DSR con %'!AF82</f>
        <v>7.097701149425288</v>
      </c>
      <c r="AG32" s="40">
        <f>'Distributor Secondary'!AF9*'DSR con %'!AG82</f>
        <v>7.9942528735632195</v>
      </c>
      <c r="AH32" s="40">
        <f>'Distributor Secondary'!AG9*'DSR con %'!AH82</f>
        <v>7.9195402298850581</v>
      </c>
      <c r="AI32" s="40">
        <f>'Distributor Secondary'!AH9*'DSR con %'!AI82</f>
        <v>12.92528735632184</v>
      </c>
      <c r="AJ32" s="40">
        <f>'Distributor Secondary'!AI9*'DSR con %'!AJ82</f>
        <v>7.4712643678160928</v>
      </c>
      <c r="AK32" s="40">
        <f>'Distributor Secondary'!AJ9*'DSR con %'!AK82</f>
        <v>12.477011494252874</v>
      </c>
      <c r="AL32" s="40">
        <f>'Distributor Secondary'!AK9*'DSR con %'!AL82</f>
        <v>6.2011494252873565</v>
      </c>
      <c r="AM32" s="40">
        <f>'Distributor Secondary'!AL9*'DSR con %'!AM82</f>
        <v>4.3333333333333339</v>
      </c>
      <c r="AN32" s="40">
        <f>'Distributor Secondary'!AM9*'DSR con %'!AN82</f>
        <v>6.5747126436781613</v>
      </c>
      <c r="AO32" s="40">
        <f>'Distributor Secondary'!AN9*'DSR con %'!AO82</f>
        <v>4.7068965517241379</v>
      </c>
      <c r="AP32" s="40">
        <f>'Distributor Secondary'!AO9*'DSR con %'!AP82</f>
        <v>3.7356321839080464</v>
      </c>
    </row>
    <row r="33" spans="1:54" x14ac:dyDescent="0.2">
      <c r="A33" s="88" t="s">
        <v>8</v>
      </c>
      <c r="B33" s="89" t="s">
        <v>3</v>
      </c>
      <c r="C33" s="88" t="s">
        <v>3</v>
      </c>
      <c r="D33" s="93" t="s">
        <v>25</v>
      </c>
      <c r="E33" s="93" t="s">
        <v>48</v>
      </c>
      <c r="F33" s="38">
        <f t="shared" si="1"/>
        <v>1957747.2416091955</v>
      </c>
      <c r="G33" s="39">
        <f t="shared" si="0"/>
        <v>1046.8912643678161</v>
      </c>
      <c r="H33" s="40">
        <f>'Distributor Secondary'!G9*'DSR con %'!H83</f>
        <v>44.403218390804589</v>
      </c>
      <c r="I33" s="40">
        <f>'Distributor Secondary'!H9*'DSR con %'!I83</f>
        <v>50.832643678160906</v>
      </c>
      <c r="J33" s="40">
        <f>'Distributor Secondary'!I9*'DSR con %'!J83</f>
        <v>50.832643678160906</v>
      </c>
      <c r="K33" s="40">
        <f>'Distributor Secondary'!J9*'DSR con %'!K83</f>
        <v>158.22413793103445</v>
      </c>
      <c r="L33" s="40">
        <f>'Distributor Secondary'!K9*'DSR con %'!L83</f>
        <v>47.115632183908033</v>
      </c>
      <c r="M33" s="40">
        <f>'Distributor Secondary'!L9*'DSR con %'!M83</f>
        <v>47.115632183908033</v>
      </c>
      <c r="N33" s="40">
        <f>'Distributor Secondary'!M9*'DSR con %'!N83</f>
        <v>26.923218390804593</v>
      </c>
      <c r="O33" s="40">
        <f>'Distributor Secondary'!N9*'DSR con %'!O83</f>
        <v>44.9055172413793</v>
      </c>
      <c r="P33" s="40">
        <f>'Distributor Secondary'!O9*'DSR con %'!P83</f>
        <v>44.9055172413793</v>
      </c>
      <c r="Q33" s="40">
        <f>'Distributor Secondary'!P9*'DSR con %'!Q83</f>
        <v>25.61724137931034</v>
      </c>
      <c r="R33" s="40">
        <f>'Distributor Secondary'!Q9*'DSR con %'!R83</f>
        <v>25.61724137931034</v>
      </c>
      <c r="S33" s="40">
        <f>'Distributor Secondary'!R9*'DSR con %'!S83</f>
        <v>25.61724137931034</v>
      </c>
      <c r="T33" s="40">
        <f>'Distributor Secondary'!S9*'DSR con %'!T83</f>
        <v>25.61724137931034</v>
      </c>
      <c r="U33" s="40">
        <f>'Distributor Secondary'!T9*'DSR con %'!U83</f>
        <v>44.9055172413793</v>
      </c>
      <c r="V33" s="40">
        <f>'Distributor Secondary'!U9*'DSR con %'!V83</f>
        <v>23.005287356321833</v>
      </c>
      <c r="W33" s="40">
        <f>'Distributor Secondary'!V9*'DSR con %'!W83</f>
        <v>38.476091954022976</v>
      </c>
      <c r="X33" s="40">
        <f>'Distributor Secondary'!W9*'DSR con %'!X83</f>
        <v>25.61724137931034</v>
      </c>
      <c r="Y33" s="40">
        <f>'Distributor Secondary'!X9*'DSR con %'!Y83</f>
        <v>25.61724137931034</v>
      </c>
      <c r="Z33" s="40">
        <f>'Distributor Secondary'!Y9*'DSR con %'!Z83</f>
        <v>38.476091954022976</v>
      </c>
      <c r="AA33" s="40">
        <f>'Distributor Secondary'!Z9*'DSR con %'!AA83</f>
        <v>25.61724137931034</v>
      </c>
      <c r="AB33" s="40">
        <f>'Distributor Secondary'!AA9*'DSR con %'!AB83</f>
        <v>25.61724137931034</v>
      </c>
      <c r="AC33" s="40">
        <f>'Distributor Secondary'!AB9*'DSR con %'!AC83</f>
        <v>12.256091954022985</v>
      </c>
      <c r="AD33" s="40">
        <f>'Distributor Secondary'!AC9*'DSR con %'!AD83</f>
        <v>39.480689655172405</v>
      </c>
      <c r="AE33" s="40">
        <f>'Distributor Secondary'!AD9*'DSR con %'!AE83</f>
        <v>20.594252873563214</v>
      </c>
      <c r="AF33" s="40">
        <f>'Distributor Secondary'!AE9*'DSR con %'!AF83</f>
        <v>9.5436781609195371</v>
      </c>
      <c r="AG33" s="40">
        <f>'Distributor Secondary'!AF9*'DSR con %'!AG83</f>
        <v>10.749195402298849</v>
      </c>
      <c r="AH33" s="40">
        <f>'Distributor Secondary'!AG9*'DSR con %'!AH83</f>
        <v>10.648735632183906</v>
      </c>
      <c r="AI33" s="40">
        <f>'Distributor Secondary'!AH9*'DSR con %'!AI83</f>
        <v>17.379540229885052</v>
      </c>
      <c r="AJ33" s="40">
        <f>'Distributor Secondary'!AI9*'DSR con %'!AJ83</f>
        <v>10.04597701149425</v>
      </c>
      <c r="AK33" s="40">
        <f>'Distributor Secondary'!AJ9*'DSR con %'!AK83</f>
        <v>16.7767816091954</v>
      </c>
      <c r="AL33" s="40">
        <f>'Distributor Secondary'!AK9*'DSR con %'!AL83</f>
        <v>8.3381609195402273</v>
      </c>
      <c r="AM33" s="40">
        <f>'Distributor Secondary'!AL9*'DSR con %'!AM83</f>
        <v>5.8266666666666653</v>
      </c>
      <c r="AN33" s="40">
        <f>'Distributor Secondary'!AM9*'DSR con %'!AN83</f>
        <v>8.8404597701149399</v>
      </c>
      <c r="AO33" s="40">
        <f>'Distributor Secondary'!AN9*'DSR con %'!AO83</f>
        <v>6.3289655172413779</v>
      </c>
      <c r="AP33" s="40">
        <f>'Distributor Secondary'!AO9*'DSR con %'!AP83</f>
        <v>5.0229885057471249</v>
      </c>
    </row>
    <row r="34" spans="1:54" s="17" customFormat="1" x14ac:dyDescent="0.2">
      <c r="A34" s="90"/>
      <c r="B34" s="91"/>
      <c r="C34" s="90"/>
      <c r="D34" s="90"/>
      <c r="E34" s="90"/>
      <c r="F34" s="41">
        <f t="shared" si="1"/>
        <v>19487873</v>
      </c>
      <c r="G34" s="48">
        <f t="shared" si="0"/>
        <v>10421</v>
      </c>
      <c r="H34" s="41">
        <f t="shared" ref="H34:AP34" si="7">SUM(H27:H33)</f>
        <v>442</v>
      </c>
      <c r="I34" s="41">
        <f t="shared" si="7"/>
        <v>506</v>
      </c>
      <c r="J34" s="41">
        <f t="shared" si="7"/>
        <v>506</v>
      </c>
      <c r="K34" s="41">
        <f t="shared" si="7"/>
        <v>1575</v>
      </c>
      <c r="L34" s="41">
        <f t="shared" si="7"/>
        <v>469</v>
      </c>
      <c r="M34" s="41">
        <f t="shared" si="7"/>
        <v>469</v>
      </c>
      <c r="N34" s="41">
        <f t="shared" si="7"/>
        <v>268</v>
      </c>
      <c r="O34" s="41">
        <f t="shared" si="7"/>
        <v>447.00000000000006</v>
      </c>
      <c r="P34" s="41">
        <f t="shared" si="7"/>
        <v>447.00000000000006</v>
      </c>
      <c r="Q34" s="41">
        <f t="shared" si="7"/>
        <v>255</v>
      </c>
      <c r="R34" s="41">
        <f t="shared" si="7"/>
        <v>255</v>
      </c>
      <c r="S34" s="41">
        <f t="shared" si="7"/>
        <v>255</v>
      </c>
      <c r="T34" s="41">
        <f t="shared" si="7"/>
        <v>255</v>
      </c>
      <c r="U34" s="41">
        <f t="shared" si="7"/>
        <v>447.00000000000006</v>
      </c>
      <c r="V34" s="41">
        <f t="shared" si="7"/>
        <v>229.00000000000006</v>
      </c>
      <c r="W34" s="41">
        <f t="shared" si="7"/>
        <v>383.00000000000006</v>
      </c>
      <c r="X34" s="41">
        <f t="shared" si="7"/>
        <v>255</v>
      </c>
      <c r="Y34" s="41">
        <f t="shared" si="7"/>
        <v>255</v>
      </c>
      <c r="Z34" s="41">
        <f t="shared" si="7"/>
        <v>383.00000000000006</v>
      </c>
      <c r="AA34" s="41">
        <f t="shared" si="7"/>
        <v>255</v>
      </c>
      <c r="AB34" s="41">
        <f t="shared" si="7"/>
        <v>255</v>
      </c>
      <c r="AC34" s="41">
        <f t="shared" si="7"/>
        <v>122</v>
      </c>
      <c r="AD34" s="41">
        <f t="shared" si="7"/>
        <v>393.00000000000006</v>
      </c>
      <c r="AE34" s="41">
        <f t="shared" si="7"/>
        <v>205.00000000000003</v>
      </c>
      <c r="AF34" s="41">
        <f t="shared" si="7"/>
        <v>95</v>
      </c>
      <c r="AG34" s="41">
        <f t="shared" si="7"/>
        <v>107</v>
      </c>
      <c r="AH34" s="41">
        <f t="shared" si="7"/>
        <v>106</v>
      </c>
      <c r="AI34" s="41">
        <f t="shared" si="7"/>
        <v>173</v>
      </c>
      <c r="AJ34" s="41">
        <f t="shared" si="7"/>
        <v>100</v>
      </c>
      <c r="AK34" s="41">
        <f t="shared" si="7"/>
        <v>167.00000000000003</v>
      </c>
      <c r="AL34" s="41">
        <f t="shared" si="7"/>
        <v>83</v>
      </c>
      <c r="AM34" s="41">
        <f t="shared" si="7"/>
        <v>58.000000000000014</v>
      </c>
      <c r="AN34" s="41">
        <f t="shared" si="7"/>
        <v>88</v>
      </c>
      <c r="AO34" s="41">
        <f t="shared" si="7"/>
        <v>63</v>
      </c>
      <c r="AP34" s="41">
        <f t="shared" si="7"/>
        <v>50</v>
      </c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x14ac:dyDescent="0.2">
      <c r="A35" s="93" t="s">
        <v>9</v>
      </c>
      <c r="B35" s="89" t="s">
        <v>3</v>
      </c>
      <c r="C35" s="88" t="s">
        <v>22</v>
      </c>
      <c r="D35" s="93" t="s">
        <v>73</v>
      </c>
      <c r="E35" s="93" t="s">
        <v>74</v>
      </c>
      <c r="F35" s="38">
        <f t="shared" si="1"/>
        <v>2228446.42</v>
      </c>
      <c r="G35" s="39">
        <f t="shared" si="0"/>
        <v>1211.9199999999994</v>
      </c>
      <c r="H35" s="40">
        <f>'Distributor Secondary'!G10*'DSR con %'!H85</f>
        <v>64.8</v>
      </c>
      <c r="I35" s="40">
        <f>'Distributor Secondary'!H10*'DSR con %'!I85</f>
        <v>74.16</v>
      </c>
      <c r="J35" s="40">
        <f>'Distributor Secondary'!I10*'DSR con %'!J85</f>
        <v>74.16</v>
      </c>
      <c r="K35" s="40">
        <f>'Distributor Secondary'!J10*'DSR con %'!K85</f>
        <v>128.51999999999998</v>
      </c>
      <c r="L35" s="40">
        <f>'Distributor Secondary'!K10*'DSR con %'!L85</f>
        <v>32.04</v>
      </c>
      <c r="M35" s="40">
        <f>'Distributor Secondary'!L10*'DSR con %'!M85</f>
        <v>32.04</v>
      </c>
      <c r="N35" s="40">
        <f>'Distributor Secondary'!M10*'DSR con %'!N85</f>
        <v>36.36</v>
      </c>
      <c r="O35" s="40">
        <f>'Distributor Secondary'!N10*'DSR con %'!O85</f>
        <v>60.66</v>
      </c>
      <c r="P35" s="40">
        <f>'Distributor Secondary'!O10*'DSR con %'!P85</f>
        <v>60.66</v>
      </c>
      <c r="Q35" s="40">
        <f>'Distributor Secondary'!P10*'DSR con %'!Q85</f>
        <v>34.74</v>
      </c>
      <c r="R35" s="40">
        <f>'Distributor Secondary'!Q10*'DSR con %'!R85</f>
        <v>34.74</v>
      </c>
      <c r="S35" s="40">
        <f>'Distributor Secondary'!R10*'DSR con %'!S85</f>
        <v>34.74</v>
      </c>
      <c r="T35" s="40">
        <f>'Distributor Secondary'!S10*'DSR con %'!T85</f>
        <v>34.74</v>
      </c>
      <c r="U35" s="40">
        <f>'Distributor Secondary'!T10*'DSR con %'!U85</f>
        <v>60.66</v>
      </c>
      <c r="V35" s="40">
        <f>'Distributor Secondary'!U10*'DSR con %'!V85</f>
        <v>31.14</v>
      </c>
      <c r="W35" s="40">
        <f>'Distributor Secondary'!V10*'DSR con %'!W85</f>
        <v>52.019999999999996</v>
      </c>
      <c r="X35" s="40">
        <f>'Distributor Secondary'!W10*'DSR con %'!X85</f>
        <v>34.74</v>
      </c>
      <c r="Y35" s="40">
        <f>'Distributor Secondary'!X10*'DSR con %'!Y85</f>
        <v>34.74</v>
      </c>
      <c r="Z35" s="40">
        <f>'Distributor Secondary'!Y10*'DSR con %'!Z85</f>
        <v>52.019999999999996</v>
      </c>
      <c r="AA35" s="40">
        <f>'Distributor Secondary'!Z10*'DSR con %'!AA85</f>
        <v>34.74</v>
      </c>
      <c r="AB35" s="40">
        <f>'Distributor Secondary'!AA10*'DSR con %'!AB85</f>
        <v>34.74</v>
      </c>
      <c r="AC35" s="40">
        <f>'Distributor Secondary'!AB10*'DSR con %'!AC85</f>
        <v>10.540000000000001</v>
      </c>
      <c r="AD35" s="40">
        <f>'Distributor Secondary'!AC10*'DSR con %'!AD85</f>
        <v>29.580000000000002</v>
      </c>
      <c r="AE35" s="40">
        <f>'Distributor Secondary'!AD10*'DSR con %'!AE85</f>
        <v>15.47</v>
      </c>
      <c r="AF35" s="40">
        <f>'Distributor Secondary'!AE10*'DSR con %'!AF85</f>
        <v>8.84</v>
      </c>
      <c r="AG35" s="40">
        <f>'Distributor Secondary'!AF10*'DSR con %'!AG85</f>
        <v>12.58</v>
      </c>
      <c r="AH35" s="40">
        <f>'Distributor Secondary'!AG10*'DSR con %'!AH85</f>
        <v>11.22</v>
      </c>
      <c r="AI35" s="40">
        <f>'Distributor Secondary'!AH10*'DSR con %'!AI85</f>
        <v>17.510000000000002</v>
      </c>
      <c r="AJ35" s="40">
        <f>'Distributor Secondary'!AI10*'DSR con %'!AJ85</f>
        <v>11.05</v>
      </c>
      <c r="AK35" s="40">
        <f>'Distributor Secondary'!AJ10*'DSR con %'!AK85</f>
        <v>16.830000000000002</v>
      </c>
      <c r="AL35" s="40">
        <f>'Distributor Secondary'!AK10*'DSR con %'!AL85</f>
        <v>9.5200000000000014</v>
      </c>
      <c r="AM35" s="40">
        <f>'Distributor Secondary'!AL10*'DSR con %'!AM85</f>
        <v>5.78</v>
      </c>
      <c r="AN35" s="40">
        <f>'Distributor Secondary'!AM10*'DSR con %'!AN85</f>
        <v>8.84</v>
      </c>
      <c r="AO35" s="40">
        <f>'Distributor Secondary'!AN10*'DSR con %'!AO85</f>
        <v>9.5200000000000014</v>
      </c>
      <c r="AP35" s="40">
        <f>'Distributor Secondary'!AO10*'DSR con %'!AP85</f>
        <v>7.48</v>
      </c>
    </row>
    <row r="36" spans="1:54" x14ac:dyDescent="0.2">
      <c r="A36" s="93" t="s">
        <v>9</v>
      </c>
      <c r="B36" s="89" t="s">
        <v>3</v>
      </c>
      <c r="C36" s="88" t="s">
        <v>22</v>
      </c>
      <c r="D36" s="93" t="s">
        <v>75</v>
      </c>
      <c r="E36" s="93" t="s">
        <v>76</v>
      </c>
      <c r="F36" s="38">
        <f t="shared" si="1"/>
        <v>2064159.4000000001</v>
      </c>
      <c r="G36" s="39">
        <f t="shared" si="0"/>
        <v>1275.7600000000002</v>
      </c>
      <c r="H36" s="40">
        <f>'Distributor Secondary'!G10*'DSR con %'!H86</f>
        <v>72</v>
      </c>
      <c r="I36" s="40">
        <f>'Distributor Secondary'!H10*'DSR con %'!I86</f>
        <v>82.4</v>
      </c>
      <c r="J36" s="40">
        <f>'Distributor Secondary'!I10*'DSR con %'!J86</f>
        <v>82.4</v>
      </c>
      <c r="K36" s="40">
        <f>'Distributor Secondary'!J10*'DSR con %'!K86</f>
        <v>142.80000000000001</v>
      </c>
      <c r="L36" s="40">
        <f>'Distributor Secondary'!K10*'DSR con %'!L86</f>
        <v>35.6</v>
      </c>
      <c r="M36" s="40">
        <f>'Distributor Secondary'!L10*'DSR con %'!M86</f>
        <v>35.6</v>
      </c>
      <c r="N36" s="40">
        <f>'Distributor Secondary'!M10*'DSR con %'!N86</f>
        <v>40.400000000000006</v>
      </c>
      <c r="O36" s="40">
        <f>'Distributor Secondary'!N10*'DSR con %'!O86</f>
        <v>67.400000000000006</v>
      </c>
      <c r="P36" s="40">
        <f>'Distributor Secondary'!O10*'DSR con %'!P86</f>
        <v>67.400000000000006</v>
      </c>
      <c r="Q36" s="40">
        <f>'Distributor Secondary'!P10*'DSR con %'!Q86</f>
        <v>38.6</v>
      </c>
      <c r="R36" s="40">
        <f>'Distributor Secondary'!Q10*'DSR con %'!R86</f>
        <v>38.6</v>
      </c>
      <c r="S36" s="40">
        <f>'Distributor Secondary'!R10*'DSR con %'!S86</f>
        <v>38.6</v>
      </c>
      <c r="T36" s="40">
        <f>'Distributor Secondary'!S10*'DSR con %'!T86</f>
        <v>38.6</v>
      </c>
      <c r="U36" s="40">
        <f>'Distributor Secondary'!T10*'DSR con %'!U86</f>
        <v>67.400000000000006</v>
      </c>
      <c r="V36" s="40">
        <f>'Distributor Secondary'!U10*'DSR con %'!V86</f>
        <v>34.6</v>
      </c>
      <c r="W36" s="40">
        <f>'Distributor Secondary'!V10*'DSR con %'!W86</f>
        <v>57.800000000000004</v>
      </c>
      <c r="X36" s="40">
        <f>'Distributor Secondary'!W10*'DSR con %'!X86</f>
        <v>38.6</v>
      </c>
      <c r="Y36" s="40">
        <f>'Distributor Secondary'!X10*'DSR con %'!Y86</f>
        <v>38.6</v>
      </c>
      <c r="Z36" s="40">
        <f>'Distributor Secondary'!Y10*'DSR con %'!Z86</f>
        <v>57.800000000000004</v>
      </c>
      <c r="AA36" s="40">
        <f>'Distributor Secondary'!Z10*'DSR con %'!AA86</f>
        <v>38.6</v>
      </c>
      <c r="AB36" s="40">
        <f>'Distributor Secondary'!AA10*'DSR con %'!AB86</f>
        <v>38.6</v>
      </c>
      <c r="AC36" s="40">
        <f>'Distributor Secondary'!AB10*'DSR con %'!AC86</f>
        <v>7.4399999999999995</v>
      </c>
      <c r="AD36" s="40">
        <f>'Distributor Secondary'!AC10*'DSR con %'!AD86</f>
        <v>20.88</v>
      </c>
      <c r="AE36" s="40">
        <f>'Distributor Secondary'!AD10*'DSR con %'!AE86</f>
        <v>10.92</v>
      </c>
      <c r="AF36" s="40">
        <f>'Distributor Secondary'!AE10*'DSR con %'!AF86</f>
        <v>6.24</v>
      </c>
      <c r="AG36" s="40">
        <f>'Distributor Secondary'!AF10*'DSR con %'!AG86</f>
        <v>8.879999999999999</v>
      </c>
      <c r="AH36" s="40">
        <f>'Distributor Secondary'!AG10*'DSR con %'!AH86</f>
        <v>7.92</v>
      </c>
      <c r="AI36" s="40">
        <f>'Distributor Secondary'!AH10*'DSR con %'!AI86</f>
        <v>12.36</v>
      </c>
      <c r="AJ36" s="40">
        <f>'Distributor Secondary'!AI10*'DSR con %'!AJ86</f>
        <v>7.8</v>
      </c>
      <c r="AK36" s="40">
        <f>'Distributor Secondary'!AJ10*'DSR con %'!AK86</f>
        <v>11.879999999999999</v>
      </c>
      <c r="AL36" s="40">
        <f>'Distributor Secondary'!AK10*'DSR con %'!AL86</f>
        <v>6.72</v>
      </c>
      <c r="AM36" s="40">
        <f>'Distributor Secondary'!AL10*'DSR con %'!AM86</f>
        <v>4.08</v>
      </c>
      <c r="AN36" s="40">
        <f>'Distributor Secondary'!AM10*'DSR con %'!AN86</f>
        <v>6.24</v>
      </c>
      <c r="AO36" s="40">
        <f>'Distributor Secondary'!AN10*'DSR con %'!AO86</f>
        <v>6.72</v>
      </c>
      <c r="AP36" s="40">
        <f>'Distributor Secondary'!AO10*'DSR con %'!AP86</f>
        <v>5.2799999999999994</v>
      </c>
    </row>
    <row r="37" spans="1:54" x14ac:dyDescent="0.2">
      <c r="A37" s="93" t="s">
        <v>9</v>
      </c>
      <c r="B37" s="89" t="s">
        <v>3</v>
      </c>
      <c r="C37" s="88" t="s">
        <v>22</v>
      </c>
      <c r="D37" s="93" t="s">
        <v>77</v>
      </c>
      <c r="E37" s="93" t="s">
        <v>78</v>
      </c>
      <c r="F37" s="38">
        <f t="shared" si="1"/>
        <v>2123950.1999999997</v>
      </c>
      <c r="G37" s="39">
        <f t="shared" si="0"/>
        <v>1286.0399999999995</v>
      </c>
      <c r="H37" s="40">
        <f>'Distributor Secondary'!G10*'DSR con %'!H87</f>
        <v>72</v>
      </c>
      <c r="I37" s="40">
        <f>'Distributor Secondary'!H10*'DSR con %'!I87</f>
        <v>82.4</v>
      </c>
      <c r="J37" s="40">
        <f>'Distributor Secondary'!I10*'DSR con %'!J87</f>
        <v>82.4</v>
      </c>
      <c r="K37" s="40">
        <f>'Distributor Secondary'!J10*'DSR con %'!K87</f>
        <v>142.80000000000001</v>
      </c>
      <c r="L37" s="40">
        <f>'Distributor Secondary'!K10*'DSR con %'!L87</f>
        <v>35.6</v>
      </c>
      <c r="M37" s="40">
        <f>'Distributor Secondary'!L10*'DSR con %'!M87</f>
        <v>35.6</v>
      </c>
      <c r="N37" s="40">
        <f>'Distributor Secondary'!M10*'DSR con %'!N87</f>
        <v>40.400000000000006</v>
      </c>
      <c r="O37" s="40">
        <f>'Distributor Secondary'!N10*'DSR con %'!O87</f>
        <v>67.400000000000006</v>
      </c>
      <c r="P37" s="40">
        <f>'Distributor Secondary'!O10*'DSR con %'!P87</f>
        <v>67.400000000000006</v>
      </c>
      <c r="Q37" s="40">
        <f>'Distributor Secondary'!P10*'DSR con %'!Q87</f>
        <v>38.6</v>
      </c>
      <c r="R37" s="40">
        <f>'Distributor Secondary'!Q10*'DSR con %'!R87</f>
        <v>38.6</v>
      </c>
      <c r="S37" s="40">
        <f>'Distributor Secondary'!R10*'DSR con %'!S87</f>
        <v>38.6</v>
      </c>
      <c r="T37" s="40">
        <f>'Distributor Secondary'!S10*'DSR con %'!T87</f>
        <v>38.6</v>
      </c>
      <c r="U37" s="40">
        <f>'Distributor Secondary'!T10*'DSR con %'!U87</f>
        <v>67.400000000000006</v>
      </c>
      <c r="V37" s="40">
        <f>'Distributor Secondary'!U10*'DSR con %'!V87</f>
        <v>34.6</v>
      </c>
      <c r="W37" s="40">
        <f>'Distributor Secondary'!V10*'DSR con %'!W87</f>
        <v>57.800000000000004</v>
      </c>
      <c r="X37" s="40">
        <f>'Distributor Secondary'!W10*'DSR con %'!X87</f>
        <v>38.6</v>
      </c>
      <c r="Y37" s="40">
        <f>'Distributor Secondary'!X10*'DSR con %'!Y87</f>
        <v>38.6</v>
      </c>
      <c r="Z37" s="40">
        <f>'Distributor Secondary'!Y10*'DSR con %'!Z87</f>
        <v>57.800000000000004</v>
      </c>
      <c r="AA37" s="40">
        <f>'Distributor Secondary'!Z10*'DSR con %'!AA87</f>
        <v>38.6</v>
      </c>
      <c r="AB37" s="40">
        <f>'Distributor Secondary'!AA10*'DSR con %'!AB87</f>
        <v>38.6</v>
      </c>
      <c r="AC37" s="40">
        <f>'Distributor Secondary'!AB10*'DSR con %'!AC87</f>
        <v>8.06</v>
      </c>
      <c r="AD37" s="40">
        <f>'Distributor Secondary'!AC10*'DSR con %'!AD87</f>
        <v>22.62</v>
      </c>
      <c r="AE37" s="40">
        <f>'Distributor Secondary'!AD10*'DSR con %'!AE87</f>
        <v>11.83</v>
      </c>
      <c r="AF37" s="40">
        <f>'Distributor Secondary'!AE10*'DSR con %'!AF87</f>
        <v>6.76</v>
      </c>
      <c r="AG37" s="40">
        <f>'Distributor Secondary'!AF10*'DSR con %'!AG87</f>
        <v>9.620000000000001</v>
      </c>
      <c r="AH37" s="40">
        <f>'Distributor Secondary'!AG10*'DSR con %'!AH87</f>
        <v>8.58</v>
      </c>
      <c r="AI37" s="40">
        <f>'Distributor Secondary'!AH10*'DSR con %'!AI87</f>
        <v>13.39</v>
      </c>
      <c r="AJ37" s="40">
        <f>'Distributor Secondary'!AI10*'DSR con %'!AJ87</f>
        <v>8.4500000000000011</v>
      </c>
      <c r="AK37" s="40">
        <f>'Distributor Secondary'!AJ10*'DSR con %'!AK87</f>
        <v>12.870000000000001</v>
      </c>
      <c r="AL37" s="40">
        <f>'Distributor Secondary'!AK10*'DSR con %'!AL87</f>
        <v>7.28</v>
      </c>
      <c r="AM37" s="40">
        <f>'Distributor Secondary'!AL10*'DSR con %'!AM87</f>
        <v>4.42</v>
      </c>
      <c r="AN37" s="40">
        <f>'Distributor Secondary'!AM10*'DSR con %'!AN87</f>
        <v>6.76</v>
      </c>
      <c r="AO37" s="40">
        <f>'Distributor Secondary'!AN10*'DSR con %'!AO87</f>
        <v>7.28</v>
      </c>
      <c r="AP37" s="40">
        <f>'Distributor Secondary'!AO10*'DSR con %'!AP87</f>
        <v>5.7200000000000006</v>
      </c>
    </row>
    <row r="38" spans="1:54" x14ac:dyDescent="0.2">
      <c r="A38" s="93" t="s">
        <v>9</v>
      </c>
      <c r="B38" s="89" t="s">
        <v>3</v>
      </c>
      <c r="C38" s="88" t="s">
        <v>22</v>
      </c>
      <c r="D38" s="93" t="s">
        <v>79</v>
      </c>
      <c r="E38" s="93" t="s">
        <v>80</v>
      </c>
      <c r="F38" s="38">
        <f t="shared" si="1"/>
        <v>2101322.1300000004</v>
      </c>
      <c r="G38" s="39">
        <f t="shared" si="0"/>
        <v>1144.0199999999995</v>
      </c>
      <c r="H38" s="40">
        <f>'Distributor Secondary'!G10*'DSR con %'!H88</f>
        <v>61.2</v>
      </c>
      <c r="I38" s="40">
        <f>'Distributor Secondary'!H10*'DSR con %'!I88</f>
        <v>70.040000000000006</v>
      </c>
      <c r="J38" s="40">
        <f>'Distributor Secondary'!I10*'DSR con %'!J88</f>
        <v>70.040000000000006</v>
      </c>
      <c r="K38" s="40">
        <f>'Distributor Secondary'!J10*'DSR con %'!K88</f>
        <v>121.38000000000001</v>
      </c>
      <c r="L38" s="40">
        <f>'Distributor Secondary'!K10*'DSR con %'!L88</f>
        <v>30.26</v>
      </c>
      <c r="M38" s="40">
        <f>'Distributor Secondary'!L10*'DSR con %'!M88</f>
        <v>30.26</v>
      </c>
      <c r="N38" s="40">
        <f>'Distributor Secondary'!M10*'DSR con %'!N88</f>
        <v>34.340000000000003</v>
      </c>
      <c r="O38" s="40">
        <f>'Distributor Secondary'!N10*'DSR con %'!O88</f>
        <v>57.290000000000006</v>
      </c>
      <c r="P38" s="40">
        <f>'Distributor Secondary'!O10*'DSR con %'!P88</f>
        <v>57.290000000000006</v>
      </c>
      <c r="Q38" s="40">
        <f>'Distributor Secondary'!P10*'DSR con %'!Q88</f>
        <v>32.81</v>
      </c>
      <c r="R38" s="40">
        <f>'Distributor Secondary'!Q10*'DSR con %'!R88</f>
        <v>32.81</v>
      </c>
      <c r="S38" s="40">
        <f>'Distributor Secondary'!R10*'DSR con %'!S88</f>
        <v>32.81</v>
      </c>
      <c r="T38" s="40">
        <f>'Distributor Secondary'!S10*'DSR con %'!T88</f>
        <v>32.81</v>
      </c>
      <c r="U38" s="40">
        <f>'Distributor Secondary'!T10*'DSR con %'!U88</f>
        <v>57.290000000000006</v>
      </c>
      <c r="V38" s="40">
        <f>'Distributor Secondary'!U10*'DSR con %'!V88</f>
        <v>29.410000000000004</v>
      </c>
      <c r="W38" s="40">
        <f>'Distributor Secondary'!V10*'DSR con %'!W88</f>
        <v>49.13</v>
      </c>
      <c r="X38" s="40">
        <f>'Distributor Secondary'!W10*'DSR con %'!X88</f>
        <v>32.81</v>
      </c>
      <c r="Y38" s="40">
        <f>'Distributor Secondary'!X10*'DSR con %'!Y88</f>
        <v>32.81</v>
      </c>
      <c r="Z38" s="40">
        <f>'Distributor Secondary'!Y10*'DSR con %'!Z88</f>
        <v>49.13</v>
      </c>
      <c r="AA38" s="40">
        <f>'Distributor Secondary'!Z10*'DSR con %'!AA88</f>
        <v>32.81</v>
      </c>
      <c r="AB38" s="40">
        <f>'Distributor Secondary'!AA10*'DSR con %'!AB88</f>
        <v>32.81</v>
      </c>
      <c r="AC38" s="40">
        <f>'Distributor Secondary'!AB10*'DSR con %'!AC88</f>
        <v>9.92</v>
      </c>
      <c r="AD38" s="40">
        <f>'Distributor Secondary'!AC10*'DSR con %'!AD88</f>
        <v>27.84</v>
      </c>
      <c r="AE38" s="40">
        <f>'Distributor Secondary'!AD10*'DSR con %'!AE88</f>
        <v>14.56</v>
      </c>
      <c r="AF38" s="40">
        <f>'Distributor Secondary'!AE10*'DSR con %'!AF88</f>
        <v>8.32</v>
      </c>
      <c r="AG38" s="40">
        <f>'Distributor Secondary'!AF10*'DSR con %'!AG88</f>
        <v>11.84</v>
      </c>
      <c r="AH38" s="40">
        <f>'Distributor Secondary'!AG10*'DSR con %'!AH88</f>
        <v>10.56</v>
      </c>
      <c r="AI38" s="40">
        <f>'Distributor Secondary'!AH10*'DSR con %'!AI88</f>
        <v>16.48</v>
      </c>
      <c r="AJ38" s="40">
        <f>'Distributor Secondary'!AI10*'DSR con %'!AJ88</f>
        <v>10.4</v>
      </c>
      <c r="AK38" s="40">
        <f>'Distributor Secondary'!AJ10*'DSR con %'!AK88</f>
        <v>15.84</v>
      </c>
      <c r="AL38" s="40">
        <f>'Distributor Secondary'!AK10*'DSR con %'!AL88</f>
        <v>8.9600000000000009</v>
      </c>
      <c r="AM38" s="40">
        <f>'Distributor Secondary'!AL10*'DSR con %'!AM88</f>
        <v>5.44</v>
      </c>
      <c r="AN38" s="40">
        <f>'Distributor Secondary'!AM10*'DSR con %'!AN88</f>
        <v>8.32</v>
      </c>
      <c r="AO38" s="40">
        <f>'Distributor Secondary'!AN10*'DSR con %'!AO88</f>
        <v>8.9600000000000009</v>
      </c>
      <c r="AP38" s="40">
        <f>'Distributor Secondary'!AO10*'DSR con %'!AP88</f>
        <v>7.04</v>
      </c>
    </row>
    <row r="39" spans="1:54" x14ac:dyDescent="0.2">
      <c r="A39" s="93" t="s">
        <v>9</v>
      </c>
      <c r="B39" s="89" t="s">
        <v>3</v>
      </c>
      <c r="C39" s="88" t="s">
        <v>22</v>
      </c>
      <c r="D39" s="93" t="s">
        <v>81</v>
      </c>
      <c r="E39" s="93" t="s">
        <v>82</v>
      </c>
      <c r="F39" s="38">
        <f t="shared" si="1"/>
        <v>4194550.8500000006</v>
      </c>
      <c r="G39" s="39">
        <f t="shared" si="0"/>
        <v>1872.2599999999995</v>
      </c>
      <c r="H39" s="40">
        <f>'Distributor Secondary'!G10*'DSR con %'!H89</f>
        <v>90</v>
      </c>
      <c r="I39" s="40">
        <f>'Distributor Secondary'!H10*'DSR con %'!I89</f>
        <v>103</v>
      </c>
      <c r="J39" s="40">
        <f>'Distributor Secondary'!I10*'DSR con %'!J89</f>
        <v>103</v>
      </c>
      <c r="K39" s="40">
        <f>'Distributor Secondary'!J10*'DSR con %'!K89</f>
        <v>178.5</v>
      </c>
      <c r="L39" s="40">
        <f>'Distributor Secondary'!K10*'DSR con %'!L89</f>
        <v>44.5</v>
      </c>
      <c r="M39" s="40">
        <f>'Distributor Secondary'!L10*'DSR con %'!M89</f>
        <v>44.5</v>
      </c>
      <c r="N39" s="40">
        <f>'Distributor Secondary'!M10*'DSR con %'!N89</f>
        <v>50.5</v>
      </c>
      <c r="O39" s="40">
        <f>'Distributor Secondary'!N10*'DSR con %'!O89</f>
        <v>84.25</v>
      </c>
      <c r="P39" s="40">
        <f>'Distributor Secondary'!O10*'DSR con %'!P89</f>
        <v>84.25</v>
      </c>
      <c r="Q39" s="40">
        <f>'Distributor Secondary'!P10*'DSR con %'!Q89</f>
        <v>48.25</v>
      </c>
      <c r="R39" s="40">
        <f>'Distributor Secondary'!Q10*'DSR con %'!R89</f>
        <v>48.25</v>
      </c>
      <c r="S39" s="40">
        <f>'Distributor Secondary'!R10*'DSR con %'!S89</f>
        <v>48.25</v>
      </c>
      <c r="T39" s="40">
        <f>'Distributor Secondary'!S10*'DSR con %'!T89</f>
        <v>48.25</v>
      </c>
      <c r="U39" s="40">
        <f>'Distributor Secondary'!T10*'DSR con %'!U89</f>
        <v>84.25</v>
      </c>
      <c r="V39" s="40">
        <f>'Distributor Secondary'!U10*'DSR con %'!V89</f>
        <v>43.25</v>
      </c>
      <c r="W39" s="40">
        <f>'Distributor Secondary'!V10*'DSR con %'!W89</f>
        <v>72.25</v>
      </c>
      <c r="X39" s="40">
        <f>'Distributor Secondary'!W10*'DSR con %'!X89</f>
        <v>48.25</v>
      </c>
      <c r="Y39" s="40">
        <f>'Distributor Secondary'!X10*'DSR con %'!Y89</f>
        <v>48.25</v>
      </c>
      <c r="Z39" s="40">
        <f>'Distributor Secondary'!Y10*'DSR con %'!Z89</f>
        <v>72.25</v>
      </c>
      <c r="AA39" s="40">
        <f>'Distributor Secondary'!Z10*'DSR con %'!AA89</f>
        <v>48.25</v>
      </c>
      <c r="AB39" s="40">
        <f>'Distributor Secondary'!AA10*'DSR con %'!AB89</f>
        <v>48.25</v>
      </c>
      <c r="AC39" s="40">
        <f>'Distributor Secondary'!AB10*'DSR con %'!AC89</f>
        <v>26.04</v>
      </c>
      <c r="AD39" s="40">
        <f>'Distributor Secondary'!AC10*'DSR con %'!AD89</f>
        <v>73.08</v>
      </c>
      <c r="AE39" s="40">
        <f>'Distributor Secondary'!AD10*'DSR con %'!AE89</f>
        <v>38.22</v>
      </c>
      <c r="AF39" s="40">
        <f>'Distributor Secondary'!AE10*'DSR con %'!AF89</f>
        <v>21.84</v>
      </c>
      <c r="AG39" s="40">
        <f>'Distributor Secondary'!AF10*'DSR con %'!AG89</f>
        <v>31.08</v>
      </c>
      <c r="AH39" s="40">
        <f>'Distributor Secondary'!AG10*'DSR con %'!AH89</f>
        <v>27.72</v>
      </c>
      <c r="AI39" s="40">
        <f>'Distributor Secondary'!AH10*'DSR con %'!AI89</f>
        <v>43.26</v>
      </c>
      <c r="AJ39" s="40">
        <f>'Distributor Secondary'!AI10*'DSR con %'!AJ89</f>
        <v>27.3</v>
      </c>
      <c r="AK39" s="40">
        <f>'Distributor Secondary'!AJ10*'DSR con %'!AK89</f>
        <v>41.58</v>
      </c>
      <c r="AL39" s="40">
        <f>'Distributor Secondary'!AK10*'DSR con %'!AL89</f>
        <v>23.52</v>
      </c>
      <c r="AM39" s="40">
        <f>'Distributor Secondary'!AL10*'DSR con %'!AM89</f>
        <v>14.28</v>
      </c>
      <c r="AN39" s="40">
        <f>'Distributor Secondary'!AM10*'DSR con %'!AN89</f>
        <v>21.84</v>
      </c>
      <c r="AO39" s="40">
        <f>'Distributor Secondary'!AN10*'DSR con %'!AO89</f>
        <v>23.52</v>
      </c>
      <c r="AP39" s="40">
        <f>'Distributor Secondary'!AO10*'DSR con %'!AP89</f>
        <v>18.48</v>
      </c>
    </row>
    <row r="40" spans="1:54" s="17" customFormat="1" x14ac:dyDescent="0.2">
      <c r="A40" s="94"/>
      <c r="B40" s="91"/>
      <c r="C40" s="90"/>
      <c r="D40" s="94"/>
      <c r="E40" s="94"/>
      <c r="F40" s="41">
        <f t="shared" si="1"/>
        <v>12712429</v>
      </c>
      <c r="G40" s="48">
        <f t="shared" si="0"/>
        <v>6790</v>
      </c>
      <c r="H40" s="27">
        <f>SUM(H35:H39)</f>
        <v>360</v>
      </c>
      <c r="I40" s="27">
        <f t="shared" ref="I40:AP40" si="8">SUM(I35:I39)</f>
        <v>412</v>
      </c>
      <c r="J40" s="27">
        <f t="shared" si="8"/>
        <v>412</v>
      </c>
      <c r="K40" s="27">
        <f t="shared" si="8"/>
        <v>714</v>
      </c>
      <c r="L40" s="27">
        <f t="shared" si="8"/>
        <v>178</v>
      </c>
      <c r="M40" s="27">
        <f t="shared" si="8"/>
        <v>178</v>
      </c>
      <c r="N40" s="27">
        <f t="shared" si="8"/>
        <v>202</v>
      </c>
      <c r="O40" s="27">
        <f t="shared" si="8"/>
        <v>337</v>
      </c>
      <c r="P40" s="27">
        <f t="shared" si="8"/>
        <v>337</v>
      </c>
      <c r="Q40" s="27">
        <f t="shared" si="8"/>
        <v>193</v>
      </c>
      <c r="R40" s="27">
        <f t="shared" si="8"/>
        <v>193</v>
      </c>
      <c r="S40" s="27">
        <f t="shared" si="8"/>
        <v>193</v>
      </c>
      <c r="T40" s="27">
        <f t="shared" si="8"/>
        <v>193</v>
      </c>
      <c r="U40" s="27">
        <f t="shared" si="8"/>
        <v>337</v>
      </c>
      <c r="V40" s="27">
        <f t="shared" si="8"/>
        <v>173</v>
      </c>
      <c r="W40" s="27">
        <f t="shared" si="8"/>
        <v>289</v>
      </c>
      <c r="X40" s="27">
        <f t="shared" si="8"/>
        <v>193</v>
      </c>
      <c r="Y40" s="27">
        <f t="shared" si="8"/>
        <v>193</v>
      </c>
      <c r="Z40" s="27">
        <f t="shared" si="8"/>
        <v>289</v>
      </c>
      <c r="AA40" s="27">
        <f t="shared" si="8"/>
        <v>193</v>
      </c>
      <c r="AB40" s="27">
        <f t="shared" si="8"/>
        <v>193</v>
      </c>
      <c r="AC40" s="27">
        <f t="shared" si="8"/>
        <v>62</v>
      </c>
      <c r="AD40" s="27">
        <f t="shared" si="8"/>
        <v>174</v>
      </c>
      <c r="AE40" s="27">
        <f t="shared" si="8"/>
        <v>91</v>
      </c>
      <c r="AF40" s="27">
        <f t="shared" si="8"/>
        <v>52</v>
      </c>
      <c r="AG40" s="27">
        <f t="shared" si="8"/>
        <v>74</v>
      </c>
      <c r="AH40" s="27">
        <f t="shared" si="8"/>
        <v>66</v>
      </c>
      <c r="AI40" s="27">
        <f t="shared" si="8"/>
        <v>103</v>
      </c>
      <c r="AJ40" s="27">
        <f t="shared" si="8"/>
        <v>65</v>
      </c>
      <c r="AK40" s="27">
        <f t="shared" si="8"/>
        <v>99</v>
      </c>
      <c r="AL40" s="27">
        <f t="shared" si="8"/>
        <v>56</v>
      </c>
      <c r="AM40" s="27">
        <f t="shared" si="8"/>
        <v>34</v>
      </c>
      <c r="AN40" s="27">
        <f t="shared" si="8"/>
        <v>52</v>
      </c>
      <c r="AO40" s="27">
        <f t="shared" si="8"/>
        <v>56</v>
      </c>
      <c r="AP40" s="27">
        <f t="shared" si="8"/>
        <v>44</v>
      </c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x14ac:dyDescent="0.2">
      <c r="A41" s="93" t="s">
        <v>10</v>
      </c>
      <c r="B41" s="89" t="s">
        <v>3</v>
      </c>
      <c r="C41" s="88" t="s">
        <v>3</v>
      </c>
      <c r="D41" s="93" t="s">
        <v>26</v>
      </c>
      <c r="E41" s="93" t="s">
        <v>53</v>
      </c>
      <c r="F41" s="38">
        <f t="shared" si="1"/>
        <v>2068205.8250000002</v>
      </c>
      <c r="G41" s="39">
        <f t="shared" si="0"/>
        <v>1222.9000000000001</v>
      </c>
      <c r="H41" s="40">
        <f>'Distributor Secondary'!G11*'DSR con %'!H91</f>
        <v>59.674999999999997</v>
      </c>
      <c r="I41" s="40">
        <f>'Distributor Secondary'!H11*'DSR con %'!I91</f>
        <v>68.074999999999989</v>
      </c>
      <c r="J41" s="40">
        <f>'Distributor Secondary'!I11*'DSR con %'!J91</f>
        <v>68.074999999999989</v>
      </c>
      <c r="K41" s="40">
        <f>'Distributor Secondary'!J11*'DSR con %'!K91</f>
        <v>193.89999999999998</v>
      </c>
      <c r="L41" s="40">
        <f>'Distributor Secondary'!K11*'DSR con %'!L91</f>
        <v>48.474999999999994</v>
      </c>
      <c r="M41" s="40">
        <f>'Distributor Secondary'!L11*'DSR con %'!M91</f>
        <v>48.474999999999994</v>
      </c>
      <c r="N41" s="40">
        <f>'Distributor Secondary'!M11*'DSR con %'!N91</f>
        <v>30.974999999999998</v>
      </c>
      <c r="O41" s="40">
        <f>'Distributor Secondary'!N11*'DSR con %'!O91</f>
        <v>51.8</v>
      </c>
      <c r="P41" s="40">
        <f>'Distributor Secondary'!O11*'DSR con %'!P91</f>
        <v>51.8</v>
      </c>
      <c r="Q41" s="40">
        <f>'Distributor Secondary'!P11*'DSR con %'!Q91</f>
        <v>29.574999999999999</v>
      </c>
      <c r="R41" s="40">
        <f>'Distributor Secondary'!Q11*'DSR con %'!R91</f>
        <v>29.574999999999999</v>
      </c>
      <c r="S41" s="40">
        <f>'Distributor Secondary'!R11*'DSR con %'!S91</f>
        <v>29.574999999999999</v>
      </c>
      <c r="T41" s="40">
        <f>'Distributor Secondary'!S11*'DSR con %'!T91</f>
        <v>29.574999999999999</v>
      </c>
      <c r="U41" s="40">
        <f>'Distributor Secondary'!T11*'DSR con %'!U91</f>
        <v>51.8</v>
      </c>
      <c r="V41" s="40">
        <f>'Distributor Secondary'!U11*'DSR con %'!V91</f>
        <v>26.599999999999998</v>
      </c>
      <c r="W41" s="40">
        <f>'Distributor Secondary'!V11*'DSR con %'!W91</f>
        <v>44.274999999999999</v>
      </c>
      <c r="X41" s="40">
        <f>'Distributor Secondary'!W11*'DSR con %'!X91</f>
        <v>29.574999999999999</v>
      </c>
      <c r="Y41" s="40">
        <f>'Distributor Secondary'!X11*'DSR con %'!Y91</f>
        <v>29.574999999999999</v>
      </c>
      <c r="Z41" s="40">
        <f>'Distributor Secondary'!Y11*'DSR con %'!Z91</f>
        <v>44.274999999999999</v>
      </c>
      <c r="AA41" s="40">
        <f>'Distributor Secondary'!Z11*'DSR con %'!AA91</f>
        <v>29.574999999999999</v>
      </c>
      <c r="AB41" s="40">
        <f>'Distributor Secondary'!AA11*'DSR con %'!AB91</f>
        <v>29.574999999999999</v>
      </c>
      <c r="AC41" s="40">
        <f>'Distributor Secondary'!AB11*'DSR con %'!AC91</f>
        <v>16.45</v>
      </c>
      <c r="AD41" s="40">
        <f>'Distributor Secondary'!AC11*'DSR con %'!AD91</f>
        <v>56.699999999999996</v>
      </c>
      <c r="AE41" s="40">
        <f>'Distributor Secondary'!AD11*'DSR con %'!AE91</f>
        <v>29.4</v>
      </c>
      <c r="AF41" s="40">
        <f>'Distributor Secondary'!AE11*'DSR con %'!AF91</f>
        <v>9.7999999999999989</v>
      </c>
      <c r="AG41" s="40">
        <f>'Distributor Secondary'!AF11*'DSR con %'!AG91</f>
        <v>11.375</v>
      </c>
      <c r="AH41" s="40">
        <f>'Distributor Secondary'!AG11*'DSR con %'!AH91</f>
        <v>8.3999999999999986</v>
      </c>
      <c r="AI41" s="40">
        <f>'Distributor Secondary'!AH11*'DSR con %'!AI91</f>
        <v>13.125</v>
      </c>
      <c r="AJ41" s="40">
        <f>'Distributor Secondary'!AI11*'DSR con %'!AJ91</f>
        <v>8.0499999999999989</v>
      </c>
      <c r="AK41" s="40">
        <f>'Distributor Secondary'!AJ11*'DSR con %'!AK91</f>
        <v>13.299999999999999</v>
      </c>
      <c r="AL41" s="40">
        <f>'Distributor Secondary'!AK11*'DSR con %'!AL91</f>
        <v>6.3</v>
      </c>
      <c r="AM41" s="40">
        <f>'Distributor Secondary'!AL11*'DSR con %'!AM91</f>
        <v>5.6</v>
      </c>
      <c r="AN41" s="40">
        <f>'Distributor Secondary'!AM11*'DSR con %'!AN91</f>
        <v>7.1749999999999998</v>
      </c>
      <c r="AO41" s="40">
        <f>'Distributor Secondary'!AN11*'DSR con %'!AO91</f>
        <v>7</v>
      </c>
      <c r="AP41" s="40">
        <f>'Distributor Secondary'!AO11*'DSR con %'!AP91</f>
        <v>5.4249999999999998</v>
      </c>
    </row>
    <row r="42" spans="1:54" x14ac:dyDescent="0.2">
      <c r="A42" s="93" t="s">
        <v>10</v>
      </c>
      <c r="B42" s="89" t="s">
        <v>3</v>
      </c>
      <c r="C42" s="88" t="s">
        <v>3</v>
      </c>
      <c r="D42" s="93" t="s">
        <v>27</v>
      </c>
      <c r="E42" s="93" t="s">
        <v>28</v>
      </c>
      <c r="F42" s="38">
        <f t="shared" si="1"/>
        <v>2895488.1549999998</v>
      </c>
      <c r="G42" s="39">
        <f t="shared" si="0"/>
        <v>1712.0599999999995</v>
      </c>
      <c r="H42" s="40">
        <f>'Distributor Secondary'!G11*'DSR con %'!H92</f>
        <v>83.545000000000002</v>
      </c>
      <c r="I42" s="40">
        <f>'Distributor Secondary'!H11*'DSR con %'!I92</f>
        <v>95.304999999999993</v>
      </c>
      <c r="J42" s="40">
        <f>'Distributor Secondary'!I11*'DSR con %'!J92</f>
        <v>95.304999999999993</v>
      </c>
      <c r="K42" s="40">
        <f>'Distributor Secondary'!J11*'DSR con %'!K92</f>
        <v>271.45999999999998</v>
      </c>
      <c r="L42" s="40">
        <f>'Distributor Secondary'!K11*'DSR con %'!L92</f>
        <v>67.864999999999995</v>
      </c>
      <c r="M42" s="40">
        <f>'Distributor Secondary'!L11*'DSR con %'!M92</f>
        <v>67.864999999999995</v>
      </c>
      <c r="N42" s="40">
        <f>'Distributor Secondary'!M11*'DSR con %'!N92</f>
        <v>43.365000000000002</v>
      </c>
      <c r="O42" s="40">
        <f>'Distributor Secondary'!N11*'DSR con %'!O92</f>
        <v>72.52</v>
      </c>
      <c r="P42" s="40">
        <f>'Distributor Secondary'!O11*'DSR con %'!P92</f>
        <v>72.52</v>
      </c>
      <c r="Q42" s="40">
        <f>'Distributor Secondary'!P11*'DSR con %'!Q92</f>
        <v>41.405000000000001</v>
      </c>
      <c r="R42" s="40">
        <f>'Distributor Secondary'!Q11*'DSR con %'!R92</f>
        <v>41.405000000000001</v>
      </c>
      <c r="S42" s="40">
        <f>'Distributor Secondary'!R11*'DSR con %'!S92</f>
        <v>41.405000000000001</v>
      </c>
      <c r="T42" s="40">
        <f>'Distributor Secondary'!S11*'DSR con %'!T92</f>
        <v>41.405000000000001</v>
      </c>
      <c r="U42" s="40">
        <f>'Distributor Secondary'!T11*'DSR con %'!U92</f>
        <v>72.52</v>
      </c>
      <c r="V42" s="40">
        <f>'Distributor Secondary'!U11*'DSR con %'!V92</f>
        <v>37.24</v>
      </c>
      <c r="W42" s="40">
        <f>'Distributor Secondary'!V11*'DSR con %'!W92</f>
        <v>61.984999999999999</v>
      </c>
      <c r="X42" s="40">
        <f>'Distributor Secondary'!W11*'DSR con %'!X92</f>
        <v>41.405000000000001</v>
      </c>
      <c r="Y42" s="40">
        <f>'Distributor Secondary'!X11*'DSR con %'!Y92</f>
        <v>41.405000000000001</v>
      </c>
      <c r="Z42" s="40">
        <f>'Distributor Secondary'!Y11*'DSR con %'!Z92</f>
        <v>61.984999999999999</v>
      </c>
      <c r="AA42" s="40">
        <f>'Distributor Secondary'!Z11*'DSR con %'!AA92</f>
        <v>41.405000000000001</v>
      </c>
      <c r="AB42" s="40">
        <f>'Distributor Secondary'!AA11*'DSR con %'!AB92</f>
        <v>41.405000000000001</v>
      </c>
      <c r="AC42" s="40">
        <f>'Distributor Secondary'!AB11*'DSR con %'!AC92</f>
        <v>23.03</v>
      </c>
      <c r="AD42" s="40">
        <f>'Distributor Secondary'!AC11*'DSR con %'!AD92</f>
        <v>79.38</v>
      </c>
      <c r="AE42" s="40">
        <f>'Distributor Secondary'!AD11*'DSR con %'!AE92</f>
        <v>41.16</v>
      </c>
      <c r="AF42" s="40">
        <f>'Distributor Secondary'!AE11*'DSR con %'!AF92</f>
        <v>13.719999999999999</v>
      </c>
      <c r="AG42" s="40">
        <f>'Distributor Secondary'!AF11*'DSR con %'!AG92</f>
        <v>15.924999999999999</v>
      </c>
      <c r="AH42" s="40">
        <f>'Distributor Secondary'!AG11*'DSR con %'!AH92</f>
        <v>11.76</v>
      </c>
      <c r="AI42" s="40">
        <f>'Distributor Secondary'!AH11*'DSR con %'!AI92</f>
        <v>18.375</v>
      </c>
      <c r="AJ42" s="40">
        <f>'Distributor Secondary'!AI11*'DSR con %'!AJ92</f>
        <v>11.27</v>
      </c>
      <c r="AK42" s="40">
        <f>'Distributor Secondary'!AJ11*'DSR con %'!AK92</f>
        <v>18.62</v>
      </c>
      <c r="AL42" s="40">
        <f>'Distributor Secondary'!AK11*'DSR con %'!AL92</f>
        <v>8.82</v>
      </c>
      <c r="AM42" s="40">
        <f>'Distributor Secondary'!AL11*'DSR con %'!AM92</f>
        <v>7.84</v>
      </c>
      <c r="AN42" s="40">
        <f>'Distributor Secondary'!AM11*'DSR con %'!AN92</f>
        <v>10.045</v>
      </c>
      <c r="AO42" s="40">
        <f>'Distributor Secondary'!AN11*'DSR con %'!AO92</f>
        <v>9.8000000000000007</v>
      </c>
      <c r="AP42" s="40">
        <f>'Distributor Secondary'!AO11*'DSR con %'!AP92</f>
        <v>7.5949999999999998</v>
      </c>
    </row>
    <row r="43" spans="1:54" x14ac:dyDescent="0.2">
      <c r="A43" s="93" t="s">
        <v>10</v>
      </c>
      <c r="B43" s="89" t="s">
        <v>3</v>
      </c>
      <c r="C43" s="88" t="s">
        <v>3</v>
      </c>
      <c r="D43" s="93" t="s">
        <v>29</v>
      </c>
      <c r="E43" s="93" t="s">
        <v>30</v>
      </c>
      <c r="F43" s="38">
        <f t="shared" si="1"/>
        <v>2068205.8250000002</v>
      </c>
      <c r="G43" s="39">
        <f t="shared" si="0"/>
        <v>1222.9000000000001</v>
      </c>
      <c r="H43" s="40">
        <f>'Distributor Secondary'!G11*'DSR con %'!H93</f>
        <v>59.674999999999997</v>
      </c>
      <c r="I43" s="40">
        <f>'Distributor Secondary'!H11*'DSR con %'!I93</f>
        <v>68.074999999999989</v>
      </c>
      <c r="J43" s="40">
        <f>'Distributor Secondary'!I11*'DSR con %'!J93</f>
        <v>68.074999999999989</v>
      </c>
      <c r="K43" s="40">
        <f>'Distributor Secondary'!J11*'DSR con %'!K93</f>
        <v>193.89999999999998</v>
      </c>
      <c r="L43" s="40">
        <f>'Distributor Secondary'!K11*'DSR con %'!L93</f>
        <v>48.474999999999994</v>
      </c>
      <c r="M43" s="40">
        <f>'Distributor Secondary'!L11*'DSR con %'!M93</f>
        <v>48.474999999999994</v>
      </c>
      <c r="N43" s="40">
        <f>'Distributor Secondary'!M11*'DSR con %'!N93</f>
        <v>30.974999999999998</v>
      </c>
      <c r="O43" s="40">
        <f>'Distributor Secondary'!N11*'DSR con %'!O93</f>
        <v>51.8</v>
      </c>
      <c r="P43" s="40">
        <f>'Distributor Secondary'!O11*'DSR con %'!P93</f>
        <v>51.8</v>
      </c>
      <c r="Q43" s="40">
        <f>'Distributor Secondary'!P11*'DSR con %'!Q93</f>
        <v>29.574999999999999</v>
      </c>
      <c r="R43" s="40">
        <f>'Distributor Secondary'!Q11*'DSR con %'!R93</f>
        <v>29.574999999999999</v>
      </c>
      <c r="S43" s="40">
        <f>'Distributor Secondary'!R11*'DSR con %'!S93</f>
        <v>29.574999999999999</v>
      </c>
      <c r="T43" s="40">
        <f>'Distributor Secondary'!S11*'DSR con %'!T93</f>
        <v>29.574999999999999</v>
      </c>
      <c r="U43" s="40">
        <f>'Distributor Secondary'!T11*'DSR con %'!U93</f>
        <v>51.8</v>
      </c>
      <c r="V43" s="40">
        <f>'Distributor Secondary'!U11*'DSR con %'!V93</f>
        <v>26.599999999999998</v>
      </c>
      <c r="W43" s="40">
        <f>'Distributor Secondary'!V11*'DSR con %'!W93</f>
        <v>44.274999999999999</v>
      </c>
      <c r="X43" s="40">
        <f>'Distributor Secondary'!W11*'DSR con %'!X93</f>
        <v>29.574999999999999</v>
      </c>
      <c r="Y43" s="40">
        <f>'Distributor Secondary'!X11*'DSR con %'!Y93</f>
        <v>29.574999999999999</v>
      </c>
      <c r="Z43" s="40">
        <f>'Distributor Secondary'!Y11*'DSR con %'!Z93</f>
        <v>44.274999999999999</v>
      </c>
      <c r="AA43" s="40">
        <f>'Distributor Secondary'!Z11*'DSR con %'!AA93</f>
        <v>29.574999999999999</v>
      </c>
      <c r="AB43" s="40">
        <f>'Distributor Secondary'!AA11*'DSR con %'!AB93</f>
        <v>29.574999999999999</v>
      </c>
      <c r="AC43" s="40">
        <f>'Distributor Secondary'!AB11*'DSR con %'!AC93</f>
        <v>16.45</v>
      </c>
      <c r="AD43" s="40">
        <f>'Distributor Secondary'!AC11*'DSR con %'!AD93</f>
        <v>56.699999999999996</v>
      </c>
      <c r="AE43" s="40">
        <f>'Distributor Secondary'!AD11*'DSR con %'!AE93</f>
        <v>29.4</v>
      </c>
      <c r="AF43" s="40">
        <f>'Distributor Secondary'!AE11*'DSR con %'!AF93</f>
        <v>9.7999999999999989</v>
      </c>
      <c r="AG43" s="40">
        <f>'Distributor Secondary'!AF11*'DSR con %'!AG93</f>
        <v>11.375</v>
      </c>
      <c r="AH43" s="40">
        <f>'Distributor Secondary'!AG11*'DSR con %'!AH93</f>
        <v>8.3999999999999986</v>
      </c>
      <c r="AI43" s="40">
        <f>'Distributor Secondary'!AH11*'DSR con %'!AI93</f>
        <v>13.125</v>
      </c>
      <c r="AJ43" s="40">
        <f>'Distributor Secondary'!AI11*'DSR con %'!AJ93</f>
        <v>8.0499999999999989</v>
      </c>
      <c r="AK43" s="40">
        <f>'Distributor Secondary'!AJ11*'DSR con %'!AK93</f>
        <v>13.299999999999999</v>
      </c>
      <c r="AL43" s="40">
        <f>'Distributor Secondary'!AK11*'DSR con %'!AL93</f>
        <v>6.3</v>
      </c>
      <c r="AM43" s="40">
        <f>'Distributor Secondary'!AL11*'DSR con %'!AM93</f>
        <v>5.6</v>
      </c>
      <c r="AN43" s="40">
        <f>'Distributor Secondary'!AM11*'DSR con %'!AN93</f>
        <v>7.1749999999999998</v>
      </c>
      <c r="AO43" s="40">
        <f>'Distributor Secondary'!AN11*'DSR con %'!AO93</f>
        <v>7</v>
      </c>
      <c r="AP43" s="40">
        <f>'Distributor Secondary'!AO11*'DSR con %'!AP93</f>
        <v>5.4249999999999998</v>
      </c>
    </row>
    <row r="44" spans="1:54" x14ac:dyDescent="0.2">
      <c r="A44" s="93" t="s">
        <v>10</v>
      </c>
      <c r="B44" s="89" t="s">
        <v>3</v>
      </c>
      <c r="C44" s="88" t="s">
        <v>3</v>
      </c>
      <c r="D44" s="93" t="s">
        <v>31</v>
      </c>
      <c r="E44" s="93" t="s">
        <v>32</v>
      </c>
      <c r="F44" s="38">
        <f t="shared" si="1"/>
        <v>3013671.3450000002</v>
      </c>
      <c r="G44" s="39">
        <f t="shared" si="0"/>
        <v>1781.9400000000005</v>
      </c>
      <c r="H44" s="40">
        <f>'Distributor Secondary'!G11*'DSR con %'!H94</f>
        <v>86.954999999999998</v>
      </c>
      <c r="I44" s="40">
        <f>'Distributor Secondary'!H11*'DSR con %'!I94</f>
        <v>99.195000000000007</v>
      </c>
      <c r="J44" s="40">
        <f>'Distributor Secondary'!I11*'DSR con %'!J94</f>
        <v>99.195000000000007</v>
      </c>
      <c r="K44" s="40">
        <f>'Distributor Secondary'!J11*'DSR con %'!K94</f>
        <v>282.54000000000002</v>
      </c>
      <c r="L44" s="40">
        <f>'Distributor Secondary'!K11*'DSR con %'!L94</f>
        <v>70.635000000000005</v>
      </c>
      <c r="M44" s="40">
        <f>'Distributor Secondary'!L11*'DSR con %'!M94</f>
        <v>70.635000000000005</v>
      </c>
      <c r="N44" s="40">
        <f>'Distributor Secondary'!M11*'DSR con %'!N94</f>
        <v>45.134999999999998</v>
      </c>
      <c r="O44" s="40">
        <f>'Distributor Secondary'!N11*'DSR con %'!O94</f>
        <v>75.48</v>
      </c>
      <c r="P44" s="40">
        <f>'Distributor Secondary'!O11*'DSR con %'!P94</f>
        <v>75.48</v>
      </c>
      <c r="Q44" s="40">
        <f>'Distributor Secondary'!P11*'DSR con %'!Q94</f>
        <v>43.094999999999999</v>
      </c>
      <c r="R44" s="40">
        <f>'Distributor Secondary'!Q11*'DSR con %'!R94</f>
        <v>43.094999999999999</v>
      </c>
      <c r="S44" s="40">
        <f>'Distributor Secondary'!R11*'DSR con %'!S94</f>
        <v>43.094999999999999</v>
      </c>
      <c r="T44" s="40">
        <f>'Distributor Secondary'!S11*'DSR con %'!T94</f>
        <v>43.094999999999999</v>
      </c>
      <c r="U44" s="40">
        <f>'Distributor Secondary'!T11*'DSR con %'!U94</f>
        <v>75.48</v>
      </c>
      <c r="V44" s="40">
        <f>'Distributor Secondary'!U11*'DSR con %'!V94</f>
        <v>38.76</v>
      </c>
      <c r="W44" s="40">
        <f>'Distributor Secondary'!V11*'DSR con %'!W94</f>
        <v>64.515000000000001</v>
      </c>
      <c r="X44" s="40">
        <f>'Distributor Secondary'!W11*'DSR con %'!X94</f>
        <v>43.094999999999999</v>
      </c>
      <c r="Y44" s="40">
        <f>'Distributor Secondary'!X11*'DSR con %'!Y94</f>
        <v>43.094999999999999</v>
      </c>
      <c r="Z44" s="40">
        <f>'Distributor Secondary'!Y11*'DSR con %'!Z94</f>
        <v>64.515000000000001</v>
      </c>
      <c r="AA44" s="40">
        <f>'Distributor Secondary'!Z11*'DSR con %'!AA94</f>
        <v>43.094999999999999</v>
      </c>
      <c r="AB44" s="40">
        <f>'Distributor Secondary'!AA11*'DSR con %'!AB94</f>
        <v>43.094999999999999</v>
      </c>
      <c r="AC44" s="40">
        <f>'Distributor Secondary'!AB11*'DSR con %'!AC94</f>
        <v>23.97</v>
      </c>
      <c r="AD44" s="40">
        <f>'Distributor Secondary'!AC11*'DSR con %'!AD94</f>
        <v>82.62</v>
      </c>
      <c r="AE44" s="40">
        <f>'Distributor Secondary'!AD11*'DSR con %'!AE94</f>
        <v>42.84</v>
      </c>
      <c r="AF44" s="40">
        <f>'Distributor Secondary'!AE11*'DSR con %'!AF94</f>
        <v>14.280000000000001</v>
      </c>
      <c r="AG44" s="40">
        <f>'Distributor Secondary'!AF11*'DSR con %'!AG94</f>
        <v>16.574999999999999</v>
      </c>
      <c r="AH44" s="40">
        <f>'Distributor Secondary'!AG11*'DSR con %'!AH94</f>
        <v>12.24</v>
      </c>
      <c r="AI44" s="40">
        <f>'Distributor Secondary'!AH11*'DSR con %'!AI94</f>
        <v>19.125</v>
      </c>
      <c r="AJ44" s="40">
        <f>'Distributor Secondary'!AI11*'DSR con %'!AJ94</f>
        <v>11.73</v>
      </c>
      <c r="AK44" s="40">
        <f>'Distributor Secondary'!AJ11*'DSR con %'!AK94</f>
        <v>19.38</v>
      </c>
      <c r="AL44" s="40">
        <f>'Distributor Secondary'!AK11*'DSR con %'!AL94</f>
        <v>9.18</v>
      </c>
      <c r="AM44" s="40">
        <f>'Distributor Secondary'!AL11*'DSR con %'!AM94</f>
        <v>8.16</v>
      </c>
      <c r="AN44" s="40">
        <f>'Distributor Secondary'!AM11*'DSR con %'!AN94</f>
        <v>10.455</v>
      </c>
      <c r="AO44" s="40">
        <f>'Distributor Secondary'!AN11*'DSR con %'!AO94</f>
        <v>10.199999999999999</v>
      </c>
      <c r="AP44" s="40">
        <f>'Distributor Secondary'!AO11*'DSR con %'!AP94</f>
        <v>7.9050000000000002</v>
      </c>
    </row>
    <row r="45" spans="1:54" x14ac:dyDescent="0.2">
      <c r="A45" s="88" t="s">
        <v>10</v>
      </c>
      <c r="B45" s="89" t="s">
        <v>3</v>
      </c>
      <c r="C45" s="88" t="s">
        <v>3</v>
      </c>
      <c r="D45" s="88" t="s">
        <v>49</v>
      </c>
      <c r="E45" s="88" t="s">
        <v>50</v>
      </c>
      <c r="F45" s="38">
        <f t="shared" si="1"/>
        <v>1772747.85</v>
      </c>
      <c r="G45" s="39">
        <f t="shared" si="0"/>
        <v>1048.2000000000005</v>
      </c>
      <c r="H45" s="40">
        <f>'Distributor Secondary'!G11*'DSR con %'!H95</f>
        <v>51.15</v>
      </c>
      <c r="I45" s="40">
        <f>'Distributor Secondary'!H11*'DSR con %'!I95</f>
        <v>58.349999999999994</v>
      </c>
      <c r="J45" s="40">
        <f>'Distributor Secondary'!I11*'DSR con %'!J95</f>
        <v>58.349999999999994</v>
      </c>
      <c r="K45" s="40">
        <f>'Distributor Secondary'!J11*'DSR con %'!K95</f>
        <v>166.2</v>
      </c>
      <c r="L45" s="40">
        <f>'Distributor Secondary'!K11*'DSR con %'!L95</f>
        <v>41.55</v>
      </c>
      <c r="M45" s="40">
        <f>'Distributor Secondary'!L11*'DSR con %'!M95</f>
        <v>41.55</v>
      </c>
      <c r="N45" s="40">
        <f>'Distributor Secondary'!M11*'DSR con %'!N95</f>
        <v>26.55</v>
      </c>
      <c r="O45" s="40">
        <f>'Distributor Secondary'!N11*'DSR con %'!O95</f>
        <v>44.4</v>
      </c>
      <c r="P45" s="40">
        <f>'Distributor Secondary'!O11*'DSR con %'!P95</f>
        <v>44.4</v>
      </c>
      <c r="Q45" s="40">
        <f>'Distributor Secondary'!P11*'DSR con %'!Q95</f>
        <v>25.349999999999998</v>
      </c>
      <c r="R45" s="40">
        <f>'Distributor Secondary'!Q11*'DSR con %'!R95</f>
        <v>25.349999999999998</v>
      </c>
      <c r="S45" s="40">
        <f>'Distributor Secondary'!R11*'DSR con %'!S95</f>
        <v>25.349999999999998</v>
      </c>
      <c r="T45" s="40">
        <f>'Distributor Secondary'!S11*'DSR con %'!T95</f>
        <v>25.349999999999998</v>
      </c>
      <c r="U45" s="40">
        <f>'Distributor Secondary'!T11*'DSR con %'!U95</f>
        <v>44.4</v>
      </c>
      <c r="V45" s="40">
        <f>'Distributor Secondary'!U11*'DSR con %'!V95</f>
        <v>22.8</v>
      </c>
      <c r="W45" s="40">
        <f>'Distributor Secondary'!V11*'DSR con %'!W95</f>
        <v>37.949999999999996</v>
      </c>
      <c r="X45" s="40">
        <f>'Distributor Secondary'!W11*'DSR con %'!X95</f>
        <v>25.349999999999998</v>
      </c>
      <c r="Y45" s="40">
        <f>'Distributor Secondary'!X11*'DSR con %'!Y95</f>
        <v>25.349999999999998</v>
      </c>
      <c r="Z45" s="40">
        <f>'Distributor Secondary'!Y11*'DSR con %'!Z95</f>
        <v>37.949999999999996</v>
      </c>
      <c r="AA45" s="40">
        <f>'Distributor Secondary'!Z11*'DSR con %'!AA95</f>
        <v>25.349999999999998</v>
      </c>
      <c r="AB45" s="40">
        <f>'Distributor Secondary'!AA11*'DSR con %'!AB95</f>
        <v>25.349999999999998</v>
      </c>
      <c r="AC45" s="40">
        <f>'Distributor Secondary'!AB11*'DSR con %'!AC95</f>
        <v>14.1</v>
      </c>
      <c r="AD45" s="40">
        <f>'Distributor Secondary'!AC11*'DSR con %'!AD95</f>
        <v>48.6</v>
      </c>
      <c r="AE45" s="40">
        <f>'Distributor Secondary'!AD11*'DSR con %'!AE95</f>
        <v>25.2</v>
      </c>
      <c r="AF45" s="40">
        <f>'Distributor Secondary'!AE11*'DSR con %'!AF95</f>
        <v>8.4</v>
      </c>
      <c r="AG45" s="40">
        <f>'Distributor Secondary'!AF11*'DSR con %'!AG95</f>
        <v>9.75</v>
      </c>
      <c r="AH45" s="40">
        <f>'Distributor Secondary'!AG11*'DSR con %'!AH95</f>
        <v>7.1999999999999993</v>
      </c>
      <c r="AI45" s="40">
        <f>'Distributor Secondary'!AH11*'DSR con %'!AI95</f>
        <v>11.25</v>
      </c>
      <c r="AJ45" s="40">
        <f>'Distributor Secondary'!AI11*'DSR con %'!AJ95</f>
        <v>6.8999999999999995</v>
      </c>
      <c r="AK45" s="40">
        <f>'Distributor Secondary'!AJ11*'DSR con %'!AK95</f>
        <v>11.4</v>
      </c>
      <c r="AL45" s="40">
        <f>'Distributor Secondary'!AK11*'DSR con %'!AL95</f>
        <v>5.3999999999999995</v>
      </c>
      <c r="AM45" s="40">
        <f>'Distributor Secondary'!AL11*'DSR con %'!AM95</f>
        <v>4.8</v>
      </c>
      <c r="AN45" s="40">
        <f>'Distributor Secondary'!AM11*'DSR con %'!AN95</f>
        <v>6.1499999999999995</v>
      </c>
      <c r="AO45" s="40">
        <f>'Distributor Secondary'!AN11*'DSR con %'!AO95</f>
        <v>6</v>
      </c>
      <c r="AP45" s="40">
        <f>'Distributor Secondary'!AO11*'DSR con %'!AP95</f>
        <v>4.6499999999999995</v>
      </c>
    </row>
    <row r="46" spans="1:54" s="17" customFormat="1" x14ac:dyDescent="0.2">
      <c r="A46" s="90"/>
      <c r="B46" s="91"/>
      <c r="C46" s="90"/>
      <c r="D46" s="90"/>
      <c r="E46" s="90"/>
      <c r="F46" s="41">
        <f t="shared" si="1"/>
        <v>11818319</v>
      </c>
      <c r="G46" s="48">
        <f t="shared" si="0"/>
        <v>6988</v>
      </c>
      <c r="H46" s="27">
        <f t="shared" ref="H46:AP46" si="9">SUM(H41:H45)</f>
        <v>340.99999999999994</v>
      </c>
      <c r="I46" s="27">
        <f t="shared" si="9"/>
        <v>389</v>
      </c>
      <c r="J46" s="27">
        <f t="shared" si="9"/>
        <v>389</v>
      </c>
      <c r="K46" s="27">
        <f t="shared" si="9"/>
        <v>1108</v>
      </c>
      <c r="L46" s="27">
        <f t="shared" si="9"/>
        <v>277</v>
      </c>
      <c r="M46" s="27">
        <f t="shared" si="9"/>
        <v>277</v>
      </c>
      <c r="N46" s="27">
        <f t="shared" si="9"/>
        <v>177</v>
      </c>
      <c r="O46" s="27">
        <f t="shared" si="9"/>
        <v>296</v>
      </c>
      <c r="P46" s="27">
        <f t="shared" si="9"/>
        <v>296</v>
      </c>
      <c r="Q46" s="27">
        <f t="shared" si="9"/>
        <v>169</v>
      </c>
      <c r="R46" s="27">
        <f t="shared" si="9"/>
        <v>169</v>
      </c>
      <c r="S46" s="27">
        <f t="shared" si="9"/>
        <v>169</v>
      </c>
      <c r="T46" s="27">
        <f t="shared" si="9"/>
        <v>169</v>
      </c>
      <c r="U46" s="27">
        <f t="shared" si="9"/>
        <v>296</v>
      </c>
      <c r="V46" s="27">
        <f t="shared" si="9"/>
        <v>152</v>
      </c>
      <c r="W46" s="27">
        <f t="shared" si="9"/>
        <v>253</v>
      </c>
      <c r="X46" s="27">
        <f t="shared" si="9"/>
        <v>169</v>
      </c>
      <c r="Y46" s="27">
        <f t="shared" si="9"/>
        <v>169</v>
      </c>
      <c r="Z46" s="27">
        <f t="shared" si="9"/>
        <v>253</v>
      </c>
      <c r="AA46" s="27">
        <f t="shared" si="9"/>
        <v>169</v>
      </c>
      <c r="AB46" s="27">
        <f t="shared" si="9"/>
        <v>169</v>
      </c>
      <c r="AC46" s="27">
        <f t="shared" si="9"/>
        <v>94</v>
      </c>
      <c r="AD46" s="27">
        <f t="shared" si="9"/>
        <v>324</v>
      </c>
      <c r="AE46" s="27">
        <f t="shared" si="9"/>
        <v>168</v>
      </c>
      <c r="AF46" s="27">
        <f t="shared" si="9"/>
        <v>55.999999999999993</v>
      </c>
      <c r="AG46" s="27">
        <f t="shared" si="9"/>
        <v>65</v>
      </c>
      <c r="AH46" s="27">
        <f t="shared" si="9"/>
        <v>48</v>
      </c>
      <c r="AI46" s="27">
        <f t="shared" si="9"/>
        <v>75</v>
      </c>
      <c r="AJ46" s="27">
        <f t="shared" si="9"/>
        <v>45.999999999999993</v>
      </c>
      <c r="AK46" s="27">
        <f t="shared" si="9"/>
        <v>76</v>
      </c>
      <c r="AL46" s="27">
        <f t="shared" si="9"/>
        <v>36</v>
      </c>
      <c r="AM46" s="27">
        <f t="shared" si="9"/>
        <v>32</v>
      </c>
      <c r="AN46" s="27">
        <f t="shared" si="9"/>
        <v>41</v>
      </c>
      <c r="AO46" s="27">
        <f t="shared" si="9"/>
        <v>40</v>
      </c>
      <c r="AP46" s="27">
        <f t="shared" si="9"/>
        <v>31</v>
      </c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1:54" x14ac:dyDescent="0.2">
      <c r="A47" s="93" t="s">
        <v>11</v>
      </c>
      <c r="B47" s="89" t="s">
        <v>3</v>
      </c>
      <c r="C47" s="88" t="s">
        <v>21</v>
      </c>
      <c r="D47" s="93" t="s">
        <v>95</v>
      </c>
      <c r="E47" s="93" t="s">
        <v>96</v>
      </c>
      <c r="F47" s="38">
        <f t="shared" si="1"/>
        <v>2313635.79559058</v>
      </c>
      <c r="G47" s="39">
        <f t="shared" si="0"/>
        <v>1517.9686402624463</v>
      </c>
      <c r="H47" s="40">
        <f>'Distributor Secondary'!G12*'DSR con %'!H97</f>
        <v>74.760000000000005</v>
      </c>
      <c r="I47" s="40">
        <f>'Distributor Secondary'!H12*'DSR con %'!I97</f>
        <v>128.1</v>
      </c>
      <c r="J47" s="40">
        <f>'Distributor Secondary'!I12*'DSR con %'!J97</f>
        <v>128.1</v>
      </c>
      <c r="K47" s="40">
        <f>'Distributor Secondary'!J12*'DSR con %'!K97</f>
        <v>293.92</v>
      </c>
      <c r="L47" s="40">
        <f>'Distributor Secondary'!K12*'DSR con %'!L97</f>
        <v>49.993630573248403</v>
      </c>
      <c r="M47" s="40">
        <f>'Distributor Secondary'!L12*'DSR con %'!M97</f>
        <v>37.811320754716981</v>
      </c>
      <c r="N47" s="40">
        <f>'Distributor Secondary'!M12*'DSR con %'!N97</f>
        <v>52.121212121212118</v>
      </c>
      <c r="O47" s="40">
        <f>'Distributor Secondary'!N12*'DSR con %'!O97</f>
        <v>74.760000000000005</v>
      </c>
      <c r="P47" s="40">
        <f>'Distributor Secondary'!O12*'DSR con %'!P97</f>
        <v>37.380000000000003</v>
      </c>
      <c r="Q47" s="40">
        <f>'Distributor Secondary'!P12*'DSR con %'!Q97</f>
        <v>43.779904306220097</v>
      </c>
      <c r="R47" s="40">
        <f>'Distributor Secondary'!Q12*'DSR con %'!R97</f>
        <v>21.35</v>
      </c>
      <c r="S47" s="40">
        <f>'Distributor Secondary'!R12*'DSR con %'!S97</f>
        <v>32.589041095890416</v>
      </c>
      <c r="T47" s="40">
        <f>'Distributor Secondary'!S12*'DSR con %'!T97</f>
        <v>27.45</v>
      </c>
      <c r="U47" s="40">
        <f>'Distributor Secondary'!T12*'DSR con %'!U97</f>
        <v>69.42</v>
      </c>
      <c r="V47" s="40">
        <f>'Distributor Secondary'!U12*'DSR con %'!V97</f>
        <v>24.66</v>
      </c>
      <c r="W47" s="40">
        <f>'Distributor Secondary'!V12*'DSR con %'!W97</f>
        <v>31.990000000000002</v>
      </c>
      <c r="X47" s="40">
        <f>'Distributor Secondary'!W12*'DSR con %'!X97</f>
        <v>39.65</v>
      </c>
      <c r="Y47" s="40">
        <f>'Distributor Secondary'!X12*'DSR con %'!Y97</f>
        <v>33.549999999999997</v>
      </c>
      <c r="Z47" s="40">
        <f>'Distributor Secondary'!Y12*'DSR con %'!Z97</f>
        <v>27.419999999999998</v>
      </c>
      <c r="AA47" s="40">
        <f>'Distributor Secondary'!Z12*'DSR con %'!AA97</f>
        <v>57.1875</v>
      </c>
      <c r="AB47" s="40">
        <f>'Distributor Secondary'!AA12*'DSR con %'!AB97</f>
        <v>50.833333333333329</v>
      </c>
      <c r="AC47" s="40">
        <f>'Distributor Secondary'!AB12*'DSR con %'!AC97</f>
        <v>27.341772151898734</v>
      </c>
      <c r="AD47" s="40">
        <f>'Distributor Secondary'!AC12*'DSR con %'!AD97</f>
        <v>53.925925925925924</v>
      </c>
      <c r="AE47" s="40">
        <f>'Distributor Secondary'!AD12*'DSR con %'!AE97</f>
        <v>13.5</v>
      </c>
      <c r="AF47" s="40">
        <f>'Distributor Secondary'!AE12*'DSR con %'!AF97</f>
        <v>8.75</v>
      </c>
      <c r="AG47" s="40">
        <f>'Distributor Secondary'!AF12*'DSR con %'!AG97</f>
        <v>12.375</v>
      </c>
      <c r="AH47" s="40">
        <f>'Distributor Secondary'!AG12*'DSR con %'!AH97</f>
        <v>7.875</v>
      </c>
      <c r="AI47" s="40">
        <f>'Distributor Secondary'!AH12*'DSR con %'!AI97</f>
        <v>12.25</v>
      </c>
      <c r="AJ47" s="40">
        <f>'Distributor Secondary'!AI12*'DSR con %'!AJ97</f>
        <v>7.375</v>
      </c>
      <c r="AK47" s="40">
        <f>'Distributor Secondary'!AJ12*'DSR con %'!AK97</f>
        <v>12.25</v>
      </c>
      <c r="AL47" s="40">
        <f>'Distributor Secondary'!AK12*'DSR con %'!AL97</f>
        <v>7</v>
      </c>
      <c r="AM47" s="40">
        <f>'Distributor Secondary'!AL12*'DSR con %'!AM97</f>
        <v>4.25</v>
      </c>
      <c r="AN47" s="40">
        <f>'Distributor Secondary'!AM12*'DSR con %'!AN97</f>
        <v>6.375</v>
      </c>
      <c r="AO47" s="40">
        <f>'Distributor Secondary'!AN12*'DSR con %'!AO97</f>
        <v>4.5</v>
      </c>
      <c r="AP47" s="40">
        <f>'Distributor Secondary'!AO12*'DSR con %'!AP97</f>
        <v>3.375</v>
      </c>
    </row>
    <row r="48" spans="1:54" x14ac:dyDescent="0.2">
      <c r="A48" s="93" t="s">
        <v>11</v>
      </c>
      <c r="B48" s="89" t="s">
        <v>3</v>
      </c>
      <c r="C48" s="88" t="s">
        <v>21</v>
      </c>
      <c r="D48" s="93" t="s">
        <v>97</v>
      </c>
      <c r="E48" s="93" t="s">
        <v>98</v>
      </c>
      <c r="F48" s="38">
        <f t="shared" si="1"/>
        <v>2279914.2186385421</v>
      </c>
      <c r="G48" s="39">
        <f t="shared" si="0"/>
        <v>1486.7101479005835</v>
      </c>
      <c r="H48" s="40">
        <f>'Distributor Secondary'!G12*'DSR con %'!H98</f>
        <v>85.44</v>
      </c>
      <c r="I48" s="40">
        <f>'Distributor Secondary'!H12*'DSR con %'!I98</f>
        <v>73.2</v>
      </c>
      <c r="J48" s="40">
        <f>'Distributor Secondary'!I12*'DSR con %'!J98</f>
        <v>42.7</v>
      </c>
      <c r="K48" s="40">
        <f>'Distributor Secondary'!J12*'DSR con %'!K98</f>
        <v>167</v>
      </c>
      <c r="L48" s="40">
        <f>'Distributor Secondary'!K12*'DSR con %'!L98</f>
        <v>56.78</v>
      </c>
      <c r="M48" s="40">
        <f>'Distributor Secondary'!L12*'DSR con %'!M98</f>
        <v>70.14</v>
      </c>
      <c r="N48" s="40">
        <f>'Distributor Secondary'!M12*'DSR con %'!N98</f>
        <v>51.2</v>
      </c>
      <c r="O48" s="40">
        <f>'Distributor Secondary'!N12*'DSR con %'!O98</f>
        <v>74.760000000000005</v>
      </c>
      <c r="P48" s="40">
        <f>'Distributor Secondary'!O12*'DSR con %'!P98</f>
        <v>73.521739130434781</v>
      </c>
      <c r="Q48" s="40">
        <f>'Distributor Secondary'!P12*'DSR con %'!Q98</f>
        <v>51.85</v>
      </c>
      <c r="R48" s="40">
        <f>'Distributor Secondary'!Q12*'DSR con %'!R98</f>
        <v>64.05</v>
      </c>
      <c r="S48" s="40">
        <f>'Distributor Secondary'!R12*'DSR con %'!S98</f>
        <v>64.05</v>
      </c>
      <c r="T48" s="40">
        <f>'Distributor Secondary'!S12*'DSR con %'!T98</f>
        <v>57.95</v>
      </c>
      <c r="U48" s="40">
        <f>'Distributor Secondary'!T12*'DSR con %'!U98</f>
        <v>41.253218884120173</v>
      </c>
      <c r="V48" s="40">
        <f>'Distributor Secondary'!U12*'DSR con %'!V98</f>
        <v>35.620000000000005</v>
      </c>
      <c r="W48" s="40">
        <f>'Distributor Secondary'!V12*'DSR con %'!W98</f>
        <v>63.735905044510389</v>
      </c>
      <c r="X48" s="40">
        <f>'Distributor Secondary'!W12*'DSR con %'!X98</f>
        <v>25.305676855895197</v>
      </c>
      <c r="Y48" s="40">
        <f>'Distributor Secondary'!X12*'DSR con %'!Y98</f>
        <v>57.1875</v>
      </c>
      <c r="Z48" s="40">
        <f>'Distributor Secondary'!Y12*'DSR con %'!Z98</f>
        <v>73.34567901234567</v>
      </c>
      <c r="AA48" s="40">
        <f>'Distributor Secondary'!Z12*'DSR con %'!AA98</f>
        <v>47.65625</v>
      </c>
      <c r="AB48" s="40">
        <f>'Distributor Secondary'!AA12*'DSR con %'!AB98</f>
        <v>46.597222222222229</v>
      </c>
      <c r="AC48" s="40">
        <f>'Distributor Secondary'!AB12*'DSR con %'!AC98</f>
        <v>15.18987341772152</v>
      </c>
      <c r="AD48" s="40">
        <f>'Distributor Secondary'!AC12*'DSR con %'!AD98</f>
        <v>59.28</v>
      </c>
      <c r="AE48" s="40">
        <f>'Distributor Secondary'!AD12*'DSR con %'!AE98</f>
        <v>9.7199999999999989</v>
      </c>
      <c r="AF48" s="40">
        <f>'Distributor Secondary'!AE12*'DSR con %'!AF98</f>
        <v>8.0208333333333321</v>
      </c>
      <c r="AG48" s="40">
        <f>'Distributor Secondary'!AF12*'DSR con %'!AG98</f>
        <v>11.34375</v>
      </c>
      <c r="AH48" s="40">
        <f>'Distributor Secondary'!AG12*'DSR con %'!AH98</f>
        <v>7.21875</v>
      </c>
      <c r="AI48" s="40">
        <f>'Distributor Secondary'!AH12*'DSR con %'!AI98</f>
        <v>11.229166666666666</v>
      </c>
      <c r="AJ48" s="40">
        <f>'Distributor Secondary'!AI12*'DSR con %'!AJ98</f>
        <v>6.7604166666666661</v>
      </c>
      <c r="AK48" s="40">
        <f>'Distributor Secondary'!AJ12*'DSR con %'!AK98</f>
        <v>11.229166666666666</v>
      </c>
      <c r="AL48" s="40">
        <f>'Distributor Secondary'!AK12*'DSR con %'!AL98</f>
        <v>6.4166666666666661</v>
      </c>
      <c r="AM48" s="40">
        <f>'Distributor Secondary'!AL12*'DSR con %'!AM98</f>
        <v>3.895833333333333</v>
      </c>
      <c r="AN48" s="40">
        <f>'Distributor Secondary'!AM12*'DSR con %'!AN98</f>
        <v>5.84375</v>
      </c>
      <c r="AO48" s="40">
        <f>'Distributor Secondary'!AN12*'DSR con %'!AO98</f>
        <v>4.125</v>
      </c>
      <c r="AP48" s="40">
        <f>'Distributor Secondary'!AO12*'DSR con %'!AP98</f>
        <v>3.09375</v>
      </c>
    </row>
    <row r="49" spans="1:54" x14ac:dyDescent="0.2">
      <c r="A49" s="93" t="s">
        <v>11</v>
      </c>
      <c r="B49" s="89" t="s">
        <v>3</v>
      </c>
      <c r="C49" s="88" t="s">
        <v>21</v>
      </c>
      <c r="D49" s="93" t="s">
        <v>99</v>
      </c>
      <c r="E49" s="93" t="s">
        <v>100</v>
      </c>
      <c r="F49" s="38">
        <f t="shared" si="1"/>
        <v>2061870.8738102436</v>
      </c>
      <c r="G49" s="39">
        <f t="shared" si="0"/>
        <v>1482.0702658147509</v>
      </c>
      <c r="H49" s="40">
        <f>'Distributor Secondary'!G12*'DSR con %'!H99</f>
        <v>90.78</v>
      </c>
      <c r="I49" s="40">
        <f>'Distributor Secondary'!H12*'DSR con %'!I99</f>
        <v>77.95527156549521</v>
      </c>
      <c r="J49" s="40">
        <f>'Distributor Secondary'!I12*'DSR con %'!J99</f>
        <v>128.1</v>
      </c>
      <c r="K49" s="40">
        <f>'Distributor Secondary'!J12*'DSR con %'!K99</f>
        <v>200.4</v>
      </c>
      <c r="L49" s="40">
        <f>'Distributor Secondary'!K12*'DSR con %'!L99</f>
        <v>44.675159235668787</v>
      </c>
      <c r="M49" s="40">
        <f>'Distributor Secondary'!L12*'DSR con %'!M99</f>
        <v>42.537735849056602</v>
      </c>
      <c r="N49" s="40">
        <f>'Distributor Secondary'!M12*'DSR con %'!N99</f>
        <v>40</v>
      </c>
      <c r="O49" s="40">
        <f>'Distributor Secondary'!N12*'DSR con %'!O99</f>
        <v>96.11999999999999</v>
      </c>
      <c r="P49" s="40">
        <f>'Distributor Secondary'!O12*'DSR con %'!P99</f>
        <v>74.760000000000005</v>
      </c>
      <c r="Q49" s="40">
        <f>'Distributor Secondary'!P12*'DSR con %'!Q99</f>
        <v>50.346889952153113</v>
      </c>
      <c r="R49" s="40">
        <f>'Distributor Secondary'!Q12*'DSR con %'!R99</f>
        <v>57.95</v>
      </c>
      <c r="S49" s="40">
        <f>'Distributor Secondary'!R12*'DSR con %'!S99</f>
        <v>33.549999999999997</v>
      </c>
      <c r="T49" s="40">
        <f>'Distributor Secondary'!S12*'DSR con %'!T99</f>
        <v>36.6</v>
      </c>
      <c r="U49" s="40">
        <f>'Distributor Secondary'!T12*'DSR con %'!U99</f>
        <v>101.46000000000001</v>
      </c>
      <c r="V49" s="40">
        <f>'Distributor Secondary'!U12*'DSR con %'!V99</f>
        <v>35.620000000000005</v>
      </c>
      <c r="W49" s="40">
        <f>'Distributor Secondary'!V12*'DSR con %'!W99</f>
        <v>50.27</v>
      </c>
      <c r="X49" s="40">
        <f>'Distributor Secondary'!W12*'DSR con %'!X99</f>
        <v>39.65</v>
      </c>
      <c r="Y49" s="40">
        <f>'Distributor Secondary'!X12*'DSR con %'!Y99</f>
        <v>24.400000000000002</v>
      </c>
      <c r="Z49" s="40">
        <f>'Distributor Secondary'!Y12*'DSR con %'!Z99</f>
        <v>91.4</v>
      </c>
      <c r="AA49" s="40">
        <f>'Distributor Secondary'!Z12*'DSR con %'!AA99</f>
        <v>19.0625</v>
      </c>
      <c r="AB49" s="40">
        <f>'Distributor Secondary'!AA12*'DSR con %'!AB99</f>
        <v>29.652777777777779</v>
      </c>
      <c r="AC49" s="40">
        <f>'Distributor Secondary'!AB12*'DSR con %'!AC99</f>
        <v>18.227848101265824</v>
      </c>
      <c r="AD49" s="40">
        <f>'Distributor Secondary'!AC12*'DSR con %'!AD99</f>
        <v>34.666666666666664</v>
      </c>
      <c r="AE49" s="40">
        <f>'Distributor Secondary'!AD12*'DSR con %'!AE99</f>
        <v>13.5</v>
      </c>
      <c r="AF49" s="40">
        <f>'Distributor Secondary'!AE12*'DSR con %'!AF99</f>
        <v>5.104166666666667</v>
      </c>
      <c r="AG49" s="40">
        <f>'Distributor Secondary'!AF12*'DSR con %'!AG99</f>
        <v>7.2187500000000009</v>
      </c>
      <c r="AH49" s="40">
        <f>'Distributor Secondary'!AG12*'DSR con %'!AH99</f>
        <v>4.59375</v>
      </c>
      <c r="AI49" s="40">
        <f>'Distributor Secondary'!AH12*'DSR con %'!AI99</f>
        <v>7.1458333333333339</v>
      </c>
      <c r="AJ49" s="40">
        <f>'Distributor Secondary'!AI12*'DSR con %'!AJ99</f>
        <v>4.3020833333333339</v>
      </c>
      <c r="AK49" s="40">
        <f>'Distributor Secondary'!AJ12*'DSR con %'!AK99</f>
        <v>7.1458333333333339</v>
      </c>
      <c r="AL49" s="40">
        <f>'Distributor Secondary'!AK12*'DSR con %'!AL99</f>
        <v>4.0833333333333339</v>
      </c>
      <c r="AM49" s="40">
        <f>'Distributor Secondary'!AL12*'DSR con %'!AM99</f>
        <v>2.479166666666667</v>
      </c>
      <c r="AN49" s="40">
        <f>'Distributor Secondary'!AM12*'DSR con %'!AN99</f>
        <v>3.7187500000000004</v>
      </c>
      <c r="AO49" s="40">
        <f>'Distributor Secondary'!AN12*'DSR con %'!AO99</f>
        <v>2.625</v>
      </c>
      <c r="AP49" s="40">
        <f>'Distributor Secondary'!AO12*'DSR con %'!AP99</f>
        <v>1.9687500000000002</v>
      </c>
    </row>
    <row r="50" spans="1:54" x14ac:dyDescent="0.2">
      <c r="A50" s="93" t="s">
        <v>11</v>
      </c>
      <c r="B50" s="89" t="s">
        <v>3</v>
      </c>
      <c r="C50" s="88" t="s">
        <v>21</v>
      </c>
      <c r="D50" s="93" t="s">
        <v>101</v>
      </c>
      <c r="E50" s="93" t="s">
        <v>102</v>
      </c>
      <c r="F50" s="38">
        <f t="shared" si="1"/>
        <v>2835749.12</v>
      </c>
      <c r="G50" s="39">
        <f t="shared" si="0"/>
        <v>1479.9900000000002</v>
      </c>
      <c r="H50" s="40">
        <f>'Distributor Secondary'!G12*'DSR con %'!H100</f>
        <v>64.08</v>
      </c>
      <c r="I50" s="40">
        <f>'Distributor Secondary'!H12*'DSR con %'!I100</f>
        <v>73.2</v>
      </c>
      <c r="J50" s="40">
        <f>'Distributor Secondary'!I12*'DSR con %'!J100</f>
        <v>61</v>
      </c>
      <c r="K50" s="40">
        <f>'Distributor Secondary'!J12*'DSR con %'!K100</f>
        <v>120.24</v>
      </c>
      <c r="L50" s="40">
        <f>'Distributor Secondary'!K12*'DSR con %'!L100</f>
        <v>50.1</v>
      </c>
      <c r="M50" s="40">
        <f>'Distributor Secondary'!L12*'DSR con %'!M100</f>
        <v>43.42</v>
      </c>
      <c r="N50" s="40">
        <f>'Distributor Secondary'!M12*'DSR con %'!N100</f>
        <v>73.600000000000009</v>
      </c>
      <c r="O50" s="40">
        <f>'Distributor Secondary'!N12*'DSR con %'!O100</f>
        <v>85.44</v>
      </c>
      <c r="P50" s="40">
        <f>'Distributor Secondary'!O12*'DSR con %'!P100</f>
        <v>80.099999999999994</v>
      </c>
      <c r="Q50" s="40">
        <f>'Distributor Secondary'!P12*'DSR con %'!Q100</f>
        <v>61</v>
      </c>
      <c r="R50" s="40">
        <f>'Distributor Secondary'!Q12*'DSR con %'!R100</f>
        <v>67.099999999999994</v>
      </c>
      <c r="S50" s="40">
        <f>'Distributor Secondary'!R12*'DSR con %'!S100</f>
        <v>48.800000000000004</v>
      </c>
      <c r="T50" s="40">
        <f>'Distributor Secondary'!S12*'DSR con %'!T100</f>
        <v>57.95</v>
      </c>
      <c r="U50" s="40">
        <f>'Distributor Secondary'!T12*'DSR con %'!U100</f>
        <v>37.380000000000003</v>
      </c>
      <c r="V50" s="40">
        <f>'Distributor Secondary'!U12*'DSR con %'!V100</f>
        <v>54.800000000000004</v>
      </c>
      <c r="W50" s="40">
        <f>'Distributor Secondary'!V12*'DSR con %'!W100</f>
        <v>73.12</v>
      </c>
      <c r="X50" s="40">
        <f>'Distributor Secondary'!W12*'DSR con %'!X100</f>
        <v>70.150000000000006</v>
      </c>
      <c r="Y50" s="40">
        <f>'Distributor Secondary'!X12*'DSR con %'!Y100</f>
        <v>24.400000000000002</v>
      </c>
      <c r="Z50" s="40">
        <f>'Distributor Secondary'!Y12*'DSR con %'!Z100</f>
        <v>31.990000000000002</v>
      </c>
      <c r="AA50" s="40">
        <f>'Distributor Secondary'!Z12*'DSR con %'!AA100</f>
        <v>24.400000000000002</v>
      </c>
      <c r="AB50" s="40">
        <f>'Distributor Secondary'!AA12*'DSR con %'!AB100</f>
        <v>24.400000000000002</v>
      </c>
      <c r="AC50" s="40">
        <f>'Distributor Secondary'!AB12*'DSR con %'!AC100</f>
        <v>10.799999999999999</v>
      </c>
      <c r="AD50" s="40">
        <f>'Distributor Secondary'!AC12*'DSR con %'!AD100</f>
        <v>28.08</v>
      </c>
      <c r="AE50" s="40">
        <f>'Distributor Secondary'!AD12*'DSR con %'!AE100</f>
        <v>48.6</v>
      </c>
      <c r="AF50" s="40">
        <f>'Distributor Secondary'!AE12*'DSR con %'!AF100</f>
        <v>16.8</v>
      </c>
      <c r="AG50" s="40">
        <f>'Distributor Secondary'!AF12*'DSR con %'!AG100</f>
        <v>23.759999999999998</v>
      </c>
      <c r="AH50" s="40">
        <f>'Distributor Secondary'!AG12*'DSR con %'!AH100</f>
        <v>15.12</v>
      </c>
      <c r="AI50" s="40">
        <f>'Distributor Secondary'!AH12*'DSR con %'!AI100</f>
        <v>23.52</v>
      </c>
      <c r="AJ50" s="40">
        <f>'Distributor Secondary'!AI12*'DSR con %'!AJ100</f>
        <v>14.16</v>
      </c>
      <c r="AK50" s="40">
        <f>'Distributor Secondary'!AJ12*'DSR con %'!AK100</f>
        <v>23.52</v>
      </c>
      <c r="AL50" s="40">
        <f>'Distributor Secondary'!AK12*'DSR con %'!AL100</f>
        <v>13.44</v>
      </c>
      <c r="AM50" s="40">
        <f>'Distributor Secondary'!AL12*'DSR con %'!AM100</f>
        <v>8.16</v>
      </c>
      <c r="AN50" s="40">
        <f>'Distributor Secondary'!AM12*'DSR con %'!AN100</f>
        <v>12.24</v>
      </c>
      <c r="AO50" s="40">
        <f>'Distributor Secondary'!AN12*'DSR con %'!AO100</f>
        <v>8.64</v>
      </c>
      <c r="AP50" s="40">
        <f>'Distributor Secondary'!AO12*'DSR con %'!AP100</f>
        <v>6.4799999999999995</v>
      </c>
    </row>
    <row r="51" spans="1:54" x14ac:dyDescent="0.2">
      <c r="A51" s="93" t="s">
        <v>11</v>
      </c>
      <c r="B51" s="89" t="s">
        <v>3</v>
      </c>
      <c r="C51" s="88" t="s">
        <v>21</v>
      </c>
      <c r="D51" s="93" t="s">
        <v>103</v>
      </c>
      <c r="E51" s="93" t="s">
        <v>104</v>
      </c>
      <c r="F51" s="38">
        <f t="shared" si="1"/>
        <v>2387974.1120140073</v>
      </c>
      <c r="G51" s="39">
        <f t="shared" si="0"/>
        <v>1482.2426929737487</v>
      </c>
      <c r="H51" s="40">
        <f>'Distributor Secondary'!G12*'DSR con %'!H101</f>
        <v>48.059999999999995</v>
      </c>
      <c r="I51" s="40">
        <f>'Distributor Secondary'!H12*'DSR con %'!I101</f>
        <v>67.099999999999994</v>
      </c>
      <c r="J51" s="40">
        <f>'Distributor Secondary'!I12*'DSR con %'!J101</f>
        <v>73.2</v>
      </c>
      <c r="K51" s="40">
        <f>'Distributor Secondary'!J12*'DSR con %'!K101</f>
        <v>80.16</v>
      </c>
      <c r="L51" s="40">
        <f>'Distributor Secondary'!K12*'DSR con %'!L101</f>
        <v>30.06</v>
      </c>
      <c r="M51" s="40">
        <f>'Distributor Secondary'!L12*'DSR con %'!M101</f>
        <v>40.08</v>
      </c>
      <c r="N51" s="40">
        <f>'Distributor Secondary'!M12*'DSR con %'!N101</f>
        <v>41.212121212121211</v>
      </c>
      <c r="O51" s="40">
        <f>'Distributor Secondary'!N12*'DSR con %'!O101</f>
        <v>48.059999999999995</v>
      </c>
      <c r="P51" s="40">
        <f>'Distributor Secondary'!O12*'DSR con %'!P101</f>
        <v>65.782608695652172</v>
      </c>
      <c r="Q51" s="40">
        <f>'Distributor Secondary'!P12*'DSR con %'!Q101</f>
        <v>39.65</v>
      </c>
      <c r="R51" s="40">
        <f>'Distributor Secondary'!Q12*'DSR con %'!R101</f>
        <v>51.85</v>
      </c>
      <c r="S51" s="40">
        <f>'Distributor Secondary'!R12*'DSR con %'!S101</f>
        <v>42.7</v>
      </c>
      <c r="T51" s="40">
        <f>'Distributor Secondary'!S12*'DSR con %'!T101</f>
        <v>53.82352941176471</v>
      </c>
      <c r="U51" s="40">
        <f>'Distributor Secondary'!T12*'DSR con %'!U101</f>
        <v>142.09442060085837</v>
      </c>
      <c r="V51" s="40">
        <f>'Distributor Secondary'!U12*'DSR con %'!V101</f>
        <v>59.626943005181346</v>
      </c>
      <c r="W51" s="40">
        <f>'Distributor Secondary'!V12*'DSR con %'!W101</f>
        <v>97.637982195845694</v>
      </c>
      <c r="X51" s="40">
        <f>'Distributor Secondary'!W12*'DSR con %'!X101</f>
        <v>35.960698689956331</v>
      </c>
      <c r="Y51" s="40">
        <f>'Distributor Secondary'!X12*'DSR con %'!Y101</f>
        <v>61.953125</v>
      </c>
      <c r="Z51" s="40">
        <f>'Distributor Secondary'!Y12*'DSR con %'!Z101</f>
        <v>107.19753086419753</v>
      </c>
      <c r="AA51" s="40">
        <f>'Distributor Secondary'!Z12*'DSR con %'!AA101</f>
        <v>71.484375</v>
      </c>
      <c r="AB51" s="40">
        <f>'Distributor Secondary'!AA12*'DSR con %'!AB101</f>
        <v>50.833333333333329</v>
      </c>
      <c r="AC51" s="40">
        <f>'Distributor Secondary'!AB12*'DSR con %'!AC101</f>
        <v>13.670886075949367</v>
      </c>
      <c r="AD51" s="40">
        <f>'Distributor Secondary'!AC12*'DSR con %'!AD101</f>
        <v>46.222222222222221</v>
      </c>
      <c r="AE51" s="40">
        <f>'Distributor Secondary'!AD12*'DSR con %'!AE101</f>
        <v>20.25</v>
      </c>
      <c r="AF51" s="40">
        <f>'Distributor Secondary'!AE12*'DSR con %'!AF101</f>
        <v>9.4791666666666661</v>
      </c>
      <c r="AG51" s="40">
        <f>'Distributor Secondary'!AF12*'DSR con %'!AG101</f>
        <v>13.406249999999998</v>
      </c>
      <c r="AH51" s="40">
        <f>'Distributor Secondary'!AG12*'DSR con %'!AH101</f>
        <v>8.53125</v>
      </c>
      <c r="AI51" s="40">
        <f>'Distributor Secondary'!AH12*'DSR con %'!AI101</f>
        <v>13.270833333333332</v>
      </c>
      <c r="AJ51" s="40">
        <f>'Distributor Secondary'!AI12*'DSR con %'!AJ101</f>
        <v>7.989583333333333</v>
      </c>
      <c r="AK51" s="40">
        <f>'Distributor Secondary'!AJ12*'DSR con %'!AK101</f>
        <v>13.270833333333332</v>
      </c>
      <c r="AL51" s="40">
        <f>'Distributor Secondary'!AK12*'DSR con %'!AL101</f>
        <v>7.583333333333333</v>
      </c>
      <c r="AM51" s="40">
        <f>'Distributor Secondary'!AL12*'DSR con %'!AM101</f>
        <v>4.6041666666666661</v>
      </c>
      <c r="AN51" s="40">
        <f>'Distributor Secondary'!AM12*'DSR con %'!AN101</f>
        <v>6.9062499999999991</v>
      </c>
      <c r="AO51" s="40">
        <f>'Distributor Secondary'!AN12*'DSR con %'!AO101</f>
        <v>4.875</v>
      </c>
      <c r="AP51" s="40">
        <f>'Distributor Secondary'!AO12*'DSR con %'!AP101</f>
        <v>3.6562499999999996</v>
      </c>
    </row>
    <row r="52" spans="1:54" x14ac:dyDescent="0.2">
      <c r="A52" s="93" t="s">
        <v>11</v>
      </c>
      <c r="B52" s="89" t="s">
        <v>3</v>
      </c>
      <c r="C52" s="88" t="s">
        <v>21</v>
      </c>
      <c r="D52" s="93" t="s">
        <v>105</v>
      </c>
      <c r="E52" s="93" t="s">
        <v>106</v>
      </c>
      <c r="F52" s="38">
        <f t="shared" si="1"/>
        <v>1970111.4021270056</v>
      </c>
      <c r="G52" s="39">
        <f t="shared" si="0"/>
        <v>1327.7777905385299</v>
      </c>
      <c r="H52" s="40">
        <f>'Distributor Secondary'!G12*'DSR con %'!H102</f>
        <v>80.099999999999994</v>
      </c>
      <c r="I52" s="40">
        <f>'Distributor Secondary'!H12*'DSR con %'!I102</f>
        <v>85.4</v>
      </c>
      <c r="J52" s="40">
        <f>'Distributor Secondary'!I12*'DSR con %'!J102</f>
        <v>91.5</v>
      </c>
      <c r="K52" s="40">
        <f>'Distributor Secondary'!J12*'DSR con %'!K102</f>
        <v>146.125</v>
      </c>
      <c r="L52" s="40">
        <f>'Distributor Secondary'!K12*'DSR con %'!L102</f>
        <v>51.057324840764331</v>
      </c>
      <c r="M52" s="40">
        <f>'Distributor Secondary'!L12*'DSR con %'!M102</f>
        <v>63.46</v>
      </c>
      <c r="N52" s="40">
        <f>'Distributor Secondary'!M12*'DSR con %'!N102</f>
        <v>19.2</v>
      </c>
      <c r="O52" s="40">
        <f>'Distributor Secondary'!N12*'DSR con %'!O102</f>
        <v>80.099999999999994</v>
      </c>
      <c r="P52" s="40">
        <f>'Distributor Secondary'!O12*'DSR con %'!P102</f>
        <v>138.84</v>
      </c>
      <c r="Q52" s="40">
        <f>'Distributor Secondary'!P12*'DSR con %'!Q102</f>
        <v>24.400000000000002</v>
      </c>
      <c r="R52" s="40">
        <f>'Distributor Secondary'!Q12*'DSR con %'!R102</f>
        <v>21.35</v>
      </c>
      <c r="S52" s="40">
        <f>'Distributor Secondary'!R12*'DSR con %'!S102</f>
        <v>21.35</v>
      </c>
      <c r="T52" s="40">
        <f>'Distributor Secondary'!S12*'DSR con %'!T102</f>
        <v>21.35</v>
      </c>
      <c r="U52" s="40">
        <f>'Distributor Secondary'!T12*'DSR con %'!U102</f>
        <v>80.099999999999994</v>
      </c>
      <c r="V52" s="40">
        <f>'Distributor Secondary'!U12*'DSR con %'!V102</f>
        <v>46.580000000000005</v>
      </c>
      <c r="W52" s="40">
        <f>'Distributor Secondary'!V12*'DSR con %'!W102</f>
        <v>50.27</v>
      </c>
      <c r="X52" s="40">
        <f>'Distributor Secondary'!W12*'DSR con %'!X102</f>
        <v>30.5</v>
      </c>
      <c r="Y52" s="40">
        <f>'Distributor Secondary'!X12*'DSR con %'!Y102</f>
        <v>42.890625</v>
      </c>
      <c r="Z52" s="40">
        <f>'Distributor Secondary'!Y12*'DSR con %'!Z102</f>
        <v>39.493827160493822</v>
      </c>
      <c r="AA52" s="40">
        <f>'Distributor Secondary'!Z12*'DSR con %'!AA102</f>
        <v>23.828125</v>
      </c>
      <c r="AB52" s="40">
        <f>'Distributor Secondary'!AA12*'DSR con %'!AB102</f>
        <v>29.652777777777779</v>
      </c>
      <c r="AC52" s="40">
        <f>'Distributor Secondary'!AB12*'DSR con %'!AC102</f>
        <v>16.708860759493671</v>
      </c>
      <c r="AD52" s="40">
        <f>'Distributor Secondary'!AC12*'DSR con %'!AD102</f>
        <v>31.200000000000003</v>
      </c>
      <c r="AE52" s="40">
        <f>'Distributor Secondary'!AD12*'DSR con %'!AE102</f>
        <v>27.540000000000003</v>
      </c>
      <c r="AF52" s="40">
        <f>'Distributor Secondary'!AE12*'DSR con %'!AF102</f>
        <v>6.5625</v>
      </c>
      <c r="AG52" s="40">
        <f>'Distributor Secondary'!AF12*'DSR con %'!AG102</f>
        <v>9.28125</v>
      </c>
      <c r="AH52" s="40">
        <f>'Distributor Secondary'!AG12*'DSR con %'!AH102</f>
        <v>5.90625</v>
      </c>
      <c r="AI52" s="40">
        <f>'Distributor Secondary'!AH12*'DSR con %'!AI102</f>
        <v>9.1875</v>
      </c>
      <c r="AJ52" s="40">
        <f>'Distributor Secondary'!AI12*'DSR con %'!AJ102</f>
        <v>5.53125</v>
      </c>
      <c r="AK52" s="40">
        <f>'Distributor Secondary'!AJ12*'DSR con %'!AK102</f>
        <v>9.1875</v>
      </c>
      <c r="AL52" s="40">
        <f>'Distributor Secondary'!AK12*'DSR con %'!AL102</f>
        <v>5.25</v>
      </c>
      <c r="AM52" s="40">
        <f>'Distributor Secondary'!AL12*'DSR con %'!AM102</f>
        <v>3.1875</v>
      </c>
      <c r="AN52" s="40">
        <f>'Distributor Secondary'!AM12*'DSR con %'!AN102</f>
        <v>4.78125</v>
      </c>
      <c r="AO52" s="40">
        <f>'Distributor Secondary'!AN12*'DSR con %'!AO102</f>
        <v>3.375</v>
      </c>
      <c r="AP52" s="40">
        <f>'Distributor Secondary'!AO12*'DSR con %'!AP102</f>
        <v>2.53125</v>
      </c>
    </row>
    <row r="53" spans="1:54" x14ac:dyDescent="0.2">
      <c r="A53" s="93" t="s">
        <v>11</v>
      </c>
      <c r="B53" s="89" t="s">
        <v>3</v>
      </c>
      <c r="C53" s="88" t="s">
        <v>21</v>
      </c>
      <c r="D53" s="93" t="s">
        <v>107</v>
      </c>
      <c r="E53" s="93" t="s">
        <v>108</v>
      </c>
      <c r="F53" s="38">
        <f t="shared" si="1"/>
        <v>3096457.4778196206</v>
      </c>
      <c r="G53" s="39">
        <f t="shared" si="0"/>
        <v>1816.2404625099416</v>
      </c>
      <c r="H53" s="40">
        <f>'Distributor Secondary'!G12*'DSR con %'!H103</f>
        <v>90.78</v>
      </c>
      <c r="I53" s="40">
        <f>'Distributor Secondary'!H12*'DSR con %'!I103</f>
        <v>105.0447284345048</v>
      </c>
      <c r="J53" s="40">
        <f>'Distributor Secondary'!I12*'DSR con %'!J103</f>
        <v>85.4</v>
      </c>
      <c r="K53" s="40">
        <f>'Distributor Secondary'!J12*'DSR con %'!K103</f>
        <v>328.15499999999997</v>
      </c>
      <c r="L53" s="40">
        <f>'Distributor Secondary'!K12*'DSR con %'!L103</f>
        <v>51.333885350318482</v>
      </c>
      <c r="M53" s="40">
        <f>'Distributor Secondary'!L12*'DSR con %'!M103</f>
        <v>36.550943396226373</v>
      </c>
      <c r="N53" s="40">
        <f>'Distributor Secondary'!M12*'DSR con %'!N103</f>
        <v>42.666666666666657</v>
      </c>
      <c r="O53" s="40">
        <f>'Distributor Secondary'!N12*'DSR con %'!O103</f>
        <v>74.760000000000005</v>
      </c>
      <c r="P53" s="40">
        <f>'Distributor Secondary'!O12*'DSR con %'!P103</f>
        <v>63.61565217391302</v>
      </c>
      <c r="Q53" s="40">
        <f>'Distributor Secondary'!P12*'DSR con %'!Q103</f>
        <v>33.973205741626813</v>
      </c>
      <c r="R53" s="40">
        <f>'Distributor Secondary'!Q12*'DSR con %'!R103</f>
        <v>21.35</v>
      </c>
      <c r="S53" s="40">
        <f>'Distributor Secondary'!R12*'DSR con %'!S103</f>
        <v>61.960958904109589</v>
      </c>
      <c r="T53" s="40">
        <f>'Distributor Secondary'!S12*'DSR con %'!T103</f>
        <v>49.876470588235229</v>
      </c>
      <c r="U53" s="40">
        <f>'Distributor Secondary'!T12*'DSR con %'!U103</f>
        <v>62.292360515021471</v>
      </c>
      <c r="V53" s="40">
        <f>'Distributor Secondary'!U12*'DSR con %'!V103</f>
        <v>17.093056994818614</v>
      </c>
      <c r="W53" s="40">
        <f>'Distributor Secondary'!V12*'DSR con %'!W103</f>
        <v>89.976112759643925</v>
      </c>
      <c r="X53" s="40">
        <f>'Distributor Secondary'!W12*'DSR con %'!X103</f>
        <v>63.783624454148452</v>
      </c>
      <c r="Y53" s="40">
        <f>'Distributor Secondary'!X12*'DSR con %'!Y103</f>
        <v>60.618750000000013</v>
      </c>
      <c r="Z53" s="40">
        <f>'Distributor Secondary'!Y12*'DSR con %'!Z103</f>
        <v>86.152962962962988</v>
      </c>
      <c r="AA53" s="40">
        <f>'Distributor Secondary'!Z12*'DSR con %'!AA103</f>
        <v>61.381249999999994</v>
      </c>
      <c r="AB53" s="40">
        <f>'Distributor Secondary'!AA12*'DSR con %'!AB103</f>
        <v>73.030555555555523</v>
      </c>
      <c r="AC53" s="40">
        <f>'Distributor Secondary'!AB12*'DSR con %'!AC103</f>
        <v>18.060759493670879</v>
      </c>
      <c r="AD53" s="40">
        <f>'Distributor Secondary'!AC12*'DSR con %'!AD103</f>
        <v>58.625185185185188</v>
      </c>
      <c r="AE53" s="40">
        <f>'Distributor Secondary'!AD12*'DSR con %'!AE103</f>
        <v>28.889999999999993</v>
      </c>
      <c r="AF53" s="40">
        <f>'Distributor Secondary'!AE12*'DSR con %'!AF103</f>
        <v>15.283333333333331</v>
      </c>
      <c r="AG53" s="40">
        <f>'Distributor Secondary'!AF12*'DSR con %'!AG103</f>
        <v>21.614999999999995</v>
      </c>
      <c r="AH53" s="40">
        <f>'Distributor Secondary'!AG12*'DSR con %'!AH103</f>
        <v>13.754999999999997</v>
      </c>
      <c r="AI53" s="40">
        <f>'Distributor Secondary'!AH12*'DSR con %'!AI103</f>
        <v>21.396666666666665</v>
      </c>
      <c r="AJ53" s="40">
        <f>'Distributor Secondary'!AI12*'DSR con %'!AJ103</f>
        <v>12.881666666666664</v>
      </c>
      <c r="AK53" s="40">
        <f>'Distributor Secondary'!AJ12*'DSR con %'!AK103</f>
        <v>21.396666666666665</v>
      </c>
      <c r="AL53" s="40">
        <f>'Distributor Secondary'!AK12*'DSR con %'!AL103</f>
        <v>12.226666666666665</v>
      </c>
      <c r="AM53" s="40">
        <f>'Distributor Secondary'!AL12*'DSR con %'!AM103</f>
        <v>7.423333333333332</v>
      </c>
      <c r="AN53" s="40">
        <f>'Distributor Secondary'!AM12*'DSR con %'!AN103</f>
        <v>11.134999999999998</v>
      </c>
      <c r="AO53" s="40">
        <f>'Distributor Secondary'!AN12*'DSR con %'!AO103</f>
        <v>7.8599999999999985</v>
      </c>
      <c r="AP53" s="40">
        <f>'Distributor Secondary'!AO12*'DSR con %'!AP103</f>
        <v>5.8949999999999987</v>
      </c>
    </row>
    <row r="54" spans="1:54" s="17" customFormat="1" x14ac:dyDescent="0.2">
      <c r="A54" s="94"/>
      <c r="B54" s="91"/>
      <c r="C54" s="90"/>
      <c r="D54" s="94"/>
      <c r="E54" s="94"/>
      <c r="F54" s="41">
        <f t="shared" si="1"/>
        <v>16945713</v>
      </c>
      <c r="G54" s="48">
        <f t="shared" si="0"/>
        <v>10593</v>
      </c>
      <c r="H54" s="27">
        <f t="shared" ref="H54:AP54" si="10">SUM(H47:H53)</f>
        <v>534</v>
      </c>
      <c r="I54" s="27">
        <f t="shared" si="10"/>
        <v>610</v>
      </c>
      <c r="J54" s="27">
        <f t="shared" si="10"/>
        <v>609.99999999999989</v>
      </c>
      <c r="K54" s="27">
        <f t="shared" si="10"/>
        <v>1336</v>
      </c>
      <c r="L54" s="27">
        <f t="shared" si="10"/>
        <v>334</v>
      </c>
      <c r="M54" s="27">
        <f t="shared" si="10"/>
        <v>333.99999999999994</v>
      </c>
      <c r="N54" s="27">
        <f t="shared" si="10"/>
        <v>320</v>
      </c>
      <c r="O54" s="27">
        <f t="shared" si="10"/>
        <v>534</v>
      </c>
      <c r="P54" s="27">
        <f t="shared" si="10"/>
        <v>534</v>
      </c>
      <c r="Q54" s="27">
        <f t="shared" si="10"/>
        <v>305.00000000000006</v>
      </c>
      <c r="R54" s="27">
        <f t="shared" si="10"/>
        <v>305.00000000000006</v>
      </c>
      <c r="S54" s="27">
        <f t="shared" si="10"/>
        <v>305</v>
      </c>
      <c r="T54" s="27">
        <f t="shared" si="10"/>
        <v>304.99999999999989</v>
      </c>
      <c r="U54" s="27">
        <f t="shared" si="10"/>
        <v>534</v>
      </c>
      <c r="V54" s="27">
        <f t="shared" si="10"/>
        <v>273.99999999999994</v>
      </c>
      <c r="W54" s="27">
        <f t="shared" si="10"/>
        <v>457</v>
      </c>
      <c r="X54" s="27">
        <f t="shared" si="10"/>
        <v>305</v>
      </c>
      <c r="Y54" s="27">
        <f t="shared" si="10"/>
        <v>305</v>
      </c>
      <c r="Z54" s="27">
        <f t="shared" si="10"/>
        <v>457</v>
      </c>
      <c r="AA54" s="27">
        <f t="shared" si="10"/>
        <v>305</v>
      </c>
      <c r="AB54" s="27">
        <f t="shared" si="10"/>
        <v>304.99999999999994</v>
      </c>
      <c r="AC54" s="27">
        <f t="shared" si="10"/>
        <v>120</v>
      </c>
      <c r="AD54" s="27">
        <f t="shared" si="10"/>
        <v>312</v>
      </c>
      <c r="AE54" s="27">
        <f t="shared" si="10"/>
        <v>161.99999999999997</v>
      </c>
      <c r="AF54" s="27">
        <f t="shared" si="10"/>
        <v>70</v>
      </c>
      <c r="AG54" s="27">
        <f t="shared" si="10"/>
        <v>98.999999999999986</v>
      </c>
      <c r="AH54" s="27">
        <f t="shared" si="10"/>
        <v>62.999999999999993</v>
      </c>
      <c r="AI54" s="27">
        <f t="shared" si="10"/>
        <v>97.999999999999986</v>
      </c>
      <c r="AJ54" s="27">
        <f t="shared" si="10"/>
        <v>59</v>
      </c>
      <c r="AK54" s="27">
        <f t="shared" si="10"/>
        <v>97.999999999999986</v>
      </c>
      <c r="AL54" s="27">
        <f t="shared" si="10"/>
        <v>56</v>
      </c>
      <c r="AM54" s="27">
        <f t="shared" si="10"/>
        <v>34</v>
      </c>
      <c r="AN54" s="27">
        <f t="shared" si="10"/>
        <v>51</v>
      </c>
      <c r="AO54" s="27">
        <f t="shared" si="10"/>
        <v>36</v>
      </c>
      <c r="AP54" s="27">
        <f t="shared" si="10"/>
        <v>27</v>
      </c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1:54" ht="24" x14ac:dyDescent="0.2">
      <c r="A55" s="97" t="s">
        <v>44</v>
      </c>
      <c r="B55" s="89" t="s">
        <v>3</v>
      </c>
      <c r="C55" s="98" t="s">
        <v>43</v>
      </c>
      <c r="D55" s="99" t="s">
        <v>109</v>
      </c>
      <c r="E55" s="99" t="s">
        <v>110</v>
      </c>
      <c r="F55" s="38">
        <f t="shared" si="1"/>
        <v>3363145.96</v>
      </c>
      <c r="G55" s="39">
        <f t="shared" si="0"/>
        <v>1731.8400000000001</v>
      </c>
      <c r="H55" s="40">
        <f>'Distributor Secondary'!G13*'DSR con %'!H105</f>
        <v>65.7</v>
      </c>
      <c r="I55" s="40">
        <f>'Distributor Secondary'!H13*'DSR con %'!I105</f>
        <v>75</v>
      </c>
      <c r="J55" s="40">
        <f>'Distributor Secondary'!I13*'DSR con %'!J105</f>
        <v>75</v>
      </c>
      <c r="K55" s="40">
        <f>'Distributor Secondary'!J13*'DSR con %'!K105</f>
        <v>272.39999999999998</v>
      </c>
      <c r="L55" s="40">
        <f>'Distributor Secondary'!K13*'DSR con %'!L105</f>
        <v>68.099999999999994</v>
      </c>
      <c r="M55" s="40">
        <f>'Distributor Secondary'!L13*'DSR con %'!M105</f>
        <v>68.099999999999994</v>
      </c>
      <c r="N55" s="40">
        <f>'Distributor Secondary'!M13*'DSR con %'!N105</f>
        <v>39.6</v>
      </c>
      <c r="O55" s="40">
        <f>'Distributor Secondary'!N13*'DSR con %'!O105</f>
        <v>66.3</v>
      </c>
      <c r="P55" s="40">
        <f>'Distributor Secondary'!O13*'DSR con %'!P105</f>
        <v>66.3</v>
      </c>
      <c r="Q55" s="40">
        <f>'Distributor Secondary'!P13*'DSR con %'!Q105</f>
        <v>37.799999999999997</v>
      </c>
      <c r="R55" s="40">
        <f>'Distributor Secondary'!Q13*'DSR con %'!R105</f>
        <v>37.799999999999997</v>
      </c>
      <c r="S55" s="40">
        <f>'Distributor Secondary'!R13*'DSR con %'!S105</f>
        <v>37.799999999999997</v>
      </c>
      <c r="T55" s="40">
        <f>'Distributor Secondary'!S13*'DSR con %'!T105</f>
        <v>37.799999999999997</v>
      </c>
      <c r="U55" s="40">
        <f>'Distributor Secondary'!T13*'DSR con %'!U105</f>
        <v>66.3</v>
      </c>
      <c r="V55" s="40">
        <f>'Distributor Secondary'!U13*'DSR con %'!V105</f>
        <v>33.9</v>
      </c>
      <c r="W55" s="40">
        <f>'Distributor Secondary'!V13*'DSR con %'!W105</f>
        <v>56.699999999999996</v>
      </c>
      <c r="X55" s="40">
        <f>'Distributor Secondary'!W13*'DSR con %'!X105</f>
        <v>37.799999999999997</v>
      </c>
      <c r="Y55" s="40">
        <f>'Distributor Secondary'!X13*'DSR con %'!Y105</f>
        <v>50.400000000000006</v>
      </c>
      <c r="Z55" s="40">
        <f>'Distributor Secondary'!Y13*'DSR con %'!Z105</f>
        <v>75.600000000000009</v>
      </c>
      <c r="AA55" s="40">
        <f>'Distributor Secondary'!Z13*'DSR con %'!AA105</f>
        <v>52.919999999999995</v>
      </c>
      <c r="AB55" s="40">
        <f>'Distributor Secondary'!AA13*'DSR con %'!AB105</f>
        <v>52.919999999999995</v>
      </c>
      <c r="AC55" s="40">
        <f>'Distributor Secondary'!AB13*'DSR con %'!AC105</f>
        <v>27.200000000000003</v>
      </c>
      <c r="AD55" s="40">
        <f>'Distributor Secondary'!AC13*'DSR con %'!AD105</f>
        <v>84.4</v>
      </c>
      <c r="AE55" s="40">
        <f>'Distributor Secondary'!AD13*'DSR con %'!AE105</f>
        <v>44</v>
      </c>
      <c r="AF55" s="40">
        <f>'Distributor Secondary'!AE13*'DSR con %'!AF105</f>
        <v>18</v>
      </c>
      <c r="AG55" s="40">
        <f>'Distributor Secondary'!AF13*'DSR con %'!AG105</f>
        <v>27.6</v>
      </c>
      <c r="AH55" s="40">
        <f>'Distributor Secondary'!AG13*'DSR con %'!AH105</f>
        <v>19.200000000000003</v>
      </c>
      <c r="AI55" s="40">
        <f>'Distributor Secondary'!AH13*'DSR con %'!AI105</f>
        <v>30</v>
      </c>
      <c r="AJ55" s="40">
        <f>'Distributor Secondary'!AI13*'DSR con %'!AJ105</f>
        <v>18.400000000000002</v>
      </c>
      <c r="AK55" s="40">
        <f>'Distributor Secondary'!AJ13*'DSR con %'!AK105</f>
        <v>29.200000000000003</v>
      </c>
      <c r="AL55" s="40">
        <f>'Distributor Secondary'!AK13*'DSR con %'!AL105</f>
        <v>14.4</v>
      </c>
      <c r="AM55" s="40">
        <f>'Distributor Secondary'!AL13*'DSR con %'!AM105</f>
        <v>9.2000000000000011</v>
      </c>
      <c r="AN55" s="40">
        <f>'Distributor Secondary'!AM13*'DSR con %'!AN105</f>
        <v>14.4</v>
      </c>
      <c r="AO55" s="40">
        <f>'Distributor Secondary'!AN13*'DSR con %'!AO105</f>
        <v>12</v>
      </c>
      <c r="AP55" s="40">
        <f>'Distributor Secondary'!AO13*'DSR con %'!AP105</f>
        <v>9.6000000000000014</v>
      </c>
    </row>
    <row r="56" spans="1:54" ht="24" x14ac:dyDescent="0.2">
      <c r="A56" s="97" t="s">
        <v>44</v>
      </c>
      <c r="B56" s="89" t="s">
        <v>3</v>
      </c>
      <c r="C56" s="98" t="s">
        <v>43</v>
      </c>
      <c r="D56" s="99" t="s">
        <v>111</v>
      </c>
      <c r="E56" s="99" t="s">
        <v>112</v>
      </c>
      <c r="F56" s="38">
        <f t="shared" si="1"/>
        <v>2331942.3200000003</v>
      </c>
      <c r="G56" s="39">
        <f t="shared" si="0"/>
        <v>1347.1799999999996</v>
      </c>
      <c r="H56" s="40">
        <f>'Distributor Secondary'!G13*'DSR con %'!H106</f>
        <v>59.13</v>
      </c>
      <c r="I56" s="40">
        <f>'Distributor Secondary'!H13*'DSR con %'!I106</f>
        <v>67.5</v>
      </c>
      <c r="J56" s="40">
        <f>'Distributor Secondary'!I13*'DSR con %'!J106</f>
        <v>67.5</v>
      </c>
      <c r="K56" s="40">
        <f>'Distributor Secondary'!J13*'DSR con %'!K106</f>
        <v>245.16000000000003</v>
      </c>
      <c r="L56" s="40">
        <f>'Distributor Secondary'!K13*'DSR con %'!L106</f>
        <v>61.290000000000006</v>
      </c>
      <c r="M56" s="40">
        <f>'Distributor Secondary'!L13*'DSR con %'!M106</f>
        <v>61.290000000000006</v>
      </c>
      <c r="N56" s="40">
        <f>'Distributor Secondary'!M13*'DSR con %'!N106</f>
        <v>35.64</v>
      </c>
      <c r="O56" s="40">
        <f>'Distributor Secondary'!N13*'DSR con %'!O106</f>
        <v>59.67</v>
      </c>
      <c r="P56" s="40">
        <f>'Distributor Secondary'!O13*'DSR con %'!P106</f>
        <v>59.67</v>
      </c>
      <c r="Q56" s="40">
        <f>'Distributor Secondary'!P13*'DSR con %'!Q106</f>
        <v>34.020000000000003</v>
      </c>
      <c r="R56" s="40">
        <f>'Distributor Secondary'!Q13*'DSR con %'!R106</f>
        <v>34.020000000000003</v>
      </c>
      <c r="S56" s="40">
        <f>'Distributor Secondary'!R13*'DSR con %'!S106</f>
        <v>34.020000000000003</v>
      </c>
      <c r="T56" s="40">
        <f>'Distributor Secondary'!S13*'DSR con %'!T106</f>
        <v>34.020000000000003</v>
      </c>
      <c r="U56" s="40">
        <f>'Distributor Secondary'!T13*'DSR con %'!U106</f>
        <v>59.67</v>
      </c>
      <c r="V56" s="40">
        <f>'Distributor Secondary'!U13*'DSR con %'!V106</f>
        <v>30.51</v>
      </c>
      <c r="W56" s="40">
        <f>'Distributor Secondary'!V13*'DSR con %'!W106</f>
        <v>51.03</v>
      </c>
      <c r="X56" s="40">
        <f>'Distributor Secondary'!W13*'DSR con %'!X106</f>
        <v>34.020000000000003</v>
      </c>
      <c r="Y56" s="40">
        <f>'Distributor Secondary'!X13*'DSR con %'!Y106</f>
        <v>25.200000000000003</v>
      </c>
      <c r="Z56" s="40">
        <f>'Distributor Secondary'!Y13*'DSR con %'!Z106</f>
        <v>37.800000000000004</v>
      </c>
      <c r="AA56" s="40">
        <f>'Distributor Secondary'!Z13*'DSR con %'!AA106</f>
        <v>25.200000000000003</v>
      </c>
      <c r="AB56" s="40">
        <f>'Distributor Secondary'!AA13*'DSR con %'!AB106</f>
        <v>25.200000000000003</v>
      </c>
      <c r="AC56" s="40">
        <f>'Distributor Secondary'!AB13*'DSR con %'!AC106</f>
        <v>15.64</v>
      </c>
      <c r="AD56" s="40">
        <f>'Distributor Secondary'!AC13*'DSR con %'!AD106</f>
        <v>48.53</v>
      </c>
      <c r="AE56" s="40">
        <f>'Distributor Secondary'!AD13*'DSR con %'!AE106</f>
        <v>25.3</v>
      </c>
      <c r="AF56" s="40">
        <f>'Distributor Secondary'!AE13*'DSR con %'!AF106</f>
        <v>10.35</v>
      </c>
      <c r="AG56" s="40">
        <f>'Distributor Secondary'!AF13*'DSR con %'!AG106</f>
        <v>15.870000000000001</v>
      </c>
      <c r="AH56" s="40">
        <f>'Distributor Secondary'!AG13*'DSR con %'!AH106</f>
        <v>11.040000000000001</v>
      </c>
      <c r="AI56" s="40">
        <f>'Distributor Secondary'!AH13*'DSR con %'!AI106</f>
        <v>17.25</v>
      </c>
      <c r="AJ56" s="40">
        <f>'Distributor Secondary'!AI13*'DSR con %'!AJ106</f>
        <v>10.58</v>
      </c>
      <c r="AK56" s="40">
        <f>'Distributor Secondary'!AJ13*'DSR con %'!AK106</f>
        <v>16.79</v>
      </c>
      <c r="AL56" s="40">
        <f>'Distributor Secondary'!AK13*'DSR con %'!AL106</f>
        <v>8.2800000000000011</v>
      </c>
      <c r="AM56" s="40">
        <f>'Distributor Secondary'!AL13*'DSR con %'!AM106</f>
        <v>5.29</v>
      </c>
      <c r="AN56" s="40">
        <f>'Distributor Secondary'!AM13*'DSR con %'!AN106</f>
        <v>8.2800000000000011</v>
      </c>
      <c r="AO56" s="40">
        <f>'Distributor Secondary'!AN13*'DSR con %'!AO106</f>
        <v>6.9</v>
      </c>
      <c r="AP56" s="40">
        <f>'Distributor Secondary'!AO13*'DSR con %'!AP106</f>
        <v>5.5200000000000005</v>
      </c>
    </row>
    <row r="57" spans="1:54" ht="24" x14ac:dyDescent="0.2">
      <c r="A57" s="97" t="s">
        <v>44</v>
      </c>
      <c r="B57" s="89" t="s">
        <v>3</v>
      </c>
      <c r="C57" s="98" t="s">
        <v>43</v>
      </c>
      <c r="D57" s="99" t="s">
        <v>113</v>
      </c>
      <c r="E57" s="99" t="s">
        <v>114</v>
      </c>
      <c r="F57" s="38">
        <f t="shared" si="1"/>
        <v>1324994.6199999999</v>
      </c>
      <c r="G57" s="39">
        <f t="shared" si="0"/>
        <v>854.84999999999968</v>
      </c>
      <c r="H57" s="40">
        <f>'Distributor Secondary'!G13*'DSR con %'!H107</f>
        <v>39.42</v>
      </c>
      <c r="I57" s="40">
        <f>'Distributor Secondary'!H13*'DSR con %'!I107</f>
        <v>45</v>
      </c>
      <c r="J57" s="40">
        <f>'Distributor Secondary'!I13*'DSR con %'!J107</f>
        <v>45</v>
      </c>
      <c r="K57" s="40">
        <f>'Distributor Secondary'!J13*'DSR con %'!K107</f>
        <v>163.44</v>
      </c>
      <c r="L57" s="40">
        <f>'Distributor Secondary'!K13*'DSR con %'!L107</f>
        <v>40.86</v>
      </c>
      <c r="M57" s="40">
        <f>'Distributor Secondary'!L13*'DSR con %'!M107</f>
        <v>40.86</v>
      </c>
      <c r="N57" s="40">
        <f>'Distributor Secondary'!M13*'DSR con %'!N107</f>
        <v>23.759999999999998</v>
      </c>
      <c r="O57" s="40">
        <f>'Distributor Secondary'!N13*'DSR con %'!O107</f>
        <v>39.78</v>
      </c>
      <c r="P57" s="40">
        <f>'Distributor Secondary'!O13*'DSR con %'!P107</f>
        <v>39.78</v>
      </c>
      <c r="Q57" s="40">
        <f>'Distributor Secondary'!P13*'DSR con %'!Q107</f>
        <v>22.68</v>
      </c>
      <c r="R57" s="40">
        <f>'Distributor Secondary'!Q13*'DSR con %'!R107</f>
        <v>22.68</v>
      </c>
      <c r="S57" s="40">
        <f>'Distributor Secondary'!R13*'DSR con %'!S107</f>
        <v>22.68</v>
      </c>
      <c r="T57" s="40">
        <f>'Distributor Secondary'!S13*'DSR con %'!T107</f>
        <v>22.68</v>
      </c>
      <c r="U57" s="40">
        <f>'Distributor Secondary'!T13*'DSR con %'!U107</f>
        <v>39.78</v>
      </c>
      <c r="V57" s="40">
        <f>'Distributor Secondary'!U13*'DSR con %'!V107</f>
        <v>20.34</v>
      </c>
      <c r="W57" s="40">
        <f>'Distributor Secondary'!V13*'DSR con %'!W107</f>
        <v>34.019999999999996</v>
      </c>
      <c r="X57" s="40">
        <f>'Distributor Secondary'!W13*'DSR con %'!X107</f>
        <v>22.68</v>
      </c>
      <c r="Y57" s="40">
        <f>'Distributor Secondary'!X13*'DSR con %'!Y107</f>
        <v>18.899999999999999</v>
      </c>
      <c r="Z57" s="40">
        <f>'Distributor Secondary'!Y13*'DSR con %'!Z107</f>
        <v>28.349999999999998</v>
      </c>
      <c r="AA57" s="40">
        <f>'Distributor Secondary'!Z13*'DSR con %'!AA107</f>
        <v>16.38</v>
      </c>
      <c r="AB57" s="40">
        <f>'Distributor Secondary'!AA13*'DSR con %'!AB107</f>
        <v>16.38</v>
      </c>
      <c r="AC57" s="40">
        <f>'Distributor Secondary'!AB13*'DSR con %'!AC107</f>
        <v>6.8000000000000007</v>
      </c>
      <c r="AD57" s="40">
        <f>'Distributor Secondary'!AC13*'DSR con %'!AD107</f>
        <v>21.1</v>
      </c>
      <c r="AE57" s="40">
        <f>'Distributor Secondary'!AD13*'DSR con %'!AE107</f>
        <v>11</v>
      </c>
      <c r="AF57" s="40">
        <f>'Distributor Secondary'!AE13*'DSR con %'!AF107</f>
        <v>4.5</v>
      </c>
      <c r="AG57" s="40">
        <f>'Distributor Secondary'!AF13*'DSR con %'!AG107</f>
        <v>6.9</v>
      </c>
      <c r="AH57" s="40">
        <f>'Distributor Secondary'!AG13*'DSR con %'!AH107</f>
        <v>4.8000000000000007</v>
      </c>
      <c r="AI57" s="40">
        <f>'Distributor Secondary'!AH13*'DSR con %'!AI107</f>
        <v>7.5</v>
      </c>
      <c r="AJ57" s="40">
        <f>'Distributor Secondary'!AI13*'DSR con %'!AJ107</f>
        <v>4.6000000000000005</v>
      </c>
      <c r="AK57" s="40">
        <f>'Distributor Secondary'!AJ13*'DSR con %'!AK107</f>
        <v>7.3000000000000007</v>
      </c>
      <c r="AL57" s="40">
        <f>'Distributor Secondary'!AK13*'DSR con %'!AL107</f>
        <v>3.6</v>
      </c>
      <c r="AM57" s="40">
        <f>'Distributor Secondary'!AL13*'DSR con %'!AM107</f>
        <v>2.3000000000000003</v>
      </c>
      <c r="AN57" s="40">
        <f>'Distributor Secondary'!AM13*'DSR con %'!AN107</f>
        <v>3.6</v>
      </c>
      <c r="AO57" s="40">
        <f>'Distributor Secondary'!AN13*'DSR con %'!AO107</f>
        <v>3</v>
      </c>
      <c r="AP57" s="40">
        <f>'Distributor Secondary'!AO13*'DSR con %'!AP107</f>
        <v>2.4000000000000004</v>
      </c>
    </row>
    <row r="58" spans="1:54" ht="24" x14ac:dyDescent="0.2">
      <c r="A58" s="97" t="s">
        <v>44</v>
      </c>
      <c r="B58" s="89" t="s">
        <v>3</v>
      </c>
      <c r="C58" s="98" t="s">
        <v>43</v>
      </c>
      <c r="D58" s="99" t="s">
        <v>115</v>
      </c>
      <c r="E58" s="99" t="s">
        <v>116</v>
      </c>
      <c r="F58" s="38">
        <f t="shared" si="1"/>
        <v>2457559.1</v>
      </c>
      <c r="G58" s="39">
        <f t="shared" si="0"/>
        <v>1335.1300000000003</v>
      </c>
      <c r="H58" s="40">
        <f>'Distributor Secondary'!G13*'DSR con %'!H108</f>
        <v>54.75</v>
      </c>
      <c r="I58" s="40">
        <f>'Distributor Secondary'!H13*'DSR con %'!I108</f>
        <v>62.5</v>
      </c>
      <c r="J58" s="40">
        <f>'Distributor Secondary'!I13*'DSR con %'!J108</f>
        <v>62.5</v>
      </c>
      <c r="K58" s="40">
        <f>'Distributor Secondary'!J13*'DSR con %'!K108</f>
        <v>227</v>
      </c>
      <c r="L58" s="40">
        <f>'Distributor Secondary'!K13*'DSR con %'!L108</f>
        <v>56.75</v>
      </c>
      <c r="M58" s="40">
        <f>'Distributor Secondary'!L13*'DSR con %'!M108</f>
        <v>56.75</v>
      </c>
      <c r="N58" s="40">
        <f>'Distributor Secondary'!M13*'DSR con %'!N108</f>
        <v>33</v>
      </c>
      <c r="O58" s="40">
        <f>'Distributor Secondary'!N13*'DSR con %'!O108</f>
        <v>55.25</v>
      </c>
      <c r="P58" s="40">
        <f>'Distributor Secondary'!O13*'DSR con %'!P108</f>
        <v>55.25</v>
      </c>
      <c r="Q58" s="40">
        <f>'Distributor Secondary'!P13*'DSR con %'!Q108</f>
        <v>31.5</v>
      </c>
      <c r="R58" s="40">
        <f>'Distributor Secondary'!Q13*'DSR con %'!R108</f>
        <v>31.5</v>
      </c>
      <c r="S58" s="40">
        <f>'Distributor Secondary'!R13*'DSR con %'!S108</f>
        <v>31.5</v>
      </c>
      <c r="T58" s="40">
        <f>'Distributor Secondary'!S13*'DSR con %'!T108</f>
        <v>31.5</v>
      </c>
      <c r="U58" s="40">
        <f>'Distributor Secondary'!T13*'DSR con %'!U108</f>
        <v>55.25</v>
      </c>
      <c r="V58" s="40">
        <f>'Distributor Secondary'!U13*'DSR con %'!V108</f>
        <v>28.25</v>
      </c>
      <c r="W58" s="40">
        <f>'Distributor Secondary'!V13*'DSR con %'!W108</f>
        <v>47.25</v>
      </c>
      <c r="X58" s="40">
        <f>'Distributor Secondary'!W13*'DSR con %'!X108</f>
        <v>31.5</v>
      </c>
      <c r="Y58" s="40">
        <f>'Distributor Secondary'!X13*'DSR con %'!Y108</f>
        <v>31.5</v>
      </c>
      <c r="Z58" s="40">
        <f>'Distributor Secondary'!Y13*'DSR con %'!Z108</f>
        <v>47.25</v>
      </c>
      <c r="AA58" s="40">
        <f>'Distributor Secondary'!Z13*'DSR con %'!AA108</f>
        <v>31.5</v>
      </c>
      <c r="AB58" s="40">
        <f>'Distributor Secondary'!AA13*'DSR con %'!AB108</f>
        <v>31.5</v>
      </c>
      <c r="AC58" s="40">
        <f>'Distributor Secondary'!AB13*'DSR con %'!AC108</f>
        <v>18.36</v>
      </c>
      <c r="AD58" s="40">
        <f>'Distributor Secondary'!AC13*'DSR con %'!AD108</f>
        <v>56.970000000000006</v>
      </c>
      <c r="AE58" s="40">
        <f>'Distributor Secondary'!AD13*'DSR con %'!AE108</f>
        <v>29.700000000000003</v>
      </c>
      <c r="AF58" s="40">
        <f>'Distributor Secondary'!AE13*'DSR con %'!AF108</f>
        <v>12.15</v>
      </c>
      <c r="AG58" s="40">
        <f>'Distributor Secondary'!AF13*'DSR con %'!AG108</f>
        <v>18.630000000000003</v>
      </c>
      <c r="AH58" s="40">
        <f>'Distributor Secondary'!AG13*'DSR con %'!AH108</f>
        <v>12.96</v>
      </c>
      <c r="AI58" s="40">
        <f>'Distributor Secondary'!AH13*'DSR con %'!AI108</f>
        <v>20.25</v>
      </c>
      <c r="AJ58" s="40">
        <f>'Distributor Secondary'!AI13*'DSR con %'!AJ108</f>
        <v>12.420000000000002</v>
      </c>
      <c r="AK58" s="40">
        <f>'Distributor Secondary'!AJ13*'DSR con %'!AK108</f>
        <v>19.71</v>
      </c>
      <c r="AL58" s="40">
        <f>'Distributor Secondary'!AK13*'DSR con %'!AL108</f>
        <v>9.7200000000000006</v>
      </c>
      <c r="AM58" s="40">
        <f>'Distributor Secondary'!AL13*'DSR con %'!AM108</f>
        <v>6.2100000000000009</v>
      </c>
      <c r="AN58" s="40">
        <f>'Distributor Secondary'!AM13*'DSR con %'!AN108</f>
        <v>9.7200000000000006</v>
      </c>
      <c r="AO58" s="40">
        <f>'Distributor Secondary'!AN13*'DSR con %'!AO108</f>
        <v>8.1000000000000014</v>
      </c>
      <c r="AP58" s="40">
        <f>'Distributor Secondary'!AO13*'DSR con %'!AP108</f>
        <v>6.48</v>
      </c>
    </row>
    <row r="59" spans="1:54" s="17" customFormat="1" x14ac:dyDescent="0.2">
      <c r="A59" s="100"/>
      <c r="B59" s="101"/>
      <c r="C59" s="102"/>
      <c r="D59" s="103"/>
      <c r="E59" s="103"/>
      <c r="F59" s="41">
        <f t="shared" si="1"/>
        <v>9477642</v>
      </c>
      <c r="G59" s="48">
        <f t="shared" si="0"/>
        <v>5269</v>
      </c>
      <c r="H59" s="27">
        <f>SUM(H55:H58)</f>
        <v>219</v>
      </c>
      <c r="I59" s="27">
        <f t="shared" ref="I59:AP59" si="11">SUM(I55:I58)</f>
        <v>250</v>
      </c>
      <c r="J59" s="27">
        <f t="shared" si="11"/>
        <v>250</v>
      </c>
      <c r="K59" s="27">
        <f t="shared" si="11"/>
        <v>908</v>
      </c>
      <c r="L59" s="27">
        <f t="shared" si="11"/>
        <v>227</v>
      </c>
      <c r="M59" s="27">
        <f t="shared" si="11"/>
        <v>227</v>
      </c>
      <c r="N59" s="27">
        <f t="shared" si="11"/>
        <v>132</v>
      </c>
      <c r="O59" s="27">
        <f t="shared" si="11"/>
        <v>221</v>
      </c>
      <c r="P59" s="27">
        <f t="shared" si="11"/>
        <v>221</v>
      </c>
      <c r="Q59" s="27">
        <f t="shared" si="11"/>
        <v>126</v>
      </c>
      <c r="R59" s="27">
        <f t="shared" si="11"/>
        <v>126</v>
      </c>
      <c r="S59" s="27">
        <f t="shared" si="11"/>
        <v>126</v>
      </c>
      <c r="T59" s="27">
        <f t="shared" si="11"/>
        <v>126</v>
      </c>
      <c r="U59" s="27">
        <f t="shared" si="11"/>
        <v>221</v>
      </c>
      <c r="V59" s="27">
        <f t="shared" si="11"/>
        <v>113</v>
      </c>
      <c r="W59" s="27">
        <f t="shared" si="11"/>
        <v>189</v>
      </c>
      <c r="X59" s="27">
        <f t="shared" si="11"/>
        <v>126</v>
      </c>
      <c r="Y59" s="27">
        <f t="shared" si="11"/>
        <v>126</v>
      </c>
      <c r="Z59" s="27">
        <f t="shared" si="11"/>
        <v>189</v>
      </c>
      <c r="AA59" s="27">
        <f t="shared" si="11"/>
        <v>126</v>
      </c>
      <c r="AB59" s="27">
        <f t="shared" si="11"/>
        <v>126</v>
      </c>
      <c r="AC59" s="27">
        <f t="shared" si="11"/>
        <v>68</v>
      </c>
      <c r="AD59" s="27">
        <f t="shared" si="11"/>
        <v>211</v>
      </c>
      <c r="AE59" s="27">
        <f t="shared" si="11"/>
        <v>110</v>
      </c>
      <c r="AF59" s="27">
        <f t="shared" si="11"/>
        <v>45</v>
      </c>
      <c r="AG59" s="27">
        <f t="shared" si="11"/>
        <v>69</v>
      </c>
      <c r="AH59" s="27">
        <f t="shared" si="11"/>
        <v>48.000000000000007</v>
      </c>
      <c r="AI59" s="27">
        <f t="shared" si="11"/>
        <v>75</v>
      </c>
      <c r="AJ59" s="27">
        <f t="shared" si="11"/>
        <v>46.000000000000007</v>
      </c>
      <c r="AK59" s="27">
        <f t="shared" si="11"/>
        <v>73</v>
      </c>
      <c r="AL59" s="27">
        <f t="shared" si="11"/>
        <v>36</v>
      </c>
      <c r="AM59" s="27">
        <f t="shared" si="11"/>
        <v>23.000000000000004</v>
      </c>
      <c r="AN59" s="27">
        <f t="shared" si="11"/>
        <v>36</v>
      </c>
      <c r="AO59" s="27">
        <f t="shared" si="11"/>
        <v>30</v>
      </c>
      <c r="AP59" s="27">
        <f t="shared" si="11"/>
        <v>24.000000000000004</v>
      </c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x14ac:dyDescent="0.2">
      <c r="A60" s="104" t="s">
        <v>12</v>
      </c>
      <c r="B60" s="89" t="s">
        <v>3</v>
      </c>
      <c r="C60" s="98" t="s">
        <v>21</v>
      </c>
      <c r="D60" s="98" t="s">
        <v>117</v>
      </c>
      <c r="E60" s="98" t="s">
        <v>118</v>
      </c>
      <c r="F60" s="38">
        <f t="shared" si="1"/>
        <v>3041261.4123221179</v>
      </c>
      <c r="G60" s="39">
        <f t="shared" si="0"/>
        <v>1479.5662658576941</v>
      </c>
      <c r="H60" s="40">
        <f>'Distributor Secondary'!G14*'DSR con %'!H110</f>
        <v>56.940000000000005</v>
      </c>
      <c r="I60" s="40">
        <f>'Distributor Secondary'!H14*'DSR con %'!I110</f>
        <v>65.260000000000005</v>
      </c>
      <c r="J60" s="40">
        <f>'Distributor Secondary'!I14*'DSR con %'!J110</f>
        <v>65.260000000000005</v>
      </c>
      <c r="K60" s="40">
        <f>'Distributor Secondary'!J14*'DSR con %'!K110</f>
        <v>186.42000000000002</v>
      </c>
      <c r="L60" s="40">
        <f>'Distributor Secondary'!K14*'DSR con %'!L110</f>
        <v>46.54</v>
      </c>
      <c r="M60" s="40">
        <f>'Distributor Secondary'!L14*'DSR con %'!M110</f>
        <v>46.54</v>
      </c>
      <c r="N60" s="40">
        <f>'Distributor Secondary'!M14*'DSR con %'!N110</f>
        <v>33.800000000000004</v>
      </c>
      <c r="O60" s="40">
        <f>'Distributor Secondary'!N14*'DSR con %'!O110</f>
        <v>56.68</v>
      </c>
      <c r="P60" s="40">
        <f>'Distributor Secondary'!O14*'DSR con %'!P110</f>
        <v>56.68</v>
      </c>
      <c r="Q60" s="40">
        <f>'Distributor Secondary'!P14*'DSR con %'!Q110</f>
        <v>32.5</v>
      </c>
      <c r="R60" s="40">
        <f>'Distributor Secondary'!Q14*'DSR con %'!R110</f>
        <v>32.5</v>
      </c>
      <c r="S60" s="40">
        <f>'Distributor Secondary'!R14*'DSR con %'!S110</f>
        <v>32.5</v>
      </c>
      <c r="T60" s="40">
        <f>'Distributor Secondary'!S14*'DSR con %'!T110</f>
        <v>32.5</v>
      </c>
      <c r="U60" s="40">
        <f>'Distributor Secondary'!T14*'DSR con %'!U110</f>
        <v>56.68</v>
      </c>
      <c r="V60" s="40">
        <f>'Distributor Secondary'!U14*'DSR con %'!V110</f>
        <v>29.12</v>
      </c>
      <c r="W60" s="40">
        <f>'Distributor Secondary'!V14*'DSR con %'!W110</f>
        <v>48.36</v>
      </c>
      <c r="X60" s="40">
        <f>'Distributor Secondary'!W14*'DSR con %'!X110</f>
        <v>43.918918918918919</v>
      </c>
      <c r="Y60" s="40">
        <f>'Distributor Secondary'!X14*'DSR con %'!Y110</f>
        <v>43.367346938775512</v>
      </c>
      <c r="Z60" s="40">
        <f>'Distributor Secondary'!Y14*'DSR con %'!Z110</f>
        <v>66</v>
      </c>
      <c r="AA60" s="40">
        <f>'Distributor Secondary'!Z14*'DSR con %'!AA110</f>
        <v>50</v>
      </c>
      <c r="AB60" s="40">
        <f>'Distributor Secondary'!AA14*'DSR con %'!AB110</f>
        <v>50</v>
      </c>
      <c r="AC60" s="40">
        <f>'Distributor Secondary'!AB14*'DSR con %'!AC110</f>
        <v>27.6</v>
      </c>
      <c r="AD60" s="40">
        <f>'Distributor Secondary'!AC14*'DSR con %'!AD110</f>
        <v>80.800000000000011</v>
      </c>
      <c r="AE60" s="40">
        <f>'Distributor Secondary'!AD14*'DSR con %'!AE110</f>
        <v>42</v>
      </c>
      <c r="AF60" s="40">
        <f>'Distributor Secondary'!AE14*'DSR con %'!AF110</f>
        <v>18</v>
      </c>
      <c r="AG60" s="40">
        <f>'Distributor Secondary'!AF14*'DSR con %'!AG110</f>
        <v>25.6</v>
      </c>
      <c r="AH60" s="40">
        <f>'Distributor Secondary'!AG14*'DSR con %'!AH110</f>
        <v>21.6</v>
      </c>
      <c r="AI60" s="40">
        <f>'Distributor Secondary'!AH14*'DSR con %'!AI110</f>
        <v>28.8</v>
      </c>
      <c r="AJ60" s="40">
        <f>'Distributor Secondary'!AI14*'DSR con %'!AJ110</f>
        <v>18.400000000000002</v>
      </c>
      <c r="AK60" s="40">
        <f>'Distributor Secondary'!AJ14*'DSR con %'!AK110</f>
        <v>28.8</v>
      </c>
      <c r="AL60" s="40">
        <f>'Distributor Secondary'!AK14*'DSR con %'!AL110</f>
        <v>14.8</v>
      </c>
      <c r="AM60" s="40">
        <f>'Distributor Secondary'!AL14*'DSR con %'!AM110</f>
        <v>10</v>
      </c>
      <c r="AN60" s="40">
        <f>'Distributor Secondary'!AM14*'DSR con %'!AN110</f>
        <v>15.200000000000001</v>
      </c>
      <c r="AO60" s="40">
        <f>'Distributor Secondary'!AN14*'DSR con %'!AO110</f>
        <v>10.4</v>
      </c>
      <c r="AP60" s="40">
        <f>'Distributor Secondary'!AO14*'DSR con %'!AP110</f>
        <v>6</v>
      </c>
    </row>
    <row r="61" spans="1:54" x14ac:dyDescent="0.2">
      <c r="A61" s="104" t="s">
        <v>12</v>
      </c>
      <c r="B61" s="89" t="s">
        <v>3</v>
      </c>
      <c r="C61" s="98" t="s">
        <v>21</v>
      </c>
      <c r="D61" s="98" t="s">
        <v>119</v>
      </c>
      <c r="E61" s="98" t="s">
        <v>120</v>
      </c>
      <c r="F61" s="38">
        <f t="shared" si="1"/>
        <v>2163073.2561224489</v>
      </c>
      <c r="G61" s="39">
        <f t="shared" si="0"/>
        <v>1211.9622448979592</v>
      </c>
      <c r="H61" s="40">
        <f>'Distributor Secondary'!G14*'DSR con %'!H111</f>
        <v>54.75</v>
      </c>
      <c r="I61" s="40">
        <f>'Distributor Secondary'!H14*'DSR con %'!I111</f>
        <v>62.75</v>
      </c>
      <c r="J61" s="40">
        <f>'Distributor Secondary'!I14*'DSR con %'!J111</f>
        <v>62.75</v>
      </c>
      <c r="K61" s="40">
        <f>'Distributor Secondary'!J14*'DSR con %'!K111</f>
        <v>179.25</v>
      </c>
      <c r="L61" s="40">
        <f>'Distributor Secondary'!K14*'DSR con %'!L111</f>
        <v>44.75</v>
      </c>
      <c r="M61" s="40">
        <f>'Distributor Secondary'!L14*'DSR con %'!M111</f>
        <v>44.75</v>
      </c>
      <c r="N61" s="40">
        <f>'Distributor Secondary'!M14*'DSR con %'!N111</f>
        <v>32.5</v>
      </c>
      <c r="O61" s="40">
        <f>'Distributor Secondary'!N14*'DSR con %'!O111</f>
        <v>54.5</v>
      </c>
      <c r="P61" s="40">
        <f>'Distributor Secondary'!O14*'DSR con %'!P111</f>
        <v>54.5</v>
      </c>
      <c r="Q61" s="40">
        <f>'Distributor Secondary'!P14*'DSR con %'!Q111</f>
        <v>31.25</v>
      </c>
      <c r="R61" s="40">
        <f>'Distributor Secondary'!Q14*'DSR con %'!R111</f>
        <v>31.25</v>
      </c>
      <c r="S61" s="40">
        <f>'Distributor Secondary'!R14*'DSR con %'!S111</f>
        <v>31.25</v>
      </c>
      <c r="T61" s="40">
        <f>'Distributor Secondary'!S14*'DSR con %'!T111</f>
        <v>31.25</v>
      </c>
      <c r="U61" s="40">
        <f>'Distributor Secondary'!T14*'DSR con %'!U111</f>
        <v>54.5</v>
      </c>
      <c r="V61" s="40">
        <f>'Distributor Secondary'!U14*'DSR con %'!V111</f>
        <v>28</v>
      </c>
      <c r="W61" s="40">
        <f>'Distributor Secondary'!V14*'DSR con %'!W111</f>
        <v>46.5</v>
      </c>
      <c r="X61" s="40">
        <f>'Distributor Secondary'!W14*'DSR con %'!X111</f>
        <v>31.25</v>
      </c>
      <c r="Y61" s="40">
        <f>'Distributor Secondary'!X14*'DSR con %'!Y111</f>
        <v>30.612244897959183</v>
      </c>
      <c r="Z61" s="40">
        <f>'Distributor Secondary'!Y14*'DSR con %'!Z111</f>
        <v>48</v>
      </c>
      <c r="AA61" s="40">
        <f>'Distributor Secondary'!Z14*'DSR con %'!AA111</f>
        <v>28.75</v>
      </c>
      <c r="AB61" s="40">
        <f>'Distributor Secondary'!AA14*'DSR con %'!AB111</f>
        <v>28.75</v>
      </c>
      <c r="AC61" s="40">
        <f>'Distributor Secondary'!AB14*'DSR con %'!AC111</f>
        <v>15.870000000000001</v>
      </c>
      <c r="AD61" s="40">
        <f>'Distributor Secondary'!AC14*'DSR con %'!AD111</f>
        <v>46.46</v>
      </c>
      <c r="AE61" s="40">
        <f>'Distributor Secondary'!AD14*'DSR con %'!AE111</f>
        <v>24.150000000000002</v>
      </c>
      <c r="AF61" s="40">
        <f>'Distributor Secondary'!AE14*'DSR con %'!AF111</f>
        <v>10.35</v>
      </c>
      <c r="AG61" s="40">
        <f>'Distributor Secondary'!AF14*'DSR con %'!AG111</f>
        <v>14.72</v>
      </c>
      <c r="AH61" s="40">
        <f>'Distributor Secondary'!AG14*'DSR con %'!AH111</f>
        <v>12.42</v>
      </c>
      <c r="AI61" s="40">
        <f>'Distributor Secondary'!AH14*'DSR con %'!AI111</f>
        <v>16.560000000000002</v>
      </c>
      <c r="AJ61" s="40">
        <f>'Distributor Secondary'!AI14*'DSR con %'!AJ111</f>
        <v>10.58</v>
      </c>
      <c r="AK61" s="40">
        <f>'Distributor Secondary'!AJ14*'DSR con %'!AK111</f>
        <v>16.560000000000002</v>
      </c>
      <c r="AL61" s="40">
        <f>'Distributor Secondary'!AK14*'DSR con %'!AL111</f>
        <v>8.51</v>
      </c>
      <c r="AM61" s="40">
        <f>'Distributor Secondary'!AL14*'DSR con %'!AM111</f>
        <v>5.75</v>
      </c>
      <c r="AN61" s="40">
        <f>'Distributor Secondary'!AM14*'DSR con %'!AN111</f>
        <v>8.74</v>
      </c>
      <c r="AO61" s="40">
        <f>'Distributor Secondary'!AN14*'DSR con %'!AO111</f>
        <v>5.98</v>
      </c>
      <c r="AP61" s="40">
        <f>'Distributor Secondary'!AO14*'DSR con %'!AP111</f>
        <v>3.45</v>
      </c>
    </row>
    <row r="62" spans="1:54" x14ac:dyDescent="0.2">
      <c r="A62" s="104" t="s">
        <v>12</v>
      </c>
      <c r="B62" s="89" t="s">
        <v>3</v>
      </c>
      <c r="C62" s="98" t="s">
        <v>21</v>
      </c>
      <c r="D62" s="98" t="s">
        <v>121</v>
      </c>
      <c r="E62" s="98" t="s">
        <v>122</v>
      </c>
      <c r="F62" s="38">
        <f t="shared" si="1"/>
        <v>1949046.0307777163</v>
      </c>
      <c r="G62" s="39">
        <f t="shared" si="0"/>
        <v>1143.7257446221734</v>
      </c>
      <c r="H62" s="40">
        <f>'Distributor Secondary'!G14*'DSR con %'!H112</f>
        <v>54.75</v>
      </c>
      <c r="I62" s="40">
        <f>'Distributor Secondary'!H14*'DSR con %'!I112</f>
        <v>62.75</v>
      </c>
      <c r="J62" s="40">
        <f>'Distributor Secondary'!I14*'DSR con %'!J112</f>
        <v>62.75</v>
      </c>
      <c r="K62" s="40">
        <f>'Distributor Secondary'!J14*'DSR con %'!K112</f>
        <v>179.25</v>
      </c>
      <c r="L62" s="40">
        <f>'Distributor Secondary'!K14*'DSR con %'!L112</f>
        <v>44.75</v>
      </c>
      <c r="M62" s="40">
        <f>'Distributor Secondary'!L14*'DSR con %'!M112</f>
        <v>44.75</v>
      </c>
      <c r="N62" s="40">
        <f>'Distributor Secondary'!M14*'DSR con %'!N112</f>
        <v>32.5</v>
      </c>
      <c r="O62" s="40">
        <f>'Distributor Secondary'!N14*'DSR con %'!O112</f>
        <v>54.5</v>
      </c>
      <c r="P62" s="40">
        <f>'Distributor Secondary'!O14*'DSR con %'!P112</f>
        <v>54.5</v>
      </c>
      <c r="Q62" s="40">
        <f>'Distributor Secondary'!P14*'DSR con %'!Q112</f>
        <v>31.25</v>
      </c>
      <c r="R62" s="40">
        <f>'Distributor Secondary'!Q14*'DSR con %'!R112</f>
        <v>31.25</v>
      </c>
      <c r="S62" s="40">
        <f>'Distributor Secondary'!R14*'DSR con %'!S112</f>
        <v>31.25</v>
      </c>
      <c r="T62" s="40">
        <f>'Distributor Secondary'!S14*'DSR con %'!T112</f>
        <v>31.25</v>
      </c>
      <c r="U62" s="40">
        <f>'Distributor Secondary'!T14*'DSR con %'!U112</f>
        <v>54.5</v>
      </c>
      <c r="V62" s="40">
        <f>'Distributor Secondary'!U14*'DSR con %'!V112</f>
        <v>28</v>
      </c>
      <c r="W62" s="40">
        <f>'Distributor Secondary'!V14*'DSR con %'!W112</f>
        <v>46.5</v>
      </c>
      <c r="X62" s="40">
        <f>'Distributor Secondary'!W14*'DSR con %'!X112</f>
        <v>24.91554054054054</v>
      </c>
      <c r="Y62" s="40">
        <f>'Distributor Secondary'!X14*'DSR con %'!Y112</f>
        <v>25.510204081632654</v>
      </c>
      <c r="Z62" s="40">
        <f>'Distributor Secondary'!Y14*'DSR con %'!Z112</f>
        <v>36</v>
      </c>
      <c r="AA62" s="40">
        <f>'Distributor Secondary'!Z14*'DSR con %'!AA112</f>
        <v>23.75</v>
      </c>
      <c r="AB62" s="40">
        <f>'Distributor Secondary'!AA14*'DSR con %'!AB112</f>
        <v>23.75</v>
      </c>
      <c r="AC62" s="40">
        <f>'Distributor Secondary'!AB14*'DSR con %'!AC112</f>
        <v>13.11</v>
      </c>
      <c r="AD62" s="40">
        <f>'Distributor Secondary'!AC14*'DSR con %'!AD112</f>
        <v>38.380000000000003</v>
      </c>
      <c r="AE62" s="40">
        <f>'Distributor Secondary'!AD14*'DSR con %'!AE112</f>
        <v>19.95</v>
      </c>
      <c r="AF62" s="40">
        <f>'Distributor Secondary'!AE14*'DSR con %'!AF112</f>
        <v>8.5500000000000007</v>
      </c>
      <c r="AG62" s="40">
        <f>'Distributor Secondary'!AF14*'DSR con %'!AG112</f>
        <v>12.16</v>
      </c>
      <c r="AH62" s="40">
        <f>'Distributor Secondary'!AG14*'DSR con %'!AH112</f>
        <v>10.26</v>
      </c>
      <c r="AI62" s="40">
        <f>'Distributor Secondary'!AH14*'DSR con %'!AI112</f>
        <v>13.68</v>
      </c>
      <c r="AJ62" s="40">
        <f>'Distributor Secondary'!AI14*'DSR con %'!AJ112</f>
        <v>8.74</v>
      </c>
      <c r="AK62" s="40">
        <f>'Distributor Secondary'!AJ14*'DSR con %'!AK112</f>
        <v>13.68</v>
      </c>
      <c r="AL62" s="40">
        <f>'Distributor Secondary'!AK14*'DSR con %'!AL112</f>
        <v>7.03</v>
      </c>
      <c r="AM62" s="40">
        <f>'Distributor Secondary'!AL14*'DSR con %'!AM112</f>
        <v>4.75</v>
      </c>
      <c r="AN62" s="40">
        <f>'Distributor Secondary'!AM14*'DSR con %'!AN112</f>
        <v>7.22</v>
      </c>
      <c r="AO62" s="40">
        <f>'Distributor Secondary'!AN14*'DSR con %'!AO112</f>
        <v>4.9400000000000004</v>
      </c>
      <c r="AP62" s="40">
        <f>'Distributor Secondary'!AO14*'DSR con %'!AP112</f>
        <v>2.85</v>
      </c>
    </row>
    <row r="63" spans="1:54" x14ac:dyDescent="0.2">
      <c r="A63" s="104" t="s">
        <v>12</v>
      </c>
      <c r="B63" s="89" t="s">
        <v>3</v>
      </c>
      <c r="C63" s="98" t="s">
        <v>21</v>
      </c>
      <c r="D63" s="98" t="s">
        <v>123</v>
      </c>
      <c r="E63" s="98" t="s">
        <v>124</v>
      </c>
      <c r="F63" s="38">
        <f t="shared" si="1"/>
        <v>1864304.3007777163</v>
      </c>
      <c r="G63" s="39">
        <f t="shared" si="0"/>
        <v>1098.7457446221733</v>
      </c>
      <c r="H63" s="40">
        <f>'Distributor Secondary'!G14*'DSR con %'!H113</f>
        <v>52.559999999999995</v>
      </c>
      <c r="I63" s="40">
        <f>'Distributor Secondary'!H14*'DSR con %'!I113</f>
        <v>60.239999999999995</v>
      </c>
      <c r="J63" s="40">
        <f>'Distributor Secondary'!I14*'DSR con %'!J113</f>
        <v>60.239999999999995</v>
      </c>
      <c r="K63" s="40">
        <f>'Distributor Secondary'!J14*'DSR con %'!K113</f>
        <v>172.07999999999998</v>
      </c>
      <c r="L63" s="40">
        <f>'Distributor Secondary'!K14*'DSR con %'!L113</f>
        <v>42.96</v>
      </c>
      <c r="M63" s="40">
        <f>'Distributor Secondary'!L14*'DSR con %'!M113</f>
        <v>42.96</v>
      </c>
      <c r="N63" s="40">
        <f>'Distributor Secondary'!M14*'DSR con %'!N113</f>
        <v>31.2</v>
      </c>
      <c r="O63" s="40">
        <f>'Distributor Secondary'!N14*'DSR con %'!O113</f>
        <v>52.32</v>
      </c>
      <c r="P63" s="40">
        <f>'Distributor Secondary'!O14*'DSR con %'!P113</f>
        <v>52.32</v>
      </c>
      <c r="Q63" s="40">
        <f>'Distributor Secondary'!P14*'DSR con %'!Q113</f>
        <v>30</v>
      </c>
      <c r="R63" s="40">
        <f>'Distributor Secondary'!Q14*'DSR con %'!R113</f>
        <v>30</v>
      </c>
      <c r="S63" s="40">
        <f>'Distributor Secondary'!R14*'DSR con %'!S113</f>
        <v>30</v>
      </c>
      <c r="T63" s="40">
        <f>'Distributor Secondary'!S14*'DSR con %'!T113</f>
        <v>30</v>
      </c>
      <c r="U63" s="40">
        <f>'Distributor Secondary'!T14*'DSR con %'!U113</f>
        <v>52.32</v>
      </c>
      <c r="V63" s="40">
        <f>'Distributor Secondary'!U14*'DSR con %'!V113</f>
        <v>26.88</v>
      </c>
      <c r="W63" s="40">
        <f>'Distributor Secondary'!V14*'DSR con %'!W113</f>
        <v>44.64</v>
      </c>
      <c r="X63" s="40">
        <f>'Distributor Secondary'!W14*'DSR con %'!X113</f>
        <v>24.91554054054054</v>
      </c>
      <c r="Y63" s="40">
        <f>'Distributor Secondary'!X14*'DSR con %'!Y113</f>
        <v>25.510204081632654</v>
      </c>
      <c r="Z63" s="40">
        <f>'Distributor Secondary'!Y14*'DSR con %'!Z113</f>
        <v>36</v>
      </c>
      <c r="AA63" s="40">
        <f>'Distributor Secondary'!Z14*'DSR con %'!AA113</f>
        <v>22.5</v>
      </c>
      <c r="AB63" s="40">
        <f>'Distributor Secondary'!AA14*'DSR con %'!AB113</f>
        <v>22.5</v>
      </c>
      <c r="AC63" s="40">
        <f>'Distributor Secondary'!AB14*'DSR con %'!AC113</f>
        <v>12.42</v>
      </c>
      <c r="AD63" s="40">
        <f>'Distributor Secondary'!AC14*'DSR con %'!AD113</f>
        <v>36.36</v>
      </c>
      <c r="AE63" s="40">
        <f>'Distributor Secondary'!AD14*'DSR con %'!AE113</f>
        <v>18.899999999999999</v>
      </c>
      <c r="AF63" s="40">
        <f>'Distributor Secondary'!AE14*'DSR con %'!AF113</f>
        <v>8.1</v>
      </c>
      <c r="AG63" s="40">
        <f>'Distributor Secondary'!AF14*'DSR con %'!AG113</f>
        <v>11.52</v>
      </c>
      <c r="AH63" s="40">
        <f>'Distributor Secondary'!AG14*'DSR con %'!AH113</f>
        <v>9.7199999999999989</v>
      </c>
      <c r="AI63" s="40">
        <f>'Distributor Secondary'!AH14*'DSR con %'!AI113</f>
        <v>12.959999999999999</v>
      </c>
      <c r="AJ63" s="40">
        <f>'Distributor Secondary'!AI14*'DSR con %'!AJ113</f>
        <v>8.2799999999999994</v>
      </c>
      <c r="AK63" s="40">
        <f>'Distributor Secondary'!AJ14*'DSR con %'!AK113</f>
        <v>12.959999999999999</v>
      </c>
      <c r="AL63" s="40">
        <f>'Distributor Secondary'!AK14*'DSR con %'!AL113</f>
        <v>6.66</v>
      </c>
      <c r="AM63" s="40">
        <f>'Distributor Secondary'!AL14*'DSR con %'!AM113</f>
        <v>4.5</v>
      </c>
      <c r="AN63" s="40">
        <f>'Distributor Secondary'!AM14*'DSR con %'!AN113</f>
        <v>6.84</v>
      </c>
      <c r="AO63" s="40">
        <f>'Distributor Secondary'!AN14*'DSR con %'!AO113</f>
        <v>4.68</v>
      </c>
      <c r="AP63" s="40">
        <f>'Distributor Secondary'!AO14*'DSR con %'!AP113</f>
        <v>2.6999999999999997</v>
      </c>
    </row>
    <row r="64" spans="1:54" s="17" customFormat="1" x14ac:dyDescent="0.2">
      <c r="A64" s="105"/>
      <c r="B64" s="101"/>
      <c r="C64" s="102"/>
      <c r="D64" s="102"/>
      <c r="E64" s="102"/>
      <c r="F64" s="41">
        <f t="shared" si="1"/>
        <v>9017685</v>
      </c>
      <c r="G64" s="48">
        <f t="shared" si="0"/>
        <v>4934</v>
      </c>
      <c r="H64" s="27">
        <f>SUM(H60:H63)</f>
        <v>219</v>
      </c>
      <c r="I64" s="27">
        <f t="shared" ref="I64:AP64" si="12">SUM(I60:I63)</f>
        <v>251</v>
      </c>
      <c r="J64" s="27">
        <f t="shared" si="12"/>
        <v>251</v>
      </c>
      <c r="K64" s="27">
        <f t="shared" si="12"/>
        <v>717</v>
      </c>
      <c r="L64" s="27">
        <f t="shared" si="12"/>
        <v>179</v>
      </c>
      <c r="M64" s="27">
        <f t="shared" si="12"/>
        <v>179</v>
      </c>
      <c r="N64" s="27">
        <f t="shared" si="12"/>
        <v>130</v>
      </c>
      <c r="O64" s="27">
        <f t="shared" si="12"/>
        <v>218</v>
      </c>
      <c r="P64" s="27">
        <f t="shared" si="12"/>
        <v>218</v>
      </c>
      <c r="Q64" s="27">
        <f t="shared" si="12"/>
        <v>125</v>
      </c>
      <c r="R64" s="27">
        <f t="shared" si="12"/>
        <v>125</v>
      </c>
      <c r="S64" s="27">
        <f t="shared" si="12"/>
        <v>125</v>
      </c>
      <c r="T64" s="27">
        <f t="shared" si="12"/>
        <v>125</v>
      </c>
      <c r="U64" s="27">
        <f t="shared" si="12"/>
        <v>218</v>
      </c>
      <c r="V64" s="27">
        <f t="shared" si="12"/>
        <v>112</v>
      </c>
      <c r="W64" s="27">
        <f t="shared" si="12"/>
        <v>186</v>
      </c>
      <c r="X64" s="27">
        <f t="shared" si="12"/>
        <v>125</v>
      </c>
      <c r="Y64" s="27">
        <f t="shared" si="12"/>
        <v>125</v>
      </c>
      <c r="Z64" s="27">
        <f t="shared" si="12"/>
        <v>186</v>
      </c>
      <c r="AA64" s="27">
        <f t="shared" si="12"/>
        <v>125</v>
      </c>
      <c r="AB64" s="27">
        <f t="shared" si="12"/>
        <v>125</v>
      </c>
      <c r="AC64" s="27">
        <f t="shared" si="12"/>
        <v>69</v>
      </c>
      <c r="AD64" s="27">
        <f t="shared" si="12"/>
        <v>202</v>
      </c>
      <c r="AE64" s="27">
        <f t="shared" si="12"/>
        <v>105</v>
      </c>
      <c r="AF64" s="27">
        <f t="shared" si="12"/>
        <v>45.000000000000007</v>
      </c>
      <c r="AG64" s="27">
        <f t="shared" si="12"/>
        <v>64</v>
      </c>
      <c r="AH64" s="27">
        <f t="shared" si="12"/>
        <v>54</v>
      </c>
      <c r="AI64" s="27">
        <f t="shared" si="12"/>
        <v>72</v>
      </c>
      <c r="AJ64" s="27">
        <f t="shared" si="12"/>
        <v>46.000000000000007</v>
      </c>
      <c r="AK64" s="27">
        <f t="shared" si="12"/>
        <v>72</v>
      </c>
      <c r="AL64" s="27">
        <f t="shared" si="12"/>
        <v>37</v>
      </c>
      <c r="AM64" s="27">
        <f t="shared" si="12"/>
        <v>25</v>
      </c>
      <c r="AN64" s="27">
        <f t="shared" si="12"/>
        <v>38</v>
      </c>
      <c r="AO64" s="27">
        <f t="shared" si="12"/>
        <v>26.000000000000004</v>
      </c>
      <c r="AP64" s="27">
        <f t="shared" si="12"/>
        <v>14.999999999999998</v>
      </c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spans="1:54" x14ac:dyDescent="0.2">
      <c r="A65" s="99" t="s">
        <v>13</v>
      </c>
      <c r="B65" s="89" t="s">
        <v>3</v>
      </c>
      <c r="C65" s="98" t="s">
        <v>43</v>
      </c>
      <c r="D65" s="99" t="s">
        <v>125</v>
      </c>
      <c r="E65" s="106" t="s">
        <v>246</v>
      </c>
      <c r="F65" s="38">
        <f t="shared" si="1"/>
        <v>3580525.1009523817</v>
      </c>
      <c r="G65" s="39">
        <f t="shared" si="0"/>
        <v>1650.390476190476</v>
      </c>
      <c r="H65" s="40">
        <f>'Distributor Secondary'!G15*'DSR con %'!H115</f>
        <v>72.64</v>
      </c>
      <c r="I65" s="40">
        <f>'Distributor Secondary'!H15*'DSR con %'!I115</f>
        <v>82.88</v>
      </c>
      <c r="J65" s="40">
        <f>'Distributor Secondary'!I15*'DSR con %'!J115</f>
        <v>82.88</v>
      </c>
      <c r="K65" s="40">
        <f>'Distributor Secondary'!J15*'DSR con %'!K115</f>
        <v>243.04</v>
      </c>
      <c r="L65" s="40">
        <f>'Distributor Secondary'!K15*'DSR con %'!L115</f>
        <v>48.800000000000004</v>
      </c>
      <c r="M65" s="40">
        <f>'Distributor Secondary'!L15*'DSR con %'!M115</f>
        <v>48.800000000000004</v>
      </c>
      <c r="N65" s="40">
        <f>'Distributor Secondary'!M15*'DSR con %'!N115</f>
        <v>41.76</v>
      </c>
      <c r="O65" s="40">
        <f>'Distributor Secondary'!N15*'DSR con %'!O115</f>
        <v>69.44</v>
      </c>
      <c r="P65" s="40">
        <f>'Distributor Secondary'!O15*'DSR con %'!P115</f>
        <v>69.44</v>
      </c>
      <c r="Q65" s="40">
        <f>'Distributor Secondary'!P15*'DSR con %'!Q115</f>
        <v>39.68</v>
      </c>
      <c r="R65" s="40">
        <f>'Distributor Secondary'!Q15*'DSR con %'!R115</f>
        <v>39.68</v>
      </c>
      <c r="S65" s="40">
        <f>'Distributor Secondary'!R15*'DSR con %'!S115</f>
        <v>39.68</v>
      </c>
      <c r="T65" s="40">
        <f>'Distributor Secondary'!S15*'DSR con %'!T115</f>
        <v>39.68</v>
      </c>
      <c r="U65" s="40">
        <f>'Distributor Secondary'!T15*'DSR con %'!U115</f>
        <v>69.44</v>
      </c>
      <c r="V65" s="40">
        <f>'Distributor Secondary'!U15*'DSR con %'!V115</f>
        <v>35.68</v>
      </c>
      <c r="W65" s="40">
        <f>'Distributor Secondary'!V15*'DSR con %'!W115</f>
        <v>59.52</v>
      </c>
      <c r="X65" s="40">
        <f>'Distributor Secondary'!W15*'DSR con %'!X115</f>
        <v>39.68</v>
      </c>
      <c r="Y65" s="40">
        <f>'Distributor Secondary'!X15*'DSR con %'!Y115</f>
        <v>44.876190476190473</v>
      </c>
      <c r="Z65" s="40">
        <f>'Distributor Secondary'!Y15*'DSR con %'!Z115</f>
        <v>67.314285714285717</v>
      </c>
      <c r="AA65" s="40">
        <f>'Distributor Secondary'!Z15*'DSR con %'!AA115</f>
        <v>42.160000000000004</v>
      </c>
      <c r="AB65" s="40">
        <f>'Distributor Secondary'!AA15*'DSR con %'!AB115</f>
        <v>42.160000000000004</v>
      </c>
      <c r="AC65" s="40">
        <f>'Distributor Secondary'!AB15*'DSR con %'!AC115</f>
        <v>17.170000000000002</v>
      </c>
      <c r="AD65" s="40">
        <f>'Distributor Secondary'!AC15*'DSR con %'!AD115</f>
        <v>43.35</v>
      </c>
      <c r="AE65" s="40">
        <f>'Distributor Secondary'!AD15*'DSR con %'!AE115</f>
        <v>22.44</v>
      </c>
      <c r="AF65" s="40">
        <f>'Distributor Secondary'!AE15*'DSR con %'!AF115</f>
        <v>18.53</v>
      </c>
      <c r="AG65" s="40">
        <f>'Distributor Secondary'!AF15*'DSR con %'!AG115</f>
        <v>32.81</v>
      </c>
      <c r="AH65" s="40">
        <f>'Distributor Secondary'!AG15*'DSR con %'!AH115</f>
        <v>21.25</v>
      </c>
      <c r="AI65" s="40">
        <f>'Distributor Secondary'!AH15*'DSR con %'!AI115</f>
        <v>35.53</v>
      </c>
      <c r="AJ65" s="40">
        <f>'Distributor Secondary'!AI15*'DSR con %'!AJ115</f>
        <v>20.57</v>
      </c>
      <c r="AK65" s="40">
        <f>'Distributor Secondary'!AJ15*'DSR con %'!AK115</f>
        <v>38.760000000000005</v>
      </c>
      <c r="AL65" s="40">
        <f>'Distributor Secondary'!AK15*'DSR con %'!AL115</f>
        <v>16.150000000000002</v>
      </c>
      <c r="AM65" s="40">
        <f>'Distributor Secondary'!AL15*'DSR con %'!AM115</f>
        <v>13.600000000000001</v>
      </c>
      <c r="AN65" s="40">
        <f>'Distributor Secondary'!AM15*'DSR con %'!AN115</f>
        <v>19.89</v>
      </c>
      <c r="AO65" s="40">
        <f>'Distributor Secondary'!AN15*'DSR con %'!AO115</f>
        <v>16.490000000000002</v>
      </c>
      <c r="AP65" s="40">
        <f>'Distributor Secondary'!AO15*'DSR con %'!AP115</f>
        <v>14.620000000000001</v>
      </c>
    </row>
    <row r="66" spans="1:54" x14ac:dyDescent="0.2">
      <c r="A66" s="99" t="s">
        <v>13</v>
      </c>
      <c r="B66" s="89" t="s">
        <v>3</v>
      </c>
      <c r="C66" s="98" t="s">
        <v>43</v>
      </c>
      <c r="D66" s="99" t="s">
        <v>126</v>
      </c>
      <c r="E66" s="107" t="s">
        <v>127</v>
      </c>
      <c r="F66" s="38">
        <f t="shared" si="1"/>
        <v>3446212.2514285711</v>
      </c>
      <c r="G66" s="39">
        <f t="shared" si="0"/>
        <v>1620.0457142857142</v>
      </c>
      <c r="H66" s="40">
        <f>'Distributor Secondary'!G15*'DSR con %'!H116</f>
        <v>72.64</v>
      </c>
      <c r="I66" s="40">
        <f>'Distributor Secondary'!H15*'DSR con %'!I116</f>
        <v>82.88</v>
      </c>
      <c r="J66" s="40">
        <f>'Distributor Secondary'!I15*'DSR con %'!J116</f>
        <v>82.88</v>
      </c>
      <c r="K66" s="40">
        <f>'Distributor Secondary'!J15*'DSR con %'!K116</f>
        <v>243.04</v>
      </c>
      <c r="L66" s="40">
        <f>'Distributor Secondary'!K15*'DSR con %'!L116</f>
        <v>48.800000000000004</v>
      </c>
      <c r="M66" s="40">
        <f>'Distributor Secondary'!L15*'DSR con %'!M116</f>
        <v>48.800000000000004</v>
      </c>
      <c r="N66" s="40">
        <f>'Distributor Secondary'!M15*'DSR con %'!N116</f>
        <v>41.76</v>
      </c>
      <c r="O66" s="40">
        <f>'Distributor Secondary'!N15*'DSR con %'!O116</f>
        <v>69.44</v>
      </c>
      <c r="P66" s="40">
        <f>'Distributor Secondary'!O15*'DSR con %'!P116</f>
        <v>69.44</v>
      </c>
      <c r="Q66" s="40">
        <f>'Distributor Secondary'!P15*'DSR con %'!Q116</f>
        <v>39.68</v>
      </c>
      <c r="R66" s="40">
        <f>'Distributor Secondary'!Q15*'DSR con %'!R116</f>
        <v>39.68</v>
      </c>
      <c r="S66" s="40">
        <f>'Distributor Secondary'!R15*'DSR con %'!S116</f>
        <v>39.68</v>
      </c>
      <c r="T66" s="40">
        <f>'Distributor Secondary'!S15*'DSR con %'!T116</f>
        <v>39.68</v>
      </c>
      <c r="U66" s="40">
        <f>'Distributor Secondary'!T15*'DSR con %'!U116</f>
        <v>69.44</v>
      </c>
      <c r="V66" s="40">
        <f>'Distributor Secondary'!U15*'DSR con %'!V116</f>
        <v>35.68</v>
      </c>
      <c r="W66" s="40">
        <f>'Distributor Secondary'!V15*'DSR con %'!W116</f>
        <v>59.52</v>
      </c>
      <c r="X66" s="40">
        <f>'Distributor Secondary'!W15*'DSR con %'!X116</f>
        <v>39.68</v>
      </c>
      <c r="Y66" s="40">
        <f>'Distributor Secondary'!X15*'DSR con %'!Y116</f>
        <v>42.514285714285712</v>
      </c>
      <c r="Z66" s="40">
        <f>'Distributor Secondary'!Y15*'DSR con %'!Z116</f>
        <v>63.771428571428572</v>
      </c>
      <c r="AA66" s="40">
        <f>'Distributor Secondary'!Z15*'DSR con %'!AA116</f>
        <v>39.68</v>
      </c>
      <c r="AB66" s="40">
        <f>'Distributor Secondary'!AA15*'DSR con %'!AB116</f>
        <v>39.68</v>
      </c>
      <c r="AC66" s="40">
        <f>'Distributor Secondary'!AB15*'DSR con %'!AC116</f>
        <v>16.16</v>
      </c>
      <c r="AD66" s="40">
        <f>'Distributor Secondary'!AC15*'DSR con %'!AD116</f>
        <v>40.800000000000004</v>
      </c>
      <c r="AE66" s="40">
        <f>'Distributor Secondary'!AD15*'DSR con %'!AE116</f>
        <v>21.12</v>
      </c>
      <c r="AF66" s="40">
        <f>'Distributor Secondary'!AE15*'DSR con %'!AF116</f>
        <v>17.440000000000001</v>
      </c>
      <c r="AG66" s="40">
        <f>'Distributor Secondary'!AF15*'DSR con %'!AG116</f>
        <v>30.88</v>
      </c>
      <c r="AH66" s="40">
        <f>'Distributor Secondary'!AG15*'DSR con %'!AH116</f>
        <v>20</v>
      </c>
      <c r="AI66" s="40">
        <f>'Distributor Secondary'!AH15*'DSR con %'!AI116</f>
        <v>33.44</v>
      </c>
      <c r="AJ66" s="40">
        <f>'Distributor Secondary'!AI15*'DSR con %'!AJ116</f>
        <v>19.36</v>
      </c>
      <c r="AK66" s="40">
        <f>'Distributor Secondary'!AJ15*'DSR con %'!AK116</f>
        <v>36.480000000000004</v>
      </c>
      <c r="AL66" s="40">
        <f>'Distributor Secondary'!AK15*'DSR con %'!AL116</f>
        <v>15.200000000000001</v>
      </c>
      <c r="AM66" s="40">
        <f>'Distributor Secondary'!AL15*'DSR con %'!AM116</f>
        <v>12.8</v>
      </c>
      <c r="AN66" s="40">
        <f>'Distributor Secondary'!AM15*'DSR con %'!AN116</f>
        <v>18.72</v>
      </c>
      <c r="AO66" s="40">
        <f>'Distributor Secondary'!AN15*'DSR con %'!AO116</f>
        <v>15.52</v>
      </c>
      <c r="AP66" s="40">
        <f>'Distributor Secondary'!AO15*'DSR con %'!AP116</f>
        <v>13.76</v>
      </c>
    </row>
    <row r="67" spans="1:54" x14ac:dyDescent="0.2">
      <c r="A67" s="99" t="s">
        <v>13</v>
      </c>
      <c r="B67" s="89" t="s">
        <v>3</v>
      </c>
      <c r="C67" s="98" t="s">
        <v>43</v>
      </c>
      <c r="D67" s="99" t="s">
        <v>128</v>
      </c>
      <c r="E67" s="107" t="s">
        <v>129</v>
      </c>
      <c r="F67" s="38">
        <f t="shared" si="1"/>
        <v>1757778.22</v>
      </c>
      <c r="G67" s="39">
        <f t="shared" si="0"/>
        <v>754.55000000000018</v>
      </c>
      <c r="H67" s="40">
        <f>'Distributor Secondary'!G15*'DSR con %'!H117</f>
        <v>31.780000000000005</v>
      </c>
      <c r="I67" s="40">
        <f>'Distributor Secondary'!H15*'DSR con %'!I117</f>
        <v>36.260000000000005</v>
      </c>
      <c r="J67" s="40">
        <f>'Distributor Secondary'!I15*'DSR con %'!J117</f>
        <v>36.260000000000005</v>
      </c>
      <c r="K67" s="40">
        <f>'Distributor Secondary'!J15*'DSR con %'!K117</f>
        <v>106.33000000000001</v>
      </c>
      <c r="L67" s="40">
        <f>'Distributor Secondary'!K15*'DSR con %'!L117</f>
        <v>21.35</v>
      </c>
      <c r="M67" s="40">
        <f>'Distributor Secondary'!L15*'DSR con %'!M117</f>
        <v>21.35</v>
      </c>
      <c r="N67" s="40">
        <f>'Distributor Secondary'!M15*'DSR con %'!N117</f>
        <v>18.270000000000003</v>
      </c>
      <c r="O67" s="40">
        <f>'Distributor Secondary'!N15*'DSR con %'!O117</f>
        <v>30.380000000000003</v>
      </c>
      <c r="P67" s="40">
        <f>'Distributor Secondary'!O15*'DSR con %'!P117</f>
        <v>30.380000000000003</v>
      </c>
      <c r="Q67" s="40">
        <f>'Distributor Secondary'!P15*'DSR con %'!Q117</f>
        <v>17.360000000000003</v>
      </c>
      <c r="R67" s="40">
        <f>'Distributor Secondary'!Q15*'DSR con %'!R117</f>
        <v>17.360000000000003</v>
      </c>
      <c r="S67" s="40">
        <f>'Distributor Secondary'!R15*'DSR con %'!S117</f>
        <v>17.360000000000003</v>
      </c>
      <c r="T67" s="40">
        <f>'Distributor Secondary'!S15*'DSR con %'!T117</f>
        <v>17.360000000000003</v>
      </c>
      <c r="U67" s="40">
        <f>'Distributor Secondary'!T15*'DSR con %'!U117</f>
        <v>30.380000000000003</v>
      </c>
      <c r="V67" s="40">
        <f>'Distributor Secondary'!U15*'DSR con %'!V117</f>
        <v>15.610000000000001</v>
      </c>
      <c r="W67" s="40">
        <f>'Distributor Secondary'!V15*'DSR con %'!W117</f>
        <v>26.040000000000003</v>
      </c>
      <c r="X67" s="40">
        <f>'Distributor Secondary'!W15*'DSR con %'!X117</f>
        <v>17.360000000000003</v>
      </c>
      <c r="Y67" s="40">
        <f>'Distributor Secondary'!X15*'DSR con %'!Y117</f>
        <v>17.360000000000003</v>
      </c>
      <c r="Z67" s="40">
        <f>'Distributor Secondary'!Y15*'DSR con %'!Z117</f>
        <v>26.040000000000003</v>
      </c>
      <c r="AA67" s="40">
        <f>'Distributor Secondary'!Z15*'DSR con %'!AA117</f>
        <v>22.32</v>
      </c>
      <c r="AB67" s="40">
        <f>'Distributor Secondary'!AA15*'DSR con %'!AB117</f>
        <v>22.32</v>
      </c>
      <c r="AC67" s="40">
        <f>'Distributor Secondary'!AB15*'DSR con %'!AC117</f>
        <v>9.09</v>
      </c>
      <c r="AD67" s="40">
        <f>'Distributor Secondary'!AC15*'DSR con %'!AD117</f>
        <v>22.95</v>
      </c>
      <c r="AE67" s="40">
        <f>'Distributor Secondary'!AD15*'DSR con %'!AE117</f>
        <v>11.879999999999999</v>
      </c>
      <c r="AF67" s="40">
        <f>'Distributor Secondary'!AE15*'DSR con %'!AF117</f>
        <v>9.81</v>
      </c>
      <c r="AG67" s="40">
        <f>'Distributor Secondary'!AF15*'DSR con %'!AG117</f>
        <v>17.37</v>
      </c>
      <c r="AH67" s="40">
        <f>'Distributor Secondary'!AG15*'DSR con %'!AH117</f>
        <v>11.25</v>
      </c>
      <c r="AI67" s="40">
        <f>'Distributor Secondary'!AH15*'DSR con %'!AI117</f>
        <v>18.809999999999999</v>
      </c>
      <c r="AJ67" s="40">
        <f>'Distributor Secondary'!AI15*'DSR con %'!AJ117</f>
        <v>10.889999999999999</v>
      </c>
      <c r="AK67" s="40">
        <f>'Distributor Secondary'!AJ15*'DSR con %'!AK117</f>
        <v>20.52</v>
      </c>
      <c r="AL67" s="40">
        <f>'Distributor Secondary'!AK15*'DSR con %'!AL117</f>
        <v>8.5499999999999989</v>
      </c>
      <c r="AM67" s="40">
        <f>'Distributor Secondary'!AL15*'DSR con %'!AM117</f>
        <v>7.1999999999999993</v>
      </c>
      <c r="AN67" s="40">
        <f>'Distributor Secondary'!AM15*'DSR con %'!AN117</f>
        <v>10.53</v>
      </c>
      <c r="AO67" s="40">
        <f>'Distributor Secondary'!AN15*'DSR con %'!AO117</f>
        <v>8.73</v>
      </c>
      <c r="AP67" s="40">
        <f>'Distributor Secondary'!AO15*'DSR con %'!AP117</f>
        <v>7.7399999999999993</v>
      </c>
    </row>
    <row r="68" spans="1:54" x14ac:dyDescent="0.2">
      <c r="A68" s="99" t="s">
        <v>13</v>
      </c>
      <c r="B68" s="89" t="s">
        <v>3</v>
      </c>
      <c r="C68" s="98" t="s">
        <v>43</v>
      </c>
      <c r="D68" s="99" t="s">
        <v>130</v>
      </c>
      <c r="E68" s="107" t="s">
        <v>131</v>
      </c>
      <c r="F68" s="38">
        <f t="shared" si="1"/>
        <v>2236244.7800000003</v>
      </c>
      <c r="G68" s="39">
        <f t="shared" ref="G68:G82" si="13">SUM(H68:AP68)</f>
        <v>1084.4699999999996</v>
      </c>
      <c r="H68" s="40">
        <f>'Distributor Secondary'!G15*'DSR con %'!H118</f>
        <v>49.94</v>
      </c>
      <c r="I68" s="40">
        <f>'Distributor Secondary'!H15*'DSR con %'!I118</f>
        <v>56.98</v>
      </c>
      <c r="J68" s="40">
        <f>'Distributor Secondary'!I15*'DSR con %'!J118</f>
        <v>56.98</v>
      </c>
      <c r="K68" s="40">
        <f>'Distributor Secondary'!J15*'DSR con %'!K118</f>
        <v>167.09</v>
      </c>
      <c r="L68" s="40">
        <f>'Distributor Secondary'!K15*'DSR con %'!L118</f>
        <v>33.549999999999997</v>
      </c>
      <c r="M68" s="40">
        <f>'Distributor Secondary'!L15*'DSR con %'!M118</f>
        <v>33.549999999999997</v>
      </c>
      <c r="N68" s="40">
        <f>'Distributor Secondary'!M15*'DSR con %'!N118</f>
        <v>28.71</v>
      </c>
      <c r="O68" s="40">
        <f>'Distributor Secondary'!N15*'DSR con %'!O118</f>
        <v>47.74</v>
      </c>
      <c r="P68" s="40">
        <f>'Distributor Secondary'!O15*'DSR con %'!P118</f>
        <v>47.74</v>
      </c>
      <c r="Q68" s="40">
        <f>'Distributor Secondary'!P15*'DSR con %'!Q118</f>
        <v>27.28</v>
      </c>
      <c r="R68" s="40">
        <f>'Distributor Secondary'!Q15*'DSR con %'!R118</f>
        <v>27.28</v>
      </c>
      <c r="S68" s="40">
        <f>'Distributor Secondary'!R15*'DSR con %'!S118</f>
        <v>27.28</v>
      </c>
      <c r="T68" s="40">
        <f>'Distributor Secondary'!S15*'DSR con %'!T118</f>
        <v>27.28</v>
      </c>
      <c r="U68" s="40">
        <f>'Distributor Secondary'!T15*'DSR con %'!U118</f>
        <v>47.74</v>
      </c>
      <c r="V68" s="40">
        <f>'Distributor Secondary'!U15*'DSR con %'!V118</f>
        <v>24.53</v>
      </c>
      <c r="W68" s="40">
        <f>'Distributor Secondary'!V15*'DSR con %'!W118</f>
        <v>40.92</v>
      </c>
      <c r="X68" s="40">
        <f>'Distributor Secondary'!W15*'DSR con %'!X118</f>
        <v>27.28</v>
      </c>
      <c r="Y68" s="40">
        <f>'Distributor Secondary'!X15*'DSR con %'!Y118</f>
        <v>27.28</v>
      </c>
      <c r="Z68" s="40">
        <f>'Distributor Secondary'!Y15*'DSR con %'!Z118</f>
        <v>40.92</v>
      </c>
      <c r="AA68" s="40">
        <f>'Distributor Secondary'!Z15*'DSR con %'!AA118</f>
        <v>24.8</v>
      </c>
      <c r="AB68" s="40">
        <f>'Distributor Secondary'!AA15*'DSR con %'!AB118</f>
        <v>24.8</v>
      </c>
      <c r="AC68" s="40">
        <f>'Distributor Secondary'!AB15*'DSR con %'!AC118</f>
        <v>10.100000000000001</v>
      </c>
      <c r="AD68" s="40">
        <f>'Distributor Secondary'!AC15*'DSR con %'!AD118</f>
        <v>25.5</v>
      </c>
      <c r="AE68" s="40">
        <f>'Distributor Secondary'!AD15*'DSR con %'!AE118</f>
        <v>13.200000000000001</v>
      </c>
      <c r="AF68" s="40">
        <f>'Distributor Secondary'!AE15*'DSR con %'!AF118</f>
        <v>10.9</v>
      </c>
      <c r="AG68" s="40">
        <f>'Distributor Secondary'!AF15*'DSR con %'!AG118</f>
        <v>19.3</v>
      </c>
      <c r="AH68" s="40">
        <f>'Distributor Secondary'!AG15*'DSR con %'!AH118</f>
        <v>12.5</v>
      </c>
      <c r="AI68" s="40">
        <f>'Distributor Secondary'!AH15*'DSR con %'!AI118</f>
        <v>20.900000000000002</v>
      </c>
      <c r="AJ68" s="40">
        <f>'Distributor Secondary'!AI15*'DSR con %'!AJ118</f>
        <v>12.100000000000001</v>
      </c>
      <c r="AK68" s="40">
        <f>'Distributor Secondary'!AJ15*'DSR con %'!AK118</f>
        <v>22.8</v>
      </c>
      <c r="AL68" s="40">
        <f>'Distributor Secondary'!AK15*'DSR con %'!AL118</f>
        <v>9.5</v>
      </c>
      <c r="AM68" s="40">
        <f>'Distributor Secondary'!AL15*'DSR con %'!AM118</f>
        <v>8</v>
      </c>
      <c r="AN68" s="40">
        <f>'Distributor Secondary'!AM15*'DSR con %'!AN118</f>
        <v>11.700000000000001</v>
      </c>
      <c r="AO68" s="40">
        <f>'Distributor Secondary'!AN15*'DSR con %'!AO118</f>
        <v>9.7000000000000011</v>
      </c>
      <c r="AP68" s="40">
        <f>'Distributor Secondary'!AO15*'DSR con %'!AP118</f>
        <v>8.6</v>
      </c>
    </row>
    <row r="69" spans="1:54" x14ac:dyDescent="0.2">
      <c r="A69" s="99" t="s">
        <v>13</v>
      </c>
      <c r="B69" s="89" t="s">
        <v>3</v>
      </c>
      <c r="C69" s="98" t="s">
        <v>43</v>
      </c>
      <c r="D69" s="99" t="s">
        <v>132</v>
      </c>
      <c r="E69" s="107" t="s">
        <v>133</v>
      </c>
      <c r="F69" s="38">
        <f t="shared" ref="F69:F83" si="14">SUMPRODUCT(H69:AP69,$H$1:$AP$1)</f>
        <v>1718694.5599999998</v>
      </c>
      <c r="G69" s="39">
        <f t="shared" si="13"/>
        <v>806.48</v>
      </c>
      <c r="H69" s="40">
        <f>'Distributor Secondary'!G15*'DSR con %'!H119</f>
        <v>36.32</v>
      </c>
      <c r="I69" s="40">
        <f>'Distributor Secondary'!H15*'DSR con %'!I119</f>
        <v>41.44</v>
      </c>
      <c r="J69" s="40">
        <f>'Distributor Secondary'!I15*'DSR con %'!J119</f>
        <v>41.44</v>
      </c>
      <c r="K69" s="40">
        <f>'Distributor Secondary'!J15*'DSR con %'!K119</f>
        <v>121.52</v>
      </c>
      <c r="L69" s="40">
        <f>'Distributor Secondary'!K15*'DSR con %'!L119</f>
        <v>24.400000000000002</v>
      </c>
      <c r="M69" s="40">
        <f>'Distributor Secondary'!L15*'DSR con %'!M119</f>
        <v>24.400000000000002</v>
      </c>
      <c r="N69" s="40">
        <f>'Distributor Secondary'!M15*'DSR con %'!N119</f>
        <v>20.88</v>
      </c>
      <c r="O69" s="40">
        <f>'Distributor Secondary'!N15*'DSR con %'!O119</f>
        <v>34.72</v>
      </c>
      <c r="P69" s="40">
        <f>'Distributor Secondary'!O15*'DSR con %'!P119</f>
        <v>34.72</v>
      </c>
      <c r="Q69" s="40">
        <f>'Distributor Secondary'!P15*'DSR con %'!Q119</f>
        <v>19.84</v>
      </c>
      <c r="R69" s="40">
        <f>'Distributor Secondary'!Q15*'DSR con %'!R119</f>
        <v>19.84</v>
      </c>
      <c r="S69" s="40">
        <f>'Distributor Secondary'!R15*'DSR con %'!S119</f>
        <v>19.84</v>
      </c>
      <c r="T69" s="40">
        <f>'Distributor Secondary'!S15*'DSR con %'!T119</f>
        <v>19.84</v>
      </c>
      <c r="U69" s="40">
        <f>'Distributor Secondary'!T15*'DSR con %'!U119</f>
        <v>34.72</v>
      </c>
      <c r="V69" s="40">
        <f>'Distributor Secondary'!U15*'DSR con %'!V119</f>
        <v>17.84</v>
      </c>
      <c r="W69" s="40">
        <f>'Distributor Secondary'!V15*'DSR con %'!W119</f>
        <v>29.76</v>
      </c>
      <c r="X69" s="40">
        <f>'Distributor Secondary'!W15*'DSR con %'!X119</f>
        <v>19.84</v>
      </c>
      <c r="Y69" s="40">
        <f>'Distributor Secondary'!X15*'DSR con %'!Y119</f>
        <v>19.84</v>
      </c>
      <c r="Z69" s="40">
        <f>'Distributor Secondary'!Y15*'DSR con %'!Z119</f>
        <v>29.76</v>
      </c>
      <c r="AA69" s="40">
        <f>'Distributor Secondary'!Z15*'DSR con %'!AA119</f>
        <v>19.84</v>
      </c>
      <c r="AB69" s="40">
        <f>'Distributor Secondary'!AA15*'DSR con %'!AB119</f>
        <v>19.84</v>
      </c>
      <c r="AC69" s="40">
        <f>'Distributor Secondary'!AB15*'DSR con %'!AC119</f>
        <v>8.08</v>
      </c>
      <c r="AD69" s="40">
        <f>'Distributor Secondary'!AC15*'DSR con %'!AD119</f>
        <v>20.400000000000002</v>
      </c>
      <c r="AE69" s="40">
        <f>'Distributor Secondary'!AD15*'DSR con %'!AE119</f>
        <v>10.56</v>
      </c>
      <c r="AF69" s="40">
        <f>'Distributor Secondary'!AE15*'DSR con %'!AF119</f>
        <v>8.7200000000000006</v>
      </c>
      <c r="AG69" s="40">
        <f>'Distributor Secondary'!AF15*'DSR con %'!AG119</f>
        <v>15.44</v>
      </c>
      <c r="AH69" s="40">
        <f>'Distributor Secondary'!AG15*'DSR con %'!AH119</f>
        <v>10</v>
      </c>
      <c r="AI69" s="40">
        <f>'Distributor Secondary'!AH15*'DSR con %'!AI119</f>
        <v>16.72</v>
      </c>
      <c r="AJ69" s="40">
        <f>'Distributor Secondary'!AI15*'DSR con %'!AJ119</f>
        <v>9.68</v>
      </c>
      <c r="AK69" s="40">
        <f>'Distributor Secondary'!AJ15*'DSR con %'!AK119</f>
        <v>18.240000000000002</v>
      </c>
      <c r="AL69" s="40">
        <f>'Distributor Secondary'!AK15*'DSR con %'!AL119</f>
        <v>7.6000000000000005</v>
      </c>
      <c r="AM69" s="40">
        <f>'Distributor Secondary'!AL15*'DSR con %'!AM119</f>
        <v>6.4</v>
      </c>
      <c r="AN69" s="40">
        <f>'Distributor Secondary'!AM15*'DSR con %'!AN119</f>
        <v>9.36</v>
      </c>
      <c r="AO69" s="40">
        <f>'Distributor Secondary'!AN15*'DSR con %'!AO119</f>
        <v>7.76</v>
      </c>
      <c r="AP69" s="40">
        <f>'Distributor Secondary'!AO15*'DSR con %'!AP119</f>
        <v>6.88</v>
      </c>
    </row>
    <row r="70" spans="1:54" x14ac:dyDescent="0.2">
      <c r="A70" s="99" t="s">
        <v>13</v>
      </c>
      <c r="B70" s="89" t="s">
        <v>3</v>
      </c>
      <c r="C70" s="98" t="s">
        <v>43</v>
      </c>
      <c r="D70" s="99" t="s">
        <v>134</v>
      </c>
      <c r="E70" s="108" t="s">
        <v>135</v>
      </c>
      <c r="F70" s="38">
        <f t="shared" si="14"/>
        <v>2960911.5799999996</v>
      </c>
      <c r="G70" s="39">
        <f t="shared" si="13"/>
        <v>1457.0700000000006</v>
      </c>
      <c r="H70" s="40">
        <f>'Distributor Secondary'!G15*'DSR con %'!H120</f>
        <v>68.099999999999994</v>
      </c>
      <c r="I70" s="40">
        <f>'Distributor Secondary'!H15*'DSR con %'!I120</f>
        <v>77.7</v>
      </c>
      <c r="J70" s="40">
        <f>'Distributor Secondary'!I15*'DSR con %'!J120</f>
        <v>77.7</v>
      </c>
      <c r="K70" s="40">
        <f>'Distributor Secondary'!J15*'DSR con %'!K120</f>
        <v>227.85</v>
      </c>
      <c r="L70" s="40">
        <f>'Distributor Secondary'!K15*'DSR con %'!L120</f>
        <v>45.75</v>
      </c>
      <c r="M70" s="40">
        <f>'Distributor Secondary'!L15*'DSR con %'!M120</f>
        <v>45.75</v>
      </c>
      <c r="N70" s="40">
        <f>'Distributor Secondary'!M15*'DSR con %'!N120</f>
        <v>39.15</v>
      </c>
      <c r="O70" s="40">
        <f>'Distributor Secondary'!N15*'DSR con %'!O120</f>
        <v>65.099999999999994</v>
      </c>
      <c r="P70" s="40">
        <f>'Distributor Secondary'!O15*'DSR con %'!P120</f>
        <v>65.099999999999994</v>
      </c>
      <c r="Q70" s="40">
        <f>'Distributor Secondary'!P15*'DSR con %'!Q120</f>
        <v>37.199999999999996</v>
      </c>
      <c r="R70" s="40">
        <f>'Distributor Secondary'!Q15*'DSR con %'!R120</f>
        <v>37.199999999999996</v>
      </c>
      <c r="S70" s="40">
        <f>'Distributor Secondary'!R15*'DSR con %'!S120</f>
        <v>37.199999999999996</v>
      </c>
      <c r="T70" s="40">
        <f>'Distributor Secondary'!S15*'DSR con %'!T120</f>
        <v>37.199999999999996</v>
      </c>
      <c r="U70" s="40">
        <f>'Distributor Secondary'!T15*'DSR con %'!U120</f>
        <v>65.099999999999994</v>
      </c>
      <c r="V70" s="40">
        <f>'Distributor Secondary'!U15*'DSR con %'!V120</f>
        <v>33.449999999999996</v>
      </c>
      <c r="W70" s="40">
        <f>'Distributor Secondary'!V15*'DSR con %'!W120</f>
        <v>55.8</v>
      </c>
      <c r="X70" s="40">
        <f>'Distributor Secondary'!W15*'DSR con %'!X120</f>
        <v>37.199999999999996</v>
      </c>
      <c r="Y70" s="40">
        <f>'Distributor Secondary'!X15*'DSR con %'!Y120</f>
        <v>34.720000000000006</v>
      </c>
      <c r="Z70" s="40">
        <f>'Distributor Secondary'!Y15*'DSR con %'!Z120</f>
        <v>52.080000000000005</v>
      </c>
      <c r="AA70" s="40">
        <f>'Distributor Secondary'!Z15*'DSR con %'!AA120</f>
        <v>32.24</v>
      </c>
      <c r="AB70" s="40">
        <f>'Distributor Secondary'!AA15*'DSR con %'!AB120</f>
        <v>32.24</v>
      </c>
      <c r="AC70" s="40">
        <f>'Distributor Secondary'!AB15*'DSR con %'!AC120</f>
        <v>13.13</v>
      </c>
      <c r="AD70" s="40">
        <f>'Distributor Secondary'!AC15*'DSR con %'!AD120</f>
        <v>33.15</v>
      </c>
      <c r="AE70" s="40">
        <f>'Distributor Secondary'!AD15*'DSR con %'!AE120</f>
        <v>17.16</v>
      </c>
      <c r="AF70" s="40">
        <f>'Distributor Secondary'!AE15*'DSR con %'!AF120</f>
        <v>14.17</v>
      </c>
      <c r="AG70" s="40">
        <f>'Distributor Secondary'!AF15*'DSR con %'!AG120</f>
        <v>25.09</v>
      </c>
      <c r="AH70" s="40">
        <f>'Distributor Secondary'!AG15*'DSR con %'!AH120</f>
        <v>16.25</v>
      </c>
      <c r="AI70" s="40">
        <f>'Distributor Secondary'!AH15*'DSR con %'!AI120</f>
        <v>27.17</v>
      </c>
      <c r="AJ70" s="40">
        <f>'Distributor Secondary'!AI15*'DSR con %'!AJ120</f>
        <v>15.73</v>
      </c>
      <c r="AK70" s="40">
        <f>'Distributor Secondary'!AJ15*'DSR con %'!AK120</f>
        <v>29.64</v>
      </c>
      <c r="AL70" s="40">
        <f>'Distributor Secondary'!AK15*'DSR con %'!AL120</f>
        <v>12.35</v>
      </c>
      <c r="AM70" s="40">
        <f>'Distributor Secondary'!AL15*'DSR con %'!AM120</f>
        <v>10.4</v>
      </c>
      <c r="AN70" s="40">
        <f>'Distributor Secondary'!AM15*'DSR con %'!AN120</f>
        <v>15.21</v>
      </c>
      <c r="AO70" s="40">
        <f>'Distributor Secondary'!AN15*'DSR con %'!AO120</f>
        <v>12.610000000000001</v>
      </c>
      <c r="AP70" s="40">
        <f>'Distributor Secondary'!AO15*'DSR con %'!AP120</f>
        <v>11.18</v>
      </c>
    </row>
    <row r="71" spans="1:54" x14ac:dyDescent="0.2">
      <c r="A71" s="99" t="s">
        <v>13</v>
      </c>
      <c r="B71" s="89" t="s">
        <v>3</v>
      </c>
      <c r="C71" s="98" t="s">
        <v>43</v>
      </c>
      <c r="D71" s="99" t="s">
        <v>136</v>
      </c>
      <c r="E71" s="107" t="s">
        <v>137</v>
      </c>
      <c r="F71" s="38">
        <f t="shared" si="14"/>
        <v>3437389.1199999996</v>
      </c>
      <c r="G71" s="39">
        <f t="shared" si="13"/>
        <v>1612.96</v>
      </c>
      <c r="H71" s="40">
        <f>'Distributor Secondary'!G15*'DSR con %'!H121</f>
        <v>72.64</v>
      </c>
      <c r="I71" s="40">
        <f>'Distributor Secondary'!H15*'DSR con %'!I121</f>
        <v>82.88</v>
      </c>
      <c r="J71" s="40">
        <f>'Distributor Secondary'!I15*'DSR con %'!J121</f>
        <v>82.88</v>
      </c>
      <c r="K71" s="40">
        <f>'Distributor Secondary'!J15*'DSR con %'!K121</f>
        <v>243.04</v>
      </c>
      <c r="L71" s="40">
        <f>'Distributor Secondary'!K15*'DSR con %'!L121</f>
        <v>48.800000000000004</v>
      </c>
      <c r="M71" s="40">
        <f>'Distributor Secondary'!L15*'DSR con %'!M121</f>
        <v>48.800000000000004</v>
      </c>
      <c r="N71" s="40">
        <f>'Distributor Secondary'!M15*'DSR con %'!N121</f>
        <v>41.76</v>
      </c>
      <c r="O71" s="40">
        <f>'Distributor Secondary'!N15*'DSR con %'!O121</f>
        <v>69.44</v>
      </c>
      <c r="P71" s="40">
        <f>'Distributor Secondary'!O15*'DSR con %'!P121</f>
        <v>69.44</v>
      </c>
      <c r="Q71" s="40">
        <f>'Distributor Secondary'!P15*'DSR con %'!Q121</f>
        <v>39.68</v>
      </c>
      <c r="R71" s="40">
        <f>'Distributor Secondary'!Q15*'DSR con %'!R121</f>
        <v>39.68</v>
      </c>
      <c r="S71" s="40">
        <f>'Distributor Secondary'!R15*'DSR con %'!S121</f>
        <v>39.68</v>
      </c>
      <c r="T71" s="40">
        <f>'Distributor Secondary'!S15*'DSR con %'!T121</f>
        <v>39.68</v>
      </c>
      <c r="U71" s="40">
        <f>'Distributor Secondary'!T15*'DSR con %'!U121</f>
        <v>69.44</v>
      </c>
      <c r="V71" s="40">
        <f>'Distributor Secondary'!U15*'DSR con %'!V121</f>
        <v>35.68</v>
      </c>
      <c r="W71" s="40">
        <f>'Distributor Secondary'!V15*'DSR con %'!W121</f>
        <v>59.52</v>
      </c>
      <c r="X71" s="40">
        <f>'Distributor Secondary'!W15*'DSR con %'!X121</f>
        <v>39.68</v>
      </c>
      <c r="Y71" s="40">
        <f>'Distributor Secondary'!X15*'DSR con %'!Y121</f>
        <v>39.68</v>
      </c>
      <c r="Z71" s="40">
        <f>'Distributor Secondary'!Y15*'DSR con %'!Z121</f>
        <v>59.52</v>
      </c>
      <c r="AA71" s="40">
        <f>'Distributor Secondary'!Z15*'DSR con %'!AA121</f>
        <v>39.68</v>
      </c>
      <c r="AB71" s="40">
        <f>'Distributor Secondary'!AA15*'DSR con %'!AB121</f>
        <v>39.68</v>
      </c>
      <c r="AC71" s="40">
        <f>'Distributor Secondary'!AB15*'DSR con %'!AC121</f>
        <v>16.16</v>
      </c>
      <c r="AD71" s="40">
        <f>'Distributor Secondary'!AC15*'DSR con %'!AD121</f>
        <v>40.800000000000004</v>
      </c>
      <c r="AE71" s="40">
        <f>'Distributor Secondary'!AD15*'DSR con %'!AE121</f>
        <v>21.12</v>
      </c>
      <c r="AF71" s="40">
        <f>'Distributor Secondary'!AE15*'DSR con %'!AF121</f>
        <v>17.440000000000001</v>
      </c>
      <c r="AG71" s="40">
        <f>'Distributor Secondary'!AF15*'DSR con %'!AG121</f>
        <v>30.88</v>
      </c>
      <c r="AH71" s="40">
        <f>'Distributor Secondary'!AG15*'DSR con %'!AH121</f>
        <v>20</v>
      </c>
      <c r="AI71" s="40">
        <f>'Distributor Secondary'!AH15*'DSR con %'!AI121</f>
        <v>33.44</v>
      </c>
      <c r="AJ71" s="40">
        <f>'Distributor Secondary'!AI15*'DSR con %'!AJ121</f>
        <v>19.36</v>
      </c>
      <c r="AK71" s="40">
        <f>'Distributor Secondary'!AJ15*'DSR con %'!AK121</f>
        <v>36.480000000000004</v>
      </c>
      <c r="AL71" s="40">
        <f>'Distributor Secondary'!AK15*'DSR con %'!AL121</f>
        <v>15.200000000000001</v>
      </c>
      <c r="AM71" s="40">
        <f>'Distributor Secondary'!AL15*'DSR con %'!AM121</f>
        <v>12.8</v>
      </c>
      <c r="AN71" s="40">
        <f>'Distributor Secondary'!AM15*'DSR con %'!AN121</f>
        <v>18.72</v>
      </c>
      <c r="AO71" s="40">
        <f>'Distributor Secondary'!AN15*'DSR con %'!AO121</f>
        <v>15.52</v>
      </c>
      <c r="AP71" s="40">
        <f>'Distributor Secondary'!AO15*'DSR con %'!AP121</f>
        <v>13.76</v>
      </c>
    </row>
    <row r="72" spans="1:54" x14ac:dyDescent="0.2">
      <c r="A72" s="109" t="s">
        <v>13</v>
      </c>
      <c r="B72" s="89" t="s">
        <v>3</v>
      </c>
      <c r="C72" s="110" t="s">
        <v>43</v>
      </c>
      <c r="D72" s="109" t="s">
        <v>138</v>
      </c>
      <c r="E72" s="108" t="s">
        <v>139</v>
      </c>
      <c r="F72" s="38">
        <f t="shared" si="14"/>
        <v>2345926.3876190479</v>
      </c>
      <c r="G72" s="39">
        <f t="shared" si="13"/>
        <v>1095.0338095238092</v>
      </c>
      <c r="H72" s="40">
        <f>'Distributor Secondary'!G15*'DSR con %'!H122</f>
        <v>49.94</v>
      </c>
      <c r="I72" s="40">
        <f>'Distributor Secondary'!H15*'DSR con %'!I122</f>
        <v>56.98</v>
      </c>
      <c r="J72" s="40">
        <f>'Distributor Secondary'!I15*'DSR con %'!J122</f>
        <v>56.98</v>
      </c>
      <c r="K72" s="40">
        <f>'Distributor Secondary'!J15*'DSR con %'!K122</f>
        <v>167.09</v>
      </c>
      <c r="L72" s="40">
        <f>'Distributor Secondary'!K15*'DSR con %'!L122</f>
        <v>33.549999999999997</v>
      </c>
      <c r="M72" s="40">
        <f>'Distributor Secondary'!L15*'DSR con %'!M122</f>
        <v>33.549999999999997</v>
      </c>
      <c r="N72" s="40">
        <f>'Distributor Secondary'!M15*'DSR con %'!N122</f>
        <v>28.71</v>
      </c>
      <c r="O72" s="40">
        <f>'Distributor Secondary'!N15*'DSR con %'!O122</f>
        <v>47.74</v>
      </c>
      <c r="P72" s="40">
        <f>'Distributor Secondary'!O15*'DSR con %'!P122</f>
        <v>47.74</v>
      </c>
      <c r="Q72" s="40">
        <f>'Distributor Secondary'!P15*'DSR con %'!Q122</f>
        <v>27.28</v>
      </c>
      <c r="R72" s="40">
        <f>'Distributor Secondary'!Q15*'DSR con %'!R122</f>
        <v>27.28</v>
      </c>
      <c r="S72" s="40">
        <f>'Distributor Secondary'!R15*'DSR con %'!S122</f>
        <v>27.28</v>
      </c>
      <c r="T72" s="40">
        <f>'Distributor Secondary'!S15*'DSR con %'!T122</f>
        <v>27.28</v>
      </c>
      <c r="U72" s="40">
        <f>'Distributor Secondary'!T15*'DSR con %'!U122</f>
        <v>47.74</v>
      </c>
      <c r="V72" s="40">
        <f>'Distributor Secondary'!U15*'DSR con %'!V122</f>
        <v>24.53</v>
      </c>
      <c r="W72" s="40">
        <f>'Distributor Secondary'!V15*'DSR con %'!W122</f>
        <v>40.92</v>
      </c>
      <c r="X72" s="40">
        <f>'Distributor Secondary'!W15*'DSR con %'!X122</f>
        <v>27.28</v>
      </c>
      <c r="Y72" s="40">
        <f>'Distributor Secondary'!X15*'DSR con %'!Y122</f>
        <v>21.729523809523812</v>
      </c>
      <c r="Z72" s="40">
        <f>'Distributor Secondary'!Y15*'DSR con %'!Z122</f>
        <v>32.594285714285718</v>
      </c>
      <c r="AA72" s="40">
        <f>'Distributor Secondary'!Z15*'DSR con %'!AA122</f>
        <v>27.28</v>
      </c>
      <c r="AB72" s="40">
        <f>'Distributor Secondary'!AA15*'DSR con %'!AB122</f>
        <v>27.28</v>
      </c>
      <c r="AC72" s="40">
        <f>'Distributor Secondary'!AB15*'DSR con %'!AC122</f>
        <v>11.11</v>
      </c>
      <c r="AD72" s="40">
        <f>'Distributor Secondary'!AC15*'DSR con %'!AD122</f>
        <v>28.05</v>
      </c>
      <c r="AE72" s="40">
        <f>'Distributor Secondary'!AD15*'DSR con %'!AE122</f>
        <v>14.52</v>
      </c>
      <c r="AF72" s="40">
        <f>'Distributor Secondary'!AE15*'DSR con %'!AF122</f>
        <v>11.99</v>
      </c>
      <c r="AG72" s="40">
        <f>'Distributor Secondary'!AF15*'DSR con %'!AG122</f>
        <v>21.23</v>
      </c>
      <c r="AH72" s="40">
        <f>'Distributor Secondary'!AG15*'DSR con %'!AH122</f>
        <v>13.75</v>
      </c>
      <c r="AI72" s="40">
        <f>'Distributor Secondary'!AH15*'DSR con %'!AI122</f>
        <v>22.99</v>
      </c>
      <c r="AJ72" s="40">
        <f>'Distributor Secondary'!AI15*'DSR con %'!AJ122</f>
        <v>13.31</v>
      </c>
      <c r="AK72" s="40">
        <f>'Distributor Secondary'!AJ15*'DSR con %'!AK122</f>
        <v>25.080000000000002</v>
      </c>
      <c r="AL72" s="40">
        <f>'Distributor Secondary'!AK15*'DSR con %'!AL122</f>
        <v>10.45</v>
      </c>
      <c r="AM72" s="40">
        <f>'Distributor Secondary'!AL15*'DSR con %'!AM122</f>
        <v>8.8000000000000007</v>
      </c>
      <c r="AN72" s="40">
        <f>'Distributor Secondary'!AM15*'DSR con %'!AN122</f>
        <v>12.87</v>
      </c>
      <c r="AO72" s="40">
        <f>'Distributor Secondary'!AN15*'DSR con %'!AO122</f>
        <v>10.67</v>
      </c>
      <c r="AP72" s="40">
        <f>'Distributor Secondary'!AO15*'DSR con %'!AP122</f>
        <v>9.4600000000000009</v>
      </c>
    </row>
    <row r="73" spans="1:54" s="17" customFormat="1" x14ac:dyDescent="0.2">
      <c r="A73" s="101"/>
      <c r="B73" s="101"/>
      <c r="C73" s="101"/>
      <c r="D73" s="101"/>
      <c r="E73" s="101"/>
      <c r="F73" s="41">
        <f t="shared" si="14"/>
        <v>21483682</v>
      </c>
      <c r="G73" s="48">
        <f t="shared" si="13"/>
        <v>10081</v>
      </c>
      <c r="H73" s="27">
        <f>SUM(H65:H72)</f>
        <v>453.99999999999994</v>
      </c>
      <c r="I73" s="27">
        <f t="shared" ref="I73:AP73" si="15">SUM(I65:I72)</f>
        <v>518</v>
      </c>
      <c r="J73" s="27">
        <f t="shared" si="15"/>
        <v>518</v>
      </c>
      <c r="K73" s="27">
        <f t="shared" si="15"/>
        <v>1518.9999999999998</v>
      </c>
      <c r="L73" s="27">
        <f t="shared" si="15"/>
        <v>305</v>
      </c>
      <c r="M73" s="27">
        <f t="shared" si="15"/>
        <v>305</v>
      </c>
      <c r="N73" s="27">
        <f t="shared" si="15"/>
        <v>261</v>
      </c>
      <c r="O73" s="27">
        <f t="shared" si="15"/>
        <v>434</v>
      </c>
      <c r="P73" s="27">
        <f t="shared" si="15"/>
        <v>434</v>
      </c>
      <c r="Q73" s="27">
        <f t="shared" si="15"/>
        <v>248</v>
      </c>
      <c r="R73" s="27">
        <f t="shared" si="15"/>
        <v>248</v>
      </c>
      <c r="S73" s="27">
        <f t="shared" si="15"/>
        <v>248</v>
      </c>
      <c r="T73" s="27">
        <f t="shared" si="15"/>
        <v>248</v>
      </c>
      <c r="U73" s="27">
        <f t="shared" si="15"/>
        <v>434</v>
      </c>
      <c r="V73" s="27">
        <f t="shared" si="15"/>
        <v>223</v>
      </c>
      <c r="W73" s="27">
        <f t="shared" si="15"/>
        <v>372</v>
      </c>
      <c r="X73" s="27">
        <f t="shared" si="15"/>
        <v>248</v>
      </c>
      <c r="Y73" s="27">
        <f t="shared" si="15"/>
        <v>248</v>
      </c>
      <c r="Z73" s="27">
        <f t="shared" si="15"/>
        <v>371.99999999999994</v>
      </c>
      <c r="AA73" s="27">
        <f t="shared" si="15"/>
        <v>248.00000000000003</v>
      </c>
      <c r="AB73" s="27">
        <f t="shared" si="15"/>
        <v>248.00000000000003</v>
      </c>
      <c r="AC73" s="27">
        <f t="shared" si="15"/>
        <v>101</v>
      </c>
      <c r="AD73" s="27">
        <f t="shared" si="15"/>
        <v>255.00000000000006</v>
      </c>
      <c r="AE73" s="27">
        <f t="shared" si="15"/>
        <v>132</v>
      </c>
      <c r="AF73" s="27">
        <f t="shared" si="15"/>
        <v>109</v>
      </c>
      <c r="AG73" s="27">
        <f t="shared" si="15"/>
        <v>192.99999999999997</v>
      </c>
      <c r="AH73" s="27">
        <f t="shared" si="15"/>
        <v>125</v>
      </c>
      <c r="AI73" s="27">
        <f t="shared" si="15"/>
        <v>209</v>
      </c>
      <c r="AJ73" s="27">
        <f t="shared" si="15"/>
        <v>121</v>
      </c>
      <c r="AK73" s="27">
        <f t="shared" si="15"/>
        <v>228.00000000000003</v>
      </c>
      <c r="AL73" s="27">
        <f t="shared" si="15"/>
        <v>95</v>
      </c>
      <c r="AM73" s="27">
        <f t="shared" si="15"/>
        <v>80</v>
      </c>
      <c r="AN73" s="27">
        <f t="shared" si="15"/>
        <v>117</v>
      </c>
      <c r="AO73" s="27">
        <f t="shared" si="15"/>
        <v>97.000000000000014</v>
      </c>
      <c r="AP73" s="27">
        <f t="shared" si="15"/>
        <v>86</v>
      </c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spans="1:54" s="17" customFormat="1" x14ac:dyDescent="0.2">
      <c r="A74" s="45" t="s">
        <v>140</v>
      </c>
      <c r="B74" s="89" t="s">
        <v>3</v>
      </c>
      <c r="C74" s="98" t="s">
        <v>43</v>
      </c>
      <c r="D74" s="45" t="s">
        <v>147</v>
      </c>
      <c r="E74" s="111" t="s">
        <v>148</v>
      </c>
      <c r="F74" s="38">
        <f t="shared" si="14"/>
        <v>1679472.0899999996</v>
      </c>
      <c r="G74" s="39">
        <f t="shared" si="13"/>
        <v>1149.1699999999998</v>
      </c>
      <c r="H74" s="40">
        <f>'Distributor Secondary'!G16*'DSR con %'!H124</f>
        <v>53.2</v>
      </c>
      <c r="I74" s="40">
        <f>'Distributor Secondary'!H16*'DSR con %'!I124</f>
        <v>60.61</v>
      </c>
      <c r="J74" s="40">
        <f>'Distributor Secondary'!I16*'DSR con %'!J124</f>
        <v>60.61</v>
      </c>
      <c r="K74" s="40">
        <f>'Distributor Secondary'!J16*'DSR con %'!K124</f>
        <v>144.02000000000001</v>
      </c>
      <c r="L74" s="40">
        <f>'Distributor Secondary'!K16*'DSR con %'!L124</f>
        <v>35.910000000000004</v>
      </c>
      <c r="M74" s="40">
        <f>'Distributor Secondary'!L16*'DSR con %'!M124</f>
        <v>35.910000000000004</v>
      </c>
      <c r="N74" s="40">
        <f>'Distributor Secondary'!M16*'DSR con %'!N124</f>
        <v>40.47</v>
      </c>
      <c r="O74" s="40">
        <f>'Distributor Secondary'!N16*'DSR con %'!O124</f>
        <v>67.260000000000005</v>
      </c>
      <c r="P74" s="40">
        <f>'Distributor Secondary'!O16*'DSR con %'!P124</f>
        <v>67.260000000000005</v>
      </c>
      <c r="Q74" s="40">
        <f>'Distributor Secondary'!P16*'DSR con %'!Q124</f>
        <v>38.57</v>
      </c>
      <c r="R74" s="40">
        <f>'Distributor Secondary'!Q16*'DSR con %'!R124</f>
        <v>38.57</v>
      </c>
      <c r="S74" s="40">
        <f>'Distributor Secondary'!R16*'DSR con %'!S124</f>
        <v>38.57</v>
      </c>
      <c r="T74" s="40">
        <f>'Distributor Secondary'!S16*'DSR con %'!T124</f>
        <v>38.57</v>
      </c>
      <c r="U74" s="40">
        <f>'Distributor Secondary'!T16*'DSR con %'!U124</f>
        <v>67.260000000000005</v>
      </c>
      <c r="V74" s="40">
        <f>'Distributor Secondary'!U16*'DSR con %'!V124</f>
        <v>34.58</v>
      </c>
      <c r="W74" s="40">
        <f>'Distributor Secondary'!V16*'DSR con %'!W124</f>
        <v>57.76</v>
      </c>
      <c r="X74" s="40">
        <f>'Distributor Secondary'!W16*'DSR con %'!X124</f>
        <v>38.57</v>
      </c>
      <c r="Y74" s="40">
        <f>'Distributor Secondary'!X16*'DSR con %'!Y124</f>
        <v>38.57</v>
      </c>
      <c r="Z74" s="40">
        <f>'Distributor Secondary'!Y16*'DSR con %'!Z124</f>
        <v>57.76</v>
      </c>
      <c r="AA74" s="40">
        <f>'Distributor Secondary'!Z16*'DSR con %'!AA124</f>
        <v>38.57</v>
      </c>
      <c r="AB74" s="40">
        <f>'Distributor Secondary'!AA16*'DSR con %'!AB124</f>
        <v>18.27</v>
      </c>
      <c r="AC74" s="40">
        <f>'Distributor Secondary'!AB16*'DSR con %'!AC124</f>
        <v>6.0299999999999994</v>
      </c>
      <c r="AD74" s="40">
        <f>'Distributor Secondary'!AC16*'DSR con %'!AD124</f>
        <v>15.03</v>
      </c>
      <c r="AE74" s="40">
        <f>'Distributor Secondary'!AD16*'DSR con %'!AE124</f>
        <v>7.83</v>
      </c>
      <c r="AF74" s="40">
        <f>'Distributor Secondary'!AE16*'DSR con %'!AF124</f>
        <v>4.05</v>
      </c>
      <c r="AG74" s="40">
        <f>'Distributor Secondary'!AF16*'DSR con %'!AG124</f>
        <v>6.75</v>
      </c>
      <c r="AH74" s="40">
        <f>'Distributor Secondary'!AG16*'DSR con %'!AH124</f>
        <v>4.05</v>
      </c>
      <c r="AI74" s="40">
        <f>'Distributor Secondary'!AH16*'DSR con %'!AI124</f>
        <v>7.56</v>
      </c>
      <c r="AJ74" s="40">
        <f>'Distributor Secondary'!AI16*'DSR con %'!AJ124</f>
        <v>4.1399999999999997</v>
      </c>
      <c r="AK74" s="40">
        <f>'Distributor Secondary'!AJ16*'DSR con %'!AK124</f>
        <v>7.29</v>
      </c>
      <c r="AL74" s="40">
        <f>'Distributor Secondary'!AK16*'DSR con %'!AL124</f>
        <v>3.5999999999999996</v>
      </c>
      <c r="AM74" s="40">
        <f>'Distributor Secondary'!AL16*'DSR con %'!AM124</f>
        <v>2.34</v>
      </c>
      <c r="AN74" s="40">
        <f>'Distributor Secondary'!AM16*'DSR con %'!AN124</f>
        <v>3.5999999999999996</v>
      </c>
      <c r="AO74" s="40">
        <f>'Distributor Secondary'!AN16*'DSR con %'!AO124</f>
        <v>3.2399999999999998</v>
      </c>
      <c r="AP74" s="40">
        <f>'Distributor Secondary'!AO16*'DSR con %'!AP124</f>
        <v>2.79</v>
      </c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spans="1:54" s="17" customFormat="1" x14ac:dyDescent="0.2">
      <c r="A75" s="45" t="s">
        <v>140</v>
      </c>
      <c r="B75" s="89" t="s">
        <v>3</v>
      </c>
      <c r="C75" s="98" t="s">
        <v>43</v>
      </c>
      <c r="D75" s="45" t="s">
        <v>149</v>
      </c>
      <c r="E75" s="111" t="s">
        <v>150</v>
      </c>
      <c r="F75" s="38">
        <f t="shared" si="14"/>
        <v>2992102.09</v>
      </c>
      <c r="G75" s="39">
        <f t="shared" si="13"/>
        <v>1764.0499999999997</v>
      </c>
      <c r="H75" s="40">
        <f>'Distributor Secondary'!G16*'DSR con %'!H125</f>
        <v>75.600000000000009</v>
      </c>
      <c r="I75" s="40">
        <f>'Distributor Secondary'!H16*'DSR con %'!I125</f>
        <v>86.13000000000001</v>
      </c>
      <c r="J75" s="40">
        <f>'Distributor Secondary'!I16*'DSR con %'!J125</f>
        <v>86.13000000000001</v>
      </c>
      <c r="K75" s="40">
        <f>'Distributor Secondary'!J16*'DSR con %'!K125</f>
        <v>204.66000000000003</v>
      </c>
      <c r="L75" s="40">
        <f>'Distributor Secondary'!K16*'DSR con %'!L125</f>
        <v>51.03</v>
      </c>
      <c r="M75" s="40">
        <f>'Distributor Secondary'!L16*'DSR con %'!M125</f>
        <v>51.03</v>
      </c>
      <c r="N75" s="40">
        <f>'Distributor Secondary'!M16*'DSR con %'!N125</f>
        <v>57.510000000000005</v>
      </c>
      <c r="O75" s="40">
        <f>'Distributor Secondary'!N16*'DSR con %'!O125</f>
        <v>95.580000000000013</v>
      </c>
      <c r="P75" s="40">
        <f>'Distributor Secondary'!O16*'DSR con %'!P125</f>
        <v>95.580000000000013</v>
      </c>
      <c r="Q75" s="40">
        <f>'Distributor Secondary'!P16*'DSR con %'!Q125</f>
        <v>54.81</v>
      </c>
      <c r="R75" s="40">
        <f>'Distributor Secondary'!Q16*'DSR con %'!R125</f>
        <v>54.81</v>
      </c>
      <c r="S75" s="40">
        <f>'Distributor Secondary'!R16*'DSR con %'!S125</f>
        <v>54.81</v>
      </c>
      <c r="T75" s="40">
        <f>'Distributor Secondary'!S16*'DSR con %'!T125</f>
        <v>54.81</v>
      </c>
      <c r="U75" s="40">
        <f>'Distributor Secondary'!T16*'DSR con %'!U125</f>
        <v>95.580000000000013</v>
      </c>
      <c r="V75" s="40">
        <f>'Distributor Secondary'!U16*'DSR con %'!V125</f>
        <v>49.14</v>
      </c>
      <c r="W75" s="40">
        <f>'Distributor Secondary'!V16*'DSR con %'!W125</f>
        <v>82.080000000000013</v>
      </c>
      <c r="X75" s="40">
        <f>'Distributor Secondary'!W16*'DSR con %'!X125</f>
        <v>54.81</v>
      </c>
      <c r="Y75" s="40">
        <f>'Distributor Secondary'!X16*'DSR con %'!Y125</f>
        <v>54.81</v>
      </c>
      <c r="Z75" s="40">
        <f>'Distributor Secondary'!Y16*'DSR con %'!Z125</f>
        <v>82.080000000000013</v>
      </c>
      <c r="AA75" s="40">
        <f>'Distributor Secondary'!Z16*'DSR con %'!AA125</f>
        <v>54.81</v>
      </c>
      <c r="AB75" s="40">
        <f>'Distributor Secondary'!AA16*'DSR con %'!AB125</f>
        <v>50.75</v>
      </c>
      <c r="AC75" s="40">
        <f>'Distributor Secondary'!AB16*'DSR con %'!AC125</f>
        <v>16.75</v>
      </c>
      <c r="AD75" s="40">
        <f>'Distributor Secondary'!AC16*'DSR con %'!AD125</f>
        <v>41.75</v>
      </c>
      <c r="AE75" s="40">
        <f>'Distributor Secondary'!AD16*'DSR con %'!AE125</f>
        <v>21.75</v>
      </c>
      <c r="AF75" s="40">
        <f>'Distributor Secondary'!AE16*'DSR con %'!AF125</f>
        <v>11.25</v>
      </c>
      <c r="AG75" s="40">
        <f>'Distributor Secondary'!AF16*'DSR con %'!AG125</f>
        <v>18.75</v>
      </c>
      <c r="AH75" s="40">
        <f>'Distributor Secondary'!AG16*'DSR con %'!AH125</f>
        <v>11.25</v>
      </c>
      <c r="AI75" s="40">
        <f>'Distributor Secondary'!AH16*'DSR con %'!AI125</f>
        <v>21</v>
      </c>
      <c r="AJ75" s="40">
        <f>'Distributor Secondary'!AI16*'DSR con %'!AJ125</f>
        <v>11.5</v>
      </c>
      <c r="AK75" s="40">
        <f>'Distributor Secondary'!AJ16*'DSR con %'!AK125</f>
        <v>20.25</v>
      </c>
      <c r="AL75" s="40">
        <f>'Distributor Secondary'!AK16*'DSR con %'!AL125</f>
        <v>10</v>
      </c>
      <c r="AM75" s="40">
        <f>'Distributor Secondary'!AL16*'DSR con %'!AM125</f>
        <v>6.5</v>
      </c>
      <c r="AN75" s="40">
        <f>'Distributor Secondary'!AM16*'DSR con %'!AN125</f>
        <v>10</v>
      </c>
      <c r="AO75" s="40">
        <f>'Distributor Secondary'!AN16*'DSR con %'!AO125</f>
        <v>9</v>
      </c>
      <c r="AP75" s="40">
        <f>'Distributor Secondary'!AO16*'DSR con %'!AP125</f>
        <v>7.75</v>
      </c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spans="1:54" s="17" customFormat="1" x14ac:dyDescent="0.2">
      <c r="A76" s="45" t="s">
        <v>140</v>
      </c>
      <c r="B76" s="89" t="s">
        <v>3</v>
      </c>
      <c r="C76" s="98" t="s">
        <v>43</v>
      </c>
      <c r="D76" s="45" t="s">
        <v>151</v>
      </c>
      <c r="E76" s="111" t="s">
        <v>152</v>
      </c>
      <c r="F76" s="38">
        <f t="shared" si="14"/>
        <v>3060640.91</v>
      </c>
      <c r="G76" s="39">
        <f t="shared" si="13"/>
        <v>1696.1699999999996</v>
      </c>
      <c r="H76" s="40">
        <f>'Distributor Secondary'!G16*'DSR con %'!H126</f>
        <v>70</v>
      </c>
      <c r="I76" s="40">
        <f>'Distributor Secondary'!H16*'DSR con %'!I126</f>
        <v>79.75</v>
      </c>
      <c r="J76" s="40">
        <f>'Distributor Secondary'!I16*'DSR con %'!J126</f>
        <v>79.75</v>
      </c>
      <c r="K76" s="40">
        <f>'Distributor Secondary'!J16*'DSR con %'!K126</f>
        <v>189.5</v>
      </c>
      <c r="L76" s="40">
        <f>'Distributor Secondary'!K16*'DSR con %'!L126</f>
        <v>47.25</v>
      </c>
      <c r="M76" s="40">
        <f>'Distributor Secondary'!L16*'DSR con %'!M126</f>
        <v>47.25</v>
      </c>
      <c r="N76" s="40">
        <f>'Distributor Secondary'!M16*'DSR con %'!N126</f>
        <v>53.25</v>
      </c>
      <c r="O76" s="40">
        <f>'Distributor Secondary'!N16*'DSR con %'!O126</f>
        <v>88.5</v>
      </c>
      <c r="P76" s="40">
        <f>'Distributor Secondary'!O16*'DSR con %'!P126</f>
        <v>88.5</v>
      </c>
      <c r="Q76" s="40">
        <f>'Distributor Secondary'!P16*'DSR con %'!Q126</f>
        <v>50.75</v>
      </c>
      <c r="R76" s="40">
        <f>'Distributor Secondary'!Q16*'DSR con %'!R126</f>
        <v>50.75</v>
      </c>
      <c r="S76" s="40">
        <f>'Distributor Secondary'!R16*'DSR con %'!S126</f>
        <v>50.75</v>
      </c>
      <c r="T76" s="40">
        <f>'Distributor Secondary'!S16*'DSR con %'!T126</f>
        <v>50.75</v>
      </c>
      <c r="U76" s="40">
        <f>'Distributor Secondary'!T16*'DSR con %'!U126</f>
        <v>88.5</v>
      </c>
      <c r="V76" s="40">
        <f>'Distributor Secondary'!U16*'DSR con %'!V126</f>
        <v>45.5</v>
      </c>
      <c r="W76" s="40">
        <f>'Distributor Secondary'!V16*'DSR con %'!W126</f>
        <v>76</v>
      </c>
      <c r="X76" s="40">
        <f>'Distributor Secondary'!W16*'DSR con %'!X126</f>
        <v>50.75</v>
      </c>
      <c r="Y76" s="40">
        <f>'Distributor Secondary'!X16*'DSR con %'!Y126</f>
        <v>50.75</v>
      </c>
      <c r="Z76" s="40">
        <f>'Distributor Secondary'!Y16*'DSR con %'!Z126</f>
        <v>76</v>
      </c>
      <c r="AA76" s="40">
        <f>'Distributor Secondary'!Z16*'DSR con %'!AA126</f>
        <v>50.75</v>
      </c>
      <c r="AB76" s="40">
        <f>'Distributor Secondary'!AA16*'DSR con %'!AB126</f>
        <v>58.87</v>
      </c>
      <c r="AC76" s="40">
        <f>'Distributor Secondary'!AB16*'DSR con %'!AC126</f>
        <v>19.43</v>
      </c>
      <c r="AD76" s="40">
        <f>'Distributor Secondary'!AC16*'DSR con %'!AD126</f>
        <v>48.43</v>
      </c>
      <c r="AE76" s="40">
        <f>'Distributor Secondary'!AD16*'DSR con %'!AE126</f>
        <v>25.229999999999997</v>
      </c>
      <c r="AF76" s="40">
        <f>'Distributor Secondary'!AE16*'DSR con %'!AF126</f>
        <v>13.049999999999999</v>
      </c>
      <c r="AG76" s="40">
        <f>'Distributor Secondary'!AF16*'DSR con %'!AG126</f>
        <v>21.75</v>
      </c>
      <c r="AH76" s="40">
        <f>'Distributor Secondary'!AG16*'DSR con %'!AH126</f>
        <v>13.049999999999999</v>
      </c>
      <c r="AI76" s="40">
        <f>'Distributor Secondary'!AH16*'DSR con %'!AI126</f>
        <v>24.36</v>
      </c>
      <c r="AJ76" s="40">
        <f>'Distributor Secondary'!AI16*'DSR con %'!AJ126</f>
        <v>13.34</v>
      </c>
      <c r="AK76" s="40">
        <f>'Distributor Secondary'!AJ16*'DSR con %'!AK126</f>
        <v>23.49</v>
      </c>
      <c r="AL76" s="40">
        <f>'Distributor Secondary'!AK16*'DSR con %'!AL126</f>
        <v>11.6</v>
      </c>
      <c r="AM76" s="40">
        <f>'Distributor Secondary'!AL16*'DSR con %'!AM126</f>
        <v>7.5399999999999991</v>
      </c>
      <c r="AN76" s="40">
        <f>'Distributor Secondary'!AM16*'DSR con %'!AN126</f>
        <v>11.6</v>
      </c>
      <c r="AO76" s="40">
        <f>'Distributor Secondary'!AN16*'DSR con %'!AO126</f>
        <v>10.44</v>
      </c>
      <c r="AP76" s="40">
        <f>'Distributor Secondary'!AO16*'DSR con %'!AP126</f>
        <v>8.99</v>
      </c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s="17" customFormat="1" x14ac:dyDescent="0.2">
      <c r="A77" s="45" t="s">
        <v>140</v>
      </c>
      <c r="B77" s="89" t="s">
        <v>3</v>
      </c>
      <c r="C77" s="98" t="s">
        <v>43</v>
      </c>
      <c r="D77" s="45" t="s">
        <v>153</v>
      </c>
      <c r="E77" s="111" t="s">
        <v>154</v>
      </c>
      <c r="F77" s="38">
        <f t="shared" si="14"/>
        <v>3716955.9100000006</v>
      </c>
      <c r="G77" s="39">
        <f t="shared" si="13"/>
        <v>2003.6099999999992</v>
      </c>
      <c r="H77" s="40">
        <f>'Distributor Secondary'!G16*'DSR con %'!H127</f>
        <v>81.199999999999989</v>
      </c>
      <c r="I77" s="40">
        <f>'Distributor Secondary'!H16*'DSR con %'!I127</f>
        <v>92.509999999999991</v>
      </c>
      <c r="J77" s="40">
        <f>'Distributor Secondary'!I16*'DSR con %'!J127</f>
        <v>92.509999999999991</v>
      </c>
      <c r="K77" s="40">
        <f>'Distributor Secondary'!J16*'DSR con %'!K127</f>
        <v>219.82</v>
      </c>
      <c r="L77" s="40">
        <f>'Distributor Secondary'!K16*'DSR con %'!L127</f>
        <v>54.809999999999995</v>
      </c>
      <c r="M77" s="40">
        <f>'Distributor Secondary'!L16*'DSR con %'!M127</f>
        <v>54.809999999999995</v>
      </c>
      <c r="N77" s="40">
        <f>'Distributor Secondary'!M16*'DSR con %'!N127</f>
        <v>61.769999999999996</v>
      </c>
      <c r="O77" s="40">
        <f>'Distributor Secondary'!N16*'DSR con %'!O127</f>
        <v>102.66</v>
      </c>
      <c r="P77" s="40">
        <f>'Distributor Secondary'!O16*'DSR con %'!P127</f>
        <v>102.66</v>
      </c>
      <c r="Q77" s="40">
        <f>'Distributor Secondary'!P16*'DSR con %'!Q127</f>
        <v>58.87</v>
      </c>
      <c r="R77" s="40">
        <f>'Distributor Secondary'!Q16*'DSR con %'!R127</f>
        <v>58.87</v>
      </c>
      <c r="S77" s="40">
        <f>'Distributor Secondary'!R16*'DSR con %'!S127</f>
        <v>58.87</v>
      </c>
      <c r="T77" s="40">
        <f>'Distributor Secondary'!S16*'DSR con %'!T127</f>
        <v>58.87</v>
      </c>
      <c r="U77" s="40">
        <f>'Distributor Secondary'!T16*'DSR con %'!U127</f>
        <v>102.66</v>
      </c>
      <c r="V77" s="40">
        <f>'Distributor Secondary'!U16*'DSR con %'!V127</f>
        <v>52.779999999999994</v>
      </c>
      <c r="W77" s="40">
        <f>'Distributor Secondary'!V16*'DSR con %'!W127</f>
        <v>88.16</v>
      </c>
      <c r="X77" s="40">
        <f>'Distributor Secondary'!W16*'DSR con %'!X127</f>
        <v>58.87</v>
      </c>
      <c r="Y77" s="40">
        <f>'Distributor Secondary'!X16*'DSR con %'!Y127</f>
        <v>58.87</v>
      </c>
      <c r="Z77" s="40">
        <f>'Distributor Secondary'!Y16*'DSR con %'!Z127</f>
        <v>88.16</v>
      </c>
      <c r="AA77" s="40">
        <f>'Distributor Secondary'!Z16*'DSR con %'!AA127</f>
        <v>58.87</v>
      </c>
      <c r="AB77" s="40">
        <f>'Distributor Secondary'!AA16*'DSR con %'!AB127</f>
        <v>75.11</v>
      </c>
      <c r="AC77" s="40">
        <f>'Distributor Secondary'!AB16*'DSR con %'!AC127</f>
        <v>24.79</v>
      </c>
      <c r="AD77" s="40">
        <f>'Distributor Secondary'!AC16*'DSR con %'!AD127</f>
        <v>61.79</v>
      </c>
      <c r="AE77" s="40">
        <f>'Distributor Secondary'!AD16*'DSR con %'!AE127</f>
        <v>32.19</v>
      </c>
      <c r="AF77" s="40">
        <f>'Distributor Secondary'!AE16*'DSR con %'!AF127</f>
        <v>16.649999999999999</v>
      </c>
      <c r="AG77" s="40">
        <f>'Distributor Secondary'!AF16*'DSR con %'!AG127</f>
        <v>27.75</v>
      </c>
      <c r="AH77" s="40">
        <f>'Distributor Secondary'!AG16*'DSR con %'!AH127</f>
        <v>16.649999999999999</v>
      </c>
      <c r="AI77" s="40">
        <f>'Distributor Secondary'!AH16*'DSR con %'!AI127</f>
        <v>31.08</v>
      </c>
      <c r="AJ77" s="40">
        <f>'Distributor Secondary'!AI16*'DSR con %'!AJ127</f>
        <v>17.02</v>
      </c>
      <c r="AK77" s="40">
        <f>'Distributor Secondary'!AJ16*'DSR con %'!AK127</f>
        <v>29.97</v>
      </c>
      <c r="AL77" s="40">
        <f>'Distributor Secondary'!AK16*'DSR con %'!AL127</f>
        <v>14.8</v>
      </c>
      <c r="AM77" s="40">
        <f>'Distributor Secondary'!AL16*'DSR con %'!AM127</f>
        <v>9.6199999999999992</v>
      </c>
      <c r="AN77" s="40">
        <f>'Distributor Secondary'!AM16*'DSR con %'!AN127</f>
        <v>14.8</v>
      </c>
      <c r="AO77" s="40">
        <f>'Distributor Secondary'!AN16*'DSR con %'!AO127</f>
        <v>13.32</v>
      </c>
      <c r="AP77" s="40">
        <f>'Distributor Secondary'!AO16*'DSR con %'!AP127</f>
        <v>11.47</v>
      </c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spans="1:54" s="17" customFormat="1" x14ac:dyDescent="0.2">
      <c r="A78" s="101"/>
      <c r="B78" s="101"/>
      <c r="C78" s="101"/>
      <c r="D78" s="101"/>
      <c r="E78" s="101"/>
      <c r="F78" s="41">
        <f t="shared" si="14"/>
        <v>11449171</v>
      </c>
      <c r="G78" s="48">
        <f t="shared" si="13"/>
        <v>6613</v>
      </c>
      <c r="H78" s="46">
        <f t="shared" ref="H78:AP78" si="16">SUM(H74:H77)</f>
        <v>280</v>
      </c>
      <c r="I78" s="46">
        <f t="shared" si="16"/>
        <v>319</v>
      </c>
      <c r="J78" s="46">
        <f t="shared" si="16"/>
        <v>319</v>
      </c>
      <c r="K78" s="46">
        <f t="shared" si="16"/>
        <v>758</v>
      </c>
      <c r="L78" s="46">
        <f t="shared" si="16"/>
        <v>189</v>
      </c>
      <c r="M78" s="46">
        <f t="shared" si="16"/>
        <v>189</v>
      </c>
      <c r="N78" s="46">
        <f t="shared" si="16"/>
        <v>213</v>
      </c>
      <c r="O78" s="46">
        <f t="shared" si="16"/>
        <v>354</v>
      </c>
      <c r="P78" s="46">
        <f t="shared" si="16"/>
        <v>354</v>
      </c>
      <c r="Q78" s="46">
        <f t="shared" si="16"/>
        <v>203</v>
      </c>
      <c r="R78" s="46">
        <f t="shared" si="16"/>
        <v>203</v>
      </c>
      <c r="S78" s="46">
        <f t="shared" si="16"/>
        <v>203</v>
      </c>
      <c r="T78" s="46">
        <f t="shared" si="16"/>
        <v>203</v>
      </c>
      <c r="U78" s="46">
        <f t="shared" si="16"/>
        <v>354</v>
      </c>
      <c r="V78" s="46">
        <f t="shared" si="16"/>
        <v>182</v>
      </c>
      <c r="W78" s="46">
        <f t="shared" si="16"/>
        <v>304</v>
      </c>
      <c r="X78" s="46">
        <f t="shared" si="16"/>
        <v>203</v>
      </c>
      <c r="Y78" s="46">
        <f t="shared" si="16"/>
        <v>203</v>
      </c>
      <c r="Z78" s="46">
        <f t="shared" si="16"/>
        <v>304</v>
      </c>
      <c r="AA78" s="46">
        <f t="shared" si="16"/>
        <v>203</v>
      </c>
      <c r="AB78" s="46">
        <f t="shared" si="16"/>
        <v>203</v>
      </c>
      <c r="AC78" s="46">
        <f t="shared" si="16"/>
        <v>67</v>
      </c>
      <c r="AD78" s="46">
        <f t="shared" si="16"/>
        <v>167</v>
      </c>
      <c r="AE78" s="46">
        <f t="shared" si="16"/>
        <v>87</v>
      </c>
      <c r="AF78" s="46">
        <f t="shared" si="16"/>
        <v>45</v>
      </c>
      <c r="AG78" s="46">
        <f t="shared" si="16"/>
        <v>75</v>
      </c>
      <c r="AH78" s="46">
        <f t="shared" si="16"/>
        <v>45</v>
      </c>
      <c r="AI78" s="46">
        <f t="shared" si="16"/>
        <v>84</v>
      </c>
      <c r="AJ78" s="46">
        <f t="shared" si="16"/>
        <v>46</v>
      </c>
      <c r="AK78" s="46">
        <f t="shared" si="16"/>
        <v>81</v>
      </c>
      <c r="AL78" s="46">
        <f t="shared" si="16"/>
        <v>40</v>
      </c>
      <c r="AM78" s="46">
        <f t="shared" si="16"/>
        <v>26</v>
      </c>
      <c r="AN78" s="46">
        <f t="shared" si="16"/>
        <v>40</v>
      </c>
      <c r="AO78" s="46">
        <f t="shared" si="16"/>
        <v>36</v>
      </c>
      <c r="AP78" s="46">
        <f t="shared" si="16"/>
        <v>31</v>
      </c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spans="1:54" s="17" customFormat="1" x14ac:dyDescent="0.2">
      <c r="A79" s="45" t="s">
        <v>141</v>
      </c>
      <c r="B79" s="89" t="s">
        <v>3</v>
      </c>
      <c r="C79" s="98" t="s">
        <v>43</v>
      </c>
      <c r="D79" s="112" t="s">
        <v>142</v>
      </c>
      <c r="E79" s="113" t="s">
        <v>143</v>
      </c>
      <c r="F79" s="38">
        <f t="shared" si="14"/>
        <v>4786139.0199999996</v>
      </c>
      <c r="G79" s="39">
        <f t="shared" si="13"/>
        <v>2103.3799999999997</v>
      </c>
      <c r="H79" s="40">
        <f>'Distributor Secondary'!G17*'DSR con %'!H129</f>
        <v>56.1</v>
      </c>
      <c r="I79" s="40">
        <f>'Distributor Secondary'!H17*'DSR con %'!I129</f>
        <v>63.9</v>
      </c>
      <c r="J79" s="40">
        <f>'Distributor Secondary'!I17*'DSR con %'!J129</f>
        <v>63.9</v>
      </c>
      <c r="K79" s="40">
        <f>'Distributor Secondary'!J17*'DSR con %'!K129</f>
        <v>137.4</v>
      </c>
      <c r="L79" s="40">
        <f>'Distributor Secondary'!K17*'DSR con %'!L129</f>
        <v>34.199999999999996</v>
      </c>
      <c r="M79" s="40">
        <f>'Distributor Secondary'!L17*'DSR con %'!M129</f>
        <v>34.199999999999996</v>
      </c>
      <c r="N79" s="40">
        <f>'Distributor Secondary'!M17*'DSR con %'!N129</f>
        <v>53.699999999999996</v>
      </c>
      <c r="O79" s="40">
        <f>'Distributor Secondary'!N17*'DSR con %'!O129</f>
        <v>89.399999999999991</v>
      </c>
      <c r="P79" s="40">
        <f>'Distributor Secondary'!O17*'DSR con %'!P129</f>
        <v>89.399999999999991</v>
      </c>
      <c r="Q79" s="40">
        <f>'Distributor Secondary'!P17*'DSR con %'!Q129</f>
        <v>51.3</v>
      </c>
      <c r="R79" s="40">
        <f>'Distributor Secondary'!Q17*'DSR con %'!R129</f>
        <v>51.3</v>
      </c>
      <c r="S79" s="40">
        <f>'Distributor Secondary'!R17*'DSR con %'!S129</f>
        <v>51.3</v>
      </c>
      <c r="T79" s="40">
        <f>'Distributor Secondary'!S17*'DSR con %'!T129</f>
        <v>51.3</v>
      </c>
      <c r="U79" s="40">
        <f>'Distributor Secondary'!T17*'DSR con %'!U129</f>
        <v>89.399999999999991</v>
      </c>
      <c r="V79" s="40">
        <f>'Distributor Secondary'!U17*'DSR con %'!V129</f>
        <v>45.9</v>
      </c>
      <c r="W79" s="40">
        <f>'Distributor Secondary'!V17*'DSR con %'!W129</f>
        <v>122.88</v>
      </c>
      <c r="X79" s="40">
        <f>'Distributor Secondary'!W17*'DSR con %'!X129</f>
        <v>82.08</v>
      </c>
      <c r="Y79" s="40">
        <f>'Distributor Secondary'!X17*'DSR con %'!Y129</f>
        <v>82.08</v>
      </c>
      <c r="Z79" s="40">
        <f>'Distributor Secondary'!Y17*'DSR con %'!Z129</f>
        <v>122.88</v>
      </c>
      <c r="AA79" s="40">
        <f>'Distributor Secondary'!Z17*'DSR con %'!AA129</f>
        <v>85.5</v>
      </c>
      <c r="AB79" s="40">
        <f>'Distributor Secondary'!AA17*'DSR con %'!AB129</f>
        <v>106.02</v>
      </c>
      <c r="AC79" s="40">
        <f>'Distributor Secondary'!AB17*'DSR con %'!AC129</f>
        <v>40.26</v>
      </c>
      <c r="AD79" s="40">
        <f>'Distributor Secondary'!AC17*'DSR con %'!AD129</f>
        <v>104.92</v>
      </c>
      <c r="AE79" s="40">
        <f>'Distributor Secondary'!AD17*'DSR con %'!AE129</f>
        <v>54.29</v>
      </c>
      <c r="AF79" s="40">
        <f>'Distributor Secondary'!AE17*'DSR con %'!AF129</f>
        <v>29.89</v>
      </c>
      <c r="AG79" s="40">
        <f>'Distributor Secondary'!AF17*'DSR con %'!AG129</f>
        <v>40.26</v>
      </c>
      <c r="AH79" s="40">
        <f>'Distributor Secondary'!AG17*'DSR con %'!AH129</f>
        <v>31.72</v>
      </c>
      <c r="AI79" s="40">
        <f>'Distributor Secondary'!AH17*'DSR con %'!AI129</f>
        <v>50.019999999999996</v>
      </c>
      <c r="AJ79" s="40">
        <f>'Distributor Secondary'!AI17*'DSR con %'!AJ129</f>
        <v>29.28</v>
      </c>
      <c r="AK79" s="40">
        <f>'Distributor Secondary'!AJ17*'DSR con %'!AK129</f>
        <v>53.68</v>
      </c>
      <c r="AL79" s="40">
        <f>'Distributor Secondary'!AK17*'DSR con %'!AL129</f>
        <v>23.79</v>
      </c>
      <c r="AM79" s="40">
        <f>'Distributor Secondary'!AL17*'DSR con %'!AM129</f>
        <v>18.3</v>
      </c>
      <c r="AN79" s="40">
        <f>'Distributor Secondary'!AM17*'DSR con %'!AN129</f>
        <v>25.62</v>
      </c>
      <c r="AO79" s="40">
        <f>'Distributor Secondary'!AN17*'DSR con %'!AO129</f>
        <v>19.52</v>
      </c>
      <c r="AP79" s="40">
        <f>'Distributor Secondary'!AO17*'DSR con %'!AP129</f>
        <v>17.690000000000001</v>
      </c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spans="1:54" s="17" customFormat="1" x14ac:dyDescent="0.2">
      <c r="A80" s="45" t="s">
        <v>141</v>
      </c>
      <c r="B80" s="89" t="s">
        <v>3</v>
      </c>
      <c r="C80" s="98" t="s">
        <v>43</v>
      </c>
      <c r="D80" s="112" t="s">
        <v>144</v>
      </c>
      <c r="E80" s="113" t="s">
        <v>145</v>
      </c>
      <c r="F80" s="38">
        <f t="shared" si="14"/>
        <v>3460527.6200000006</v>
      </c>
      <c r="G80" s="39">
        <f t="shared" si="13"/>
        <v>1909.67</v>
      </c>
      <c r="H80" s="40">
        <f>'Distributor Secondary'!G17*'DSR con %'!H130</f>
        <v>67.319999999999993</v>
      </c>
      <c r="I80" s="40">
        <f>'Distributor Secondary'!H17*'DSR con %'!I130</f>
        <v>76.679999999999993</v>
      </c>
      <c r="J80" s="40">
        <f>'Distributor Secondary'!I17*'DSR con %'!J130</f>
        <v>76.679999999999993</v>
      </c>
      <c r="K80" s="40">
        <f>'Distributor Secondary'!J17*'DSR con %'!K130</f>
        <v>164.88</v>
      </c>
      <c r="L80" s="40">
        <f>'Distributor Secondary'!K17*'DSR con %'!L130</f>
        <v>41.04</v>
      </c>
      <c r="M80" s="40">
        <f>'Distributor Secondary'!L17*'DSR con %'!M130</f>
        <v>41.04</v>
      </c>
      <c r="N80" s="40">
        <f>'Distributor Secondary'!M17*'DSR con %'!N130</f>
        <v>64.44</v>
      </c>
      <c r="O80" s="40">
        <f>'Distributor Secondary'!N17*'DSR con %'!O130</f>
        <v>107.28</v>
      </c>
      <c r="P80" s="40">
        <f>'Distributor Secondary'!O17*'DSR con %'!P130</f>
        <v>107.28</v>
      </c>
      <c r="Q80" s="40">
        <f>'Distributor Secondary'!P17*'DSR con %'!Q130</f>
        <v>61.559999999999995</v>
      </c>
      <c r="R80" s="40">
        <f>'Distributor Secondary'!Q17*'DSR con %'!R130</f>
        <v>61.559999999999995</v>
      </c>
      <c r="S80" s="40">
        <f>'Distributor Secondary'!R17*'DSR con %'!S130</f>
        <v>61.559999999999995</v>
      </c>
      <c r="T80" s="40">
        <f>'Distributor Secondary'!S17*'DSR con %'!T130</f>
        <v>61.559999999999995</v>
      </c>
      <c r="U80" s="40">
        <f>'Distributor Secondary'!T17*'DSR con %'!U130</f>
        <v>107.28</v>
      </c>
      <c r="V80" s="40">
        <f>'Distributor Secondary'!U17*'DSR con %'!V130</f>
        <v>55.08</v>
      </c>
      <c r="W80" s="40">
        <f>'Distributor Secondary'!V17*'DSR con %'!W130</f>
        <v>107.52</v>
      </c>
      <c r="X80" s="40">
        <f>'Distributor Secondary'!W17*'DSR con %'!X130</f>
        <v>68.400000000000006</v>
      </c>
      <c r="Y80" s="40">
        <f>'Distributor Secondary'!X17*'DSR con %'!Y130</f>
        <v>68.400000000000006</v>
      </c>
      <c r="Z80" s="40">
        <f>'Distributor Secondary'!Y17*'DSR con %'!Z130</f>
        <v>102.4</v>
      </c>
      <c r="AA80" s="40">
        <f>'Distributor Secondary'!Z17*'DSR con %'!AA130</f>
        <v>68.400000000000006</v>
      </c>
      <c r="AB80" s="40">
        <f>'Distributor Secondary'!AA17*'DSR con %'!AB130</f>
        <v>56.43</v>
      </c>
      <c r="AC80" s="40">
        <f>'Distributor Secondary'!AB17*'DSR con %'!AC130</f>
        <v>21.12</v>
      </c>
      <c r="AD80" s="40">
        <f>'Distributor Secondary'!AC17*'DSR con %'!AD130</f>
        <v>55.04</v>
      </c>
      <c r="AE80" s="40">
        <f>'Distributor Secondary'!AD17*'DSR con %'!AE130</f>
        <v>28.48</v>
      </c>
      <c r="AF80" s="40">
        <f>'Distributor Secondary'!AE17*'DSR con %'!AF130</f>
        <v>15.68</v>
      </c>
      <c r="AG80" s="40">
        <f>'Distributor Secondary'!AF17*'DSR con %'!AG130</f>
        <v>21.12</v>
      </c>
      <c r="AH80" s="40">
        <f>'Distributor Secondary'!AG17*'DSR con %'!AH130</f>
        <v>16.64</v>
      </c>
      <c r="AI80" s="40">
        <f>'Distributor Secondary'!AH17*'DSR con %'!AI130</f>
        <v>26.240000000000002</v>
      </c>
      <c r="AJ80" s="40">
        <f>'Distributor Secondary'!AI17*'DSR con %'!AJ130</f>
        <v>15.36</v>
      </c>
      <c r="AK80" s="40">
        <f>'Distributor Secondary'!AJ17*'DSR con %'!AK130</f>
        <v>28.16</v>
      </c>
      <c r="AL80" s="40">
        <f>'Distributor Secondary'!AK17*'DSR con %'!AL130</f>
        <v>12.48</v>
      </c>
      <c r="AM80" s="40">
        <f>'Distributor Secondary'!AL17*'DSR con %'!AM130</f>
        <v>9.6</v>
      </c>
      <c r="AN80" s="40">
        <f>'Distributor Secondary'!AM17*'DSR con %'!AN130</f>
        <v>13.44</v>
      </c>
      <c r="AO80" s="40">
        <f>'Distributor Secondary'!AN17*'DSR con %'!AO130</f>
        <v>10.24</v>
      </c>
      <c r="AP80" s="40">
        <f>'Distributor Secondary'!AO17*'DSR con %'!AP130</f>
        <v>9.2799999999999994</v>
      </c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spans="1:54" s="17" customFormat="1" x14ac:dyDescent="0.2">
      <c r="A81" s="45" t="s">
        <v>141</v>
      </c>
      <c r="B81" s="89" t="s">
        <v>3</v>
      </c>
      <c r="C81" s="98" t="s">
        <v>43</v>
      </c>
      <c r="D81" s="112" t="s">
        <v>146</v>
      </c>
      <c r="E81" s="106" t="s">
        <v>247</v>
      </c>
      <c r="F81" s="38">
        <f t="shared" si="14"/>
        <v>1753386.3599999999</v>
      </c>
      <c r="G81" s="39">
        <f t="shared" si="13"/>
        <v>1275.9499999999996</v>
      </c>
      <c r="H81" s="40">
        <f>'Distributor Secondary'!G17*'DSR con %'!H131</f>
        <v>63.580000000000005</v>
      </c>
      <c r="I81" s="40">
        <f>'Distributor Secondary'!H17*'DSR con %'!I131</f>
        <v>72.42</v>
      </c>
      <c r="J81" s="40">
        <f>'Distributor Secondary'!I17*'DSR con %'!J131</f>
        <v>72.42</v>
      </c>
      <c r="K81" s="40">
        <f>'Distributor Secondary'!J17*'DSR con %'!K131</f>
        <v>155.72</v>
      </c>
      <c r="L81" s="40">
        <f>'Distributor Secondary'!K17*'DSR con %'!L131</f>
        <v>38.760000000000005</v>
      </c>
      <c r="M81" s="40">
        <f>'Distributor Secondary'!L17*'DSR con %'!M131</f>
        <v>38.760000000000005</v>
      </c>
      <c r="N81" s="40">
        <f>'Distributor Secondary'!M17*'DSR con %'!N131</f>
        <v>60.860000000000007</v>
      </c>
      <c r="O81" s="40">
        <f>'Distributor Secondary'!N17*'DSR con %'!O131</f>
        <v>101.32000000000001</v>
      </c>
      <c r="P81" s="40">
        <f>'Distributor Secondary'!O17*'DSR con %'!P131</f>
        <v>101.32000000000001</v>
      </c>
      <c r="Q81" s="40">
        <f>'Distributor Secondary'!P17*'DSR con %'!Q131</f>
        <v>58.140000000000008</v>
      </c>
      <c r="R81" s="40">
        <f>'Distributor Secondary'!Q17*'DSR con %'!R131</f>
        <v>58.140000000000008</v>
      </c>
      <c r="S81" s="40">
        <f>'Distributor Secondary'!R17*'DSR con %'!S131</f>
        <v>58.140000000000008</v>
      </c>
      <c r="T81" s="40">
        <f>'Distributor Secondary'!S17*'DSR con %'!T131</f>
        <v>58.140000000000008</v>
      </c>
      <c r="U81" s="40">
        <f>'Distributor Secondary'!T17*'DSR con %'!U131</f>
        <v>101.32000000000001</v>
      </c>
      <c r="V81" s="40">
        <f>'Distributor Secondary'!U17*'DSR con %'!V131</f>
        <v>52.02</v>
      </c>
      <c r="W81" s="40">
        <f>'Distributor Secondary'!V17*'DSR con %'!W131</f>
        <v>25.6</v>
      </c>
      <c r="X81" s="40">
        <f>'Distributor Secondary'!W17*'DSR con %'!X131</f>
        <v>20.52</v>
      </c>
      <c r="Y81" s="40">
        <f>'Distributor Secondary'!X17*'DSR con %'!Y131</f>
        <v>20.52</v>
      </c>
      <c r="Z81" s="40">
        <f>'Distributor Secondary'!Y17*'DSR con %'!Z131</f>
        <v>30.72</v>
      </c>
      <c r="AA81" s="40">
        <f>'Distributor Secondary'!Z17*'DSR con %'!AA131</f>
        <v>17.100000000000001</v>
      </c>
      <c r="AB81" s="40">
        <f>'Distributor Secondary'!AA17*'DSR con %'!AB131</f>
        <v>8.5500000000000007</v>
      </c>
      <c r="AC81" s="40">
        <f>'Distributor Secondary'!AB17*'DSR con %'!AC131</f>
        <v>4.62</v>
      </c>
      <c r="AD81" s="40">
        <f>'Distributor Secondary'!AC17*'DSR con %'!AD131</f>
        <v>12.040000000000001</v>
      </c>
      <c r="AE81" s="40">
        <f>'Distributor Secondary'!AD17*'DSR con %'!AE131</f>
        <v>6.23</v>
      </c>
      <c r="AF81" s="40">
        <f>'Distributor Secondary'!AE17*'DSR con %'!AF131</f>
        <v>3.43</v>
      </c>
      <c r="AG81" s="40">
        <f>'Distributor Secondary'!AF17*'DSR con %'!AG131</f>
        <v>4.62</v>
      </c>
      <c r="AH81" s="40">
        <f>'Distributor Secondary'!AG17*'DSR con %'!AH131</f>
        <v>3.6400000000000006</v>
      </c>
      <c r="AI81" s="40">
        <f>'Distributor Secondary'!AH17*'DSR con %'!AI131</f>
        <v>5.74</v>
      </c>
      <c r="AJ81" s="40">
        <f>'Distributor Secondary'!AI17*'DSR con %'!AJ131</f>
        <v>3.3600000000000003</v>
      </c>
      <c r="AK81" s="40">
        <f>'Distributor Secondary'!AJ17*'DSR con %'!AK131</f>
        <v>6.16</v>
      </c>
      <c r="AL81" s="40">
        <f>'Distributor Secondary'!AK17*'DSR con %'!AL131</f>
        <v>2.7300000000000004</v>
      </c>
      <c r="AM81" s="40">
        <f>'Distributor Secondary'!AL17*'DSR con %'!AM131</f>
        <v>2.1</v>
      </c>
      <c r="AN81" s="40">
        <f>'Distributor Secondary'!AM17*'DSR con %'!AN131</f>
        <v>2.9400000000000004</v>
      </c>
      <c r="AO81" s="40">
        <f>'Distributor Secondary'!AN17*'DSR con %'!AO131</f>
        <v>2.2400000000000002</v>
      </c>
      <c r="AP81" s="40">
        <f>'Distributor Secondary'!AO17*'DSR con %'!AP131</f>
        <v>2.0300000000000002</v>
      </c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spans="1:54" s="17" customFormat="1" x14ac:dyDescent="0.2">
      <c r="A82" s="114" t="s">
        <v>14</v>
      </c>
      <c r="B82" s="91" t="s">
        <v>3</v>
      </c>
      <c r="C82" s="102"/>
      <c r="D82" s="115"/>
      <c r="E82" s="116"/>
      <c r="F82" s="41">
        <f t="shared" si="14"/>
        <v>10000053</v>
      </c>
      <c r="G82" s="48">
        <f t="shared" si="13"/>
        <v>5289</v>
      </c>
      <c r="H82" s="46">
        <f t="shared" ref="H82:AO82" si="17">SUM(H79:H81)</f>
        <v>187</v>
      </c>
      <c r="I82" s="46">
        <f t="shared" si="17"/>
        <v>213</v>
      </c>
      <c r="J82" s="46">
        <f t="shared" si="17"/>
        <v>213</v>
      </c>
      <c r="K82" s="46">
        <f t="shared" si="17"/>
        <v>458</v>
      </c>
      <c r="L82" s="46">
        <f t="shared" si="17"/>
        <v>114</v>
      </c>
      <c r="M82" s="46">
        <f t="shared" si="17"/>
        <v>114</v>
      </c>
      <c r="N82" s="46">
        <f t="shared" si="17"/>
        <v>179</v>
      </c>
      <c r="O82" s="46">
        <f t="shared" si="17"/>
        <v>298</v>
      </c>
      <c r="P82" s="46">
        <f t="shared" si="17"/>
        <v>298</v>
      </c>
      <c r="Q82" s="46">
        <f t="shared" si="17"/>
        <v>171</v>
      </c>
      <c r="R82" s="46">
        <f t="shared" si="17"/>
        <v>171</v>
      </c>
      <c r="S82" s="46">
        <f t="shared" si="17"/>
        <v>171</v>
      </c>
      <c r="T82" s="46">
        <f t="shared" si="17"/>
        <v>171</v>
      </c>
      <c r="U82" s="46">
        <f t="shared" si="17"/>
        <v>298</v>
      </c>
      <c r="V82" s="46">
        <f t="shared" si="17"/>
        <v>153</v>
      </c>
      <c r="W82" s="46">
        <f t="shared" si="17"/>
        <v>255.99999999999997</v>
      </c>
      <c r="X82" s="46">
        <f t="shared" si="17"/>
        <v>171.00000000000003</v>
      </c>
      <c r="Y82" s="46">
        <f t="shared" si="17"/>
        <v>171.00000000000003</v>
      </c>
      <c r="Z82" s="46">
        <f t="shared" si="17"/>
        <v>256</v>
      </c>
      <c r="AA82" s="46">
        <f t="shared" si="17"/>
        <v>171</v>
      </c>
      <c r="AB82" s="46">
        <f t="shared" si="17"/>
        <v>171</v>
      </c>
      <c r="AC82" s="46">
        <f t="shared" si="17"/>
        <v>66</v>
      </c>
      <c r="AD82" s="46">
        <f t="shared" si="17"/>
        <v>172</v>
      </c>
      <c r="AE82" s="46">
        <f t="shared" si="17"/>
        <v>89</v>
      </c>
      <c r="AF82" s="46">
        <f t="shared" si="17"/>
        <v>49</v>
      </c>
      <c r="AG82" s="46">
        <f t="shared" si="17"/>
        <v>66</v>
      </c>
      <c r="AH82" s="46">
        <f t="shared" si="17"/>
        <v>52</v>
      </c>
      <c r="AI82" s="46">
        <f t="shared" si="17"/>
        <v>81.999999999999986</v>
      </c>
      <c r="AJ82" s="46">
        <f t="shared" si="17"/>
        <v>48</v>
      </c>
      <c r="AK82" s="46">
        <f t="shared" si="17"/>
        <v>88</v>
      </c>
      <c r="AL82" s="46">
        <f t="shared" si="17"/>
        <v>39</v>
      </c>
      <c r="AM82" s="46">
        <f t="shared" si="17"/>
        <v>30</v>
      </c>
      <c r="AN82" s="46">
        <f t="shared" si="17"/>
        <v>42</v>
      </c>
      <c r="AO82" s="46">
        <f t="shared" si="17"/>
        <v>32</v>
      </c>
      <c r="AP82" s="46">
        <f>SUM(AP79:AP81)</f>
        <v>29</v>
      </c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spans="1:54" x14ac:dyDescent="0.2">
      <c r="A83" s="42" t="s">
        <v>45</v>
      </c>
      <c r="B83" s="28"/>
      <c r="C83" s="28"/>
      <c r="D83" s="28"/>
      <c r="E83" s="28"/>
      <c r="F83" s="76">
        <f t="shared" si="14"/>
        <v>168266901</v>
      </c>
      <c r="G83" s="76">
        <f>SUM(G82,G78,G73,G64,G59,G54,G46,G40,G34,G26,G21,G16,G9,G5)</f>
        <v>95528</v>
      </c>
      <c r="H83" s="76">
        <f t="shared" ref="H83:AP83" si="18">SUM(H82,H78,H73,H64,H59,H54,H46,H40,H34,H26,H21,H16,H9,H5)</f>
        <v>4219</v>
      </c>
      <c r="I83" s="76">
        <f t="shared" si="18"/>
        <v>4822</v>
      </c>
      <c r="J83" s="76">
        <f t="shared" si="18"/>
        <v>4822</v>
      </c>
      <c r="K83" s="76">
        <f t="shared" si="18"/>
        <v>13381</v>
      </c>
      <c r="L83" s="76">
        <f t="shared" si="18"/>
        <v>3341</v>
      </c>
      <c r="M83" s="76">
        <f t="shared" si="18"/>
        <v>3341</v>
      </c>
      <c r="N83" s="76">
        <f t="shared" si="18"/>
        <v>2705</v>
      </c>
      <c r="O83" s="76">
        <f t="shared" si="18"/>
        <v>4511</v>
      </c>
      <c r="P83" s="76">
        <f t="shared" si="18"/>
        <v>4511</v>
      </c>
      <c r="Q83" s="76">
        <f t="shared" si="18"/>
        <v>2579</v>
      </c>
      <c r="R83" s="76">
        <f t="shared" si="18"/>
        <v>2579</v>
      </c>
      <c r="S83" s="76">
        <f t="shared" si="18"/>
        <v>2579</v>
      </c>
      <c r="T83" s="76">
        <f t="shared" si="18"/>
        <v>2579</v>
      </c>
      <c r="U83" s="76">
        <f t="shared" si="18"/>
        <v>4511</v>
      </c>
      <c r="V83" s="76">
        <f t="shared" si="18"/>
        <v>2316</v>
      </c>
      <c r="W83" s="76">
        <f t="shared" si="18"/>
        <v>3864</v>
      </c>
      <c r="X83" s="76">
        <f t="shared" si="18"/>
        <v>2579</v>
      </c>
      <c r="Y83" s="76">
        <f t="shared" si="18"/>
        <v>2579</v>
      </c>
      <c r="Z83" s="76">
        <f t="shared" si="18"/>
        <v>3864</v>
      </c>
      <c r="AA83" s="76">
        <f t="shared" si="18"/>
        <v>2579</v>
      </c>
      <c r="AB83" s="76">
        <f t="shared" si="18"/>
        <v>2579</v>
      </c>
      <c r="AC83" s="76">
        <f t="shared" si="18"/>
        <v>1142</v>
      </c>
      <c r="AD83" s="76">
        <f t="shared" si="18"/>
        <v>3359</v>
      </c>
      <c r="AE83" s="76">
        <f t="shared" si="18"/>
        <v>1745</v>
      </c>
      <c r="AF83" s="76">
        <f t="shared" si="18"/>
        <v>729</v>
      </c>
      <c r="AG83" s="76">
        <f t="shared" si="18"/>
        <v>1041</v>
      </c>
      <c r="AH83" s="76">
        <f t="shared" si="18"/>
        <v>790</v>
      </c>
      <c r="AI83" s="76">
        <f t="shared" si="18"/>
        <v>1249</v>
      </c>
      <c r="AJ83" s="76">
        <f t="shared" si="18"/>
        <v>747</v>
      </c>
      <c r="AK83" s="76">
        <f t="shared" si="18"/>
        <v>1249</v>
      </c>
      <c r="AL83" s="76">
        <f t="shared" si="18"/>
        <v>621</v>
      </c>
      <c r="AM83" s="76">
        <f t="shared" si="18"/>
        <v>434</v>
      </c>
      <c r="AN83" s="76">
        <f t="shared" si="18"/>
        <v>660</v>
      </c>
      <c r="AO83" s="76">
        <f t="shared" si="18"/>
        <v>513</v>
      </c>
      <c r="AP83" s="76">
        <f t="shared" si="18"/>
        <v>409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6" priority="31"/>
  </conditionalFormatting>
  <conditionalFormatting sqref="D33:E54 D3:E31 D32">
    <cfRule type="duplicateValues" dxfId="5" priority="457"/>
  </conditionalFormatting>
  <conditionalFormatting sqref="B82">
    <cfRule type="duplicateValues" dxfId="4" priority="15" stopIfTrue="1"/>
  </conditionalFormatting>
  <conditionalFormatting sqref="B79">
    <cfRule type="duplicateValues" dxfId="3" priority="16" stopIfTrue="1"/>
  </conditionalFormatting>
  <conditionalFormatting sqref="B80:B81">
    <cfRule type="duplicateValues" dxfId="2" priority="14" stopIfTrue="1"/>
  </conditionalFormatting>
  <conditionalFormatting sqref="B74:B77">
    <cfRule type="duplicateValues" dxfId="1" priority="17" stopIfTrue="1"/>
  </conditionalFormatting>
  <conditionalFormatting sqref="E3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Distributor Primary</vt:lpstr>
      <vt:lpstr>Distributor Secondary</vt:lpstr>
      <vt:lpstr>DSR con %</vt:lpstr>
      <vt:lpstr>DSR Secondary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2021-09-01T03:19:15Z</dcterms:modified>
</cp:coreProperties>
</file>