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28.07.2021\"/>
    </mc:Choice>
  </mc:AlternateContent>
  <bookViews>
    <workbookView xWindow="-120" yWindow="-120" windowWidth="20730" windowHeight="11310" tabRatio="599" activeTab="2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<sst xmlns="http://schemas.openxmlformats.org/spreadsheetml/2006/main" count="184" uniqueCount="111">
  <si>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</si>
  <si>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</si>
  <si>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</si>
  <si>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</si>
  <si>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</si>
  <si>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</si>
  <si>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</si>
  <si>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</si>
  <si>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</si>
  <si>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</si>
  <si>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</si>
  <si>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</si>
  <si>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</si>
  <si>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</si>
  <si>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</si>
  <si>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</si>
  <si>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</si>
  <si>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</si>
  <si>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</si>
  <si>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</si>
  <si>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</si>
  <si>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</si>
  <si>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</si>
  <si>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</si>
  <si>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</si>
  <si>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</si>
  <si>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</si>
  <si>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</si>
  <si>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</si>
  <si>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</si>
  <si>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</si>
  <si>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</si>
  <si>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</si>
  <si>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</si>
  <si>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</si>
  <si>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</si>
  <si>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</si>
  <si>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</si>
  <si>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</si>
  <si>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</si>
  <si>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</si>
  <si>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</si>
  <si>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</si>
  <si>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</si>
  <si>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</si>
  <si>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</si>
  <si>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</si>
  <si>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</si>
  <si>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</si>
  <si>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</si>
  <si>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</si>
  <si>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</si>
  <si>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</si>
  <si>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</si>
  <si>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</si>
  <si>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</si>
  <si>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</si>
  <si>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</si>
  <si>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</si>
  <si>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</si>
  <si>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</si>
  <si>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</si>
  <si>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</si>
  <si>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</si>
  <si>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</si>
  <si>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</si>
  <si>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</si>
  <si>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</si>
  <si>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</si>
  <si>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</si>
  <si>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</si>
  <si>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</si>
  <si>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</si>
  <si>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</si>
  <si>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</si>
  <si>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</si>
  <si>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</si>
  <si>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</si>
  <si>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</si>
  <si>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</si>
  <si>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</si>
  <si>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</si>
  <si>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</si>
  <si>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</si>
  <si>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</si>
  <si>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</si>
  <si>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</si>
  <si>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</si>
  <si>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</si>
  <si>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</si>
  <si>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</si>
  <si>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</si>
  <si>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</si>
  <si>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</si>
  <si>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</si>
  <si>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</si>
  <si>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</si>
  <si>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</si>
  <si>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Boss(-) 30 Lac</t>
  </si>
  <si>
    <t>Boss(-) 40 Lac</t>
  </si>
  <si>
    <t>22.07.2021</t>
  </si>
  <si>
    <t>24.07.2021</t>
  </si>
  <si>
    <t>Eid Bonus</t>
  </si>
  <si>
    <t>25.07.2021</t>
  </si>
  <si>
    <t>26.07.2021</t>
  </si>
  <si>
    <t>Moom Telecom</t>
  </si>
  <si>
    <t xml:space="preserve"> Boss(-)</t>
  </si>
  <si>
    <t>27.07.2021</t>
  </si>
  <si>
    <t>28.07.2021</t>
  </si>
  <si>
    <t>Date: 28.07.2021</t>
  </si>
  <si>
    <t>Hirok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</si>
</sst>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E33" sqref="E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6" t="s">
        <v>15</v>
      </c>
      <c r="C1" s="246"/>
      <c r="D1" s="246"/>
      <c r="E1" s="246"/>
    </row>
    <row r="2" spans="1:8" ht="16.5" customHeight="1">
      <c r="A2" s="18"/>
      <c r="B2" s="247" t="s">
        <v>63</v>
      </c>
      <c r="C2" s="247"/>
      <c r="D2" s="247"/>
      <c r="E2" s="24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88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3" t="s">
        <v>85</v>
      </c>
      <c r="G17" s="9"/>
      <c r="H17" s="1"/>
      <c r="I17" s="2" t="s">
        <v>12</v>
      </c>
    </row>
    <row r="18" spans="1:9" ht="12.75" customHeight="1">
      <c r="A18" s="18"/>
      <c r="B18" s="23" t="s">
        <v>80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82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84</v>
      </c>
      <c r="C20" s="238">
        <v>6000000</v>
      </c>
      <c r="D20" s="22">
        <v>0</v>
      </c>
      <c r="E20" s="24">
        <f>E19+C20-D20</f>
        <v>6255881</v>
      </c>
      <c r="F20" s="243" t="s">
        <v>86</v>
      </c>
      <c r="G20" s="8"/>
      <c r="H20" s="1"/>
    </row>
    <row r="21" spans="1:9">
      <c r="A21" s="18"/>
      <c r="B21" s="23" t="s">
        <v>84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90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93</v>
      </c>
      <c r="C23" s="234">
        <v>150000</v>
      </c>
      <c r="D23" s="234">
        <v>150000</v>
      </c>
      <c r="E23" s="235">
        <f t="shared" si="0"/>
        <v>261631</v>
      </c>
      <c r="F23" s="236" t="s">
        <v>106</v>
      </c>
      <c r="G23" s="1"/>
      <c r="H23" s="1"/>
    </row>
    <row r="24" spans="1:9">
      <c r="A24" s="18"/>
      <c r="B24" s="23" t="s">
        <v>95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96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96</v>
      </c>
      <c r="C26" s="238">
        <v>3000000</v>
      </c>
      <c r="D26" s="238">
        <v>3000000</v>
      </c>
      <c r="E26" s="24">
        <f t="shared" si="0"/>
        <v>269051</v>
      </c>
      <c r="F26" s="243" t="s">
        <v>98</v>
      </c>
      <c r="G26" s="1"/>
      <c r="H26" s="18"/>
    </row>
    <row r="27" spans="1:9">
      <c r="A27" s="18"/>
      <c r="B27" s="23" t="s">
        <v>97</v>
      </c>
      <c r="C27" s="238">
        <v>4000000</v>
      </c>
      <c r="D27" s="238">
        <v>4000000</v>
      </c>
      <c r="E27" s="24">
        <f t="shared" si="0"/>
        <v>269051</v>
      </c>
      <c r="F27" s="243" t="s">
        <v>99</v>
      </c>
      <c r="G27" s="1"/>
      <c r="H27" s="18"/>
    </row>
    <row r="28" spans="1:9">
      <c r="A28" s="18"/>
      <c r="B28" s="23" t="s">
        <v>100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 t="s">
        <v>101</v>
      </c>
      <c r="C29" s="22">
        <v>0</v>
      </c>
      <c r="D29" s="22">
        <v>0</v>
      </c>
      <c r="E29" s="24">
        <f t="shared" si="0"/>
        <v>269051</v>
      </c>
      <c r="F29" s="15"/>
      <c r="G29" s="1"/>
      <c r="H29" s="18"/>
    </row>
    <row r="30" spans="1:9">
      <c r="A30" s="18"/>
      <c r="B30" s="23" t="s">
        <v>103</v>
      </c>
      <c r="C30" s="22">
        <v>1030000</v>
      </c>
      <c r="D30" s="184">
        <v>1026000</v>
      </c>
      <c r="E30" s="24">
        <f t="shared" si="0"/>
        <v>273051</v>
      </c>
      <c r="F30" s="15"/>
      <c r="G30" s="1"/>
      <c r="H30" s="18"/>
    </row>
    <row r="31" spans="1:9">
      <c r="A31" s="18"/>
      <c r="B31" s="23" t="s">
        <v>104</v>
      </c>
      <c r="C31" s="234">
        <v>150000</v>
      </c>
      <c r="D31" s="234">
        <v>150000</v>
      </c>
      <c r="E31" s="235">
        <f t="shared" si="0"/>
        <v>273051</v>
      </c>
      <c r="F31" s="236" t="s">
        <v>106</v>
      </c>
      <c r="G31" s="1"/>
      <c r="H31" s="18"/>
    </row>
    <row r="32" spans="1:9">
      <c r="A32" s="18"/>
      <c r="B32" s="23" t="s">
        <v>107</v>
      </c>
      <c r="C32" s="22">
        <v>1200000</v>
      </c>
      <c r="D32" s="237">
        <v>282200</v>
      </c>
      <c r="E32" s="24">
        <f t="shared" si="0"/>
        <v>1190851</v>
      </c>
      <c r="F32" s="15"/>
      <c r="G32" s="1"/>
      <c r="H32" s="18"/>
    </row>
    <row r="33" spans="1:8">
      <c r="A33" s="18"/>
      <c r="B33" s="23" t="s">
        <v>108</v>
      </c>
      <c r="C33" s="22">
        <v>700000</v>
      </c>
      <c r="D33" s="184">
        <v>837600</v>
      </c>
      <c r="E33" s="24">
        <f t="shared" si="0"/>
        <v>1053251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1053251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1053251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1053251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1053251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1053251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1053251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1053251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1053251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1053251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1053251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1053251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1053251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1053251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1053251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1053251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1053251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1053251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1053251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1053251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1053251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1053251</v>
      </c>
      <c r="F54" s="15"/>
      <c r="G54" s="1"/>
    </row>
    <row r="55" spans="2:8">
      <c r="B55" s="23"/>
      <c r="C55" s="22"/>
      <c r="D55" s="22"/>
      <c r="E55" s="24">
        <f t="shared" si="1"/>
        <v>1053251</v>
      </c>
      <c r="F55" s="15"/>
      <c r="G55" s="1"/>
    </row>
    <row r="56" spans="2:8">
      <c r="B56" s="23"/>
      <c r="C56" s="22"/>
      <c r="D56" s="22"/>
      <c r="E56" s="24">
        <f t="shared" si="1"/>
        <v>1053251</v>
      </c>
      <c r="F56" s="15"/>
      <c r="G56" s="1"/>
    </row>
    <row r="57" spans="2:8">
      <c r="B57" s="23"/>
      <c r="C57" s="22"/>
      <c r="D57" s="22"/>
      <c r="E57" s="24">
        <f t="shared" si="1"/>
        <v>1053251</v>
      </c>
      <c r="F57" s="15"/>
      <c r="G57" s="1"/>
    </row>
    <row r="58" spans="2:8">
      <c r="B58" s="23"/>
      <c r="C58" s="22"/>
      <c r="D58" s="22"/>
      <c r="E58" s="24">
        <f t="shared" si="1"/>
        <v>1053251</v>
      </c>
      <c r="F58" s="15"/>
      <c r="G58" s="1"/>
    </row>
    <row r="59" spans="2:8">
      <c r="B59" s="23"/>
      <c r="C59" s="22"/>
      <c r="D59" s="22"/>
      <c r="E59" s="24">
        <f t="shared" si="1"/>
        <v>1053251</v>
      </c>
      <c r="F59" s="15"/>
      <c r="G59" s="1"/>
    </row>
    <row r="60" spans="2:8">
      <c r="B60" s="23"/>
      <c r="C60" s="22"/>
      <c r="D60" s="22"/>
      <c r="E60" s="24">
        <f t="shared" si="1"/>
        <v>1053251</v>
      </c>
      <c r="F60" s="15"/>
      <c r="G60" s="1"/>
    </row>
    <row r="61" spans="2:8">
      <c r="B61" s="23"/>
      <c r="C61" s="22"/>
      <c r="D61" s="22"/>
      <c r="E61" s="24">
        <f t="shared" si="1"/>
        <v>1053251</v>
      </c>
      <c r="F61" s="15"/>
      <c r="G61" s="1"/>
    </row>
    <row r="62" spans="2:8">
      <c r="B62" s="23"/>
      <c r="C62" s="22"/>
      <c r="D62" s="22"/>
      <c r="E62" s="24">
        <f t="shared" si="1"/>
        <v>1053251</v>
      </c>
      <c r="F62" s="15"/>
      <c r="G62" s="1"/>
    </row>
    <row r="63" spans="2:8">
      <c r="B63" s="23"/>
      <c r="C63" s="22"/>
      <c r="D63" s="22"/>
      <c r="E63" s="24">
        <f t="shared" si="1"/>
        <v>1053251</v>
      </c>
      <c r="F63" s="15"/>
      <c r="G63" s="1"/>
    </row>
    <row r="64" spans="2:8">
      <c r="B64" s="23"/>
      <c r="C64" s="22"/>
      <c r="D64" s="22"/>
      <c r="E64" s="24">
        <f t="shared" si="1"/>
        <v>1053251</v>
      </c>
      <c r="F64" s="15"/>
      <c r="G64" s="1"/>
    </row>
    <row r="65" spans="2:7">
      <c r="B65" s="23"/>
      <c r="C65" s="22"/>
      <c r="D65" s="22"/>
      <c r="E65" s="24">
        <f t="shared" si="1"/>
        <v>1053251</v>
      </c>
      <c r="F65" s="15"/>
      <c r="G65" s="1"/>
    </row>
    <row r="66" spans="2:7">
      <c r="B66" s="23"/>
      <c r="C66" s="22"/>
      <c r="D66" s="22"/>
      <c r="E66" s="24">
        <f t="shared" si="1"/>
        <v>1053251</v>
      </c>
      <c r="F66" s="15"/>
      <c r="G66" s="1"/>
    </row>
    <row r="67" spans="2:7">
      <c r="B67" s="23"/>
      <c r="C67" s="22"/>
      <c r="D67" s="22"/>
      <c r="E67" s="24">
        <f t="shared" si="1"/>
        <v>1053251</v>
      </c>
      <c r="F67" s="15"/>
      <c r="G67" s="1"/>
    </row>
    <row r="68" spans="2:7">
      <c r="B68" s="23"/>
      <c r="C68" s="22"/>
      <c r="D68" s="22"/>
      <c r="E68" s="24">
        <f t="shared" si="1"/>
        <v>1053251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1053251</v>
      </c>
      <c r="F69" s="15"/>
      <c r="G69" s="1"/>
    </row>
    <row r="70" spans="2:7">
      <c r="B70" s="23"/>
      <c r="C70" s="22"/>
      <c r="D70" s="22"/>
      <c r="E70" s="24">
        <f t="shared" si="2"/>
        <v>1053251</v>
      </c>
      <c r="F70" s="15"/>
      <c r="G70" s="1"/>
    </row>
    <row r="71" spans="2:7">
      <c r="B71" s="23"/>
      <c r="C71" s="22"/>
      <c r="D71" s="22"/>
      <c r="E71" s="24">
        <f t="shared" si="2"/>
        <v>1053251</v>
      </c>
      <c r="F71" s="15"/>
      <c r="G71" s="1"/>
    </row>
    <row r="72" spans="2:7">
      <c r="B72" s="23"/>
      <c r="C72" s="22"/>
      <c r="D72" s="22"/>
      <c r="E72" s="24">
        <f t="shared" si="2"/>
        <v>1053251</v>
      </c>
      <c r="F72" s="15"/>
      <c r="G72" s="1"/>
    </row>
    <row r="73" spans="2:7">
      <c r="B73" s="23"/>
      <c r="C73" s="22"/>
      <c r="D73" s="22"/>
      <c r="E73" s="24">
        <f t="shared" si="2"/>
        <v>1053251</v>
      </c>
      <c r="F73" s="15"/>
      <c r="G73" s="1"/>
    </row>
    <row r="74" spans="2:7">
      <c r="B74" s="23"/>
      <c r="C74" s="22"/>
      <c r="D74" s="22"/>
      <c r="E74" s="24">
        <f t="shared" si="2"/>
        <v>1053251</v>
      </c>
      <c r="F74" s="17"/>
      <c r="G74" s="1"/>
    </row>
    <row r="75" spans="2:7">
      <c r="B75" s="23"/>
      <c r="C75" s="22"/>
      <c r="D75" s="22"/>
      <c r="E75" s="24">
        <f t="shared" si="2"/>
        <v>1053251</v>
      </c>
      <c r="F75" s="15"/>
      <c r="G75" s="1"/>
    </row>
    <row r="76" spans="2:7">
      <c r="B76" s="23"/>
      <c r="C76" s="22"/>
      <c r="D76" s="22"/>
      <c r="E76" s="24">
        <f t="shared" si="2"/>
        <v>1053251</v>
      </c>
      <c r="F76" s="15"/>
      <c r="G76" s="1"/>
    </row>
    <row r="77" spans="2:7">
      <c r="B77" s="23"/>
      <c r="C77" s="22"/>
      <c r="D77" s="22"/>
      <c r="E77" s="24">
        <f t="shared" si="2"/>
        <v>1053251</v>
      </c>
      <c r="F77" s="15"/>
      <c r="G77" s="1"/>
    </row>
    <row r="78" spans="2:7">
      <c r="B78" s="23"/>
      <c r="C78" s="22"/>
      <c r="D78" s="22"/>
      <c r="E78" s="24">
        <f t="shared" si="2"/>
        <v>1053251</v>
      </c>
      <c r="F78" s="15"/>
      <c r="G78" s="1"/>
    </row>
    <row r="79" spans="2:7">
      <c r="B79" s="23"/>
      <c r="C79" s="22"/>
      <c r="D79" s="22"/>
      <c r="E79" s="24">
        <f t="shared" si="2"/>
        <v>1053251</v>
      </c>
      <c r="F79" s="15"/>
      <c r="G79" s="1"/>
    </row>
    <row r="80" spans="2:7">
      <c r="B80" s="23"/>
      <c r="C80" s="22"/>
      <c r="D80" s="22"/>
      <c r="E80" s="24">
        <f t="shared" si="2"/>
        <v>1053251</v>
      </c>
      <c r="F80" s="15"/>
      <c r="G80" s="1"/>
    </row>
    <row r="81" spans="2:7">
      <c r="B81" s="23"/>
      <c r="C81" s="22"/>
      <c r="D81" s="22"/>
      <c r="E81" s="24">
        <f t="shared" si="2"/>
        <v>1053251</v>
      </c>
      <c r="F81" s="15"/>
      <c r="G81" s="1"/>
    </row>
    <row r="82" spans="2:7">
      <c r="B82" s="28"/>
      <c r="C82" s="24">
        <f>SUM(C4:C71)</f>
        <v>27929081</v>
      </c>
      <c r="D82" s="24">
        <f>SUM(D4:D76)</f>
        <v>26875830</v>
      </c>
      <c r="E82" s="38">
        <f>E70</f>
        <v>1053251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33" customFormat="1" ht="18">
      <c r="A2" s="255" t="s">
        <v>49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34" customFormat="1" ht="16.5" thickBot="1">
      <c r="A3" s="256" t="s">
        <v>65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58"/>
      <c r="V3" s="5"/>
      <c r="W3" s="5"/>
      <c r="X3" s="5"/>
      <c r="Y3" s="5"/>
      <c r="Z3" s="13"/>
    </row>
    <row r="4" spans="1:26" s="136" customFormat="1">
      <c r="A4" s="259" t="s">
        <v>31</v>
      </c>
      <c r="B4" s="261" t="s">
        <v>32</v>
      </c>
      <c r="C4" s="248" t="s">
        <v>33</v>
      </c>
      <c r="D4" s="248" t="s">
        <v>34</v>
      </c>
      <c r="E4" s="248" t="s">
        <v>35</v>
      </c>
      <c r="F4" s="248" t="s">
        <v>36</v>
      </c>
      <c r="G4" s="248" t="s">
        <v>37</v>
      </c>
      <c r="H4" s="248" t="s">
        <v>83</v>
      </c>
      <c r="I4" s="248" t="s">
        <v>67</v>
      </c>
      <c r="J4" s="248" t="s">
        <v>38</v>
      </c>
      <c r="K4" s="248" t="s">
        <v>39</v>
      </c>
      <c r="L4" s="248" t="s">
        <v>40</v>
      </c>
      <c r="M4" s="248" t="s">
        <v>41</v>
      </c>
      <c r="N4" s="248" t="s">
        <v>42</v>
      </c>
      <c r="O4" s="250" t="s">
        <v>87</v>
      </c>
      <c r="P4" s="252" t="s">
        <v>94</v>
      </c>
      <c r="Q4" s="265" t="s">
        <v>18</v>
      </c>
      <c r="R4" s="263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81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82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84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90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93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95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96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97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100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 t="s">
        <v>101</v>
      </c>
      <c r="B23" s="152"/>
      <c r="C23" s="145"/>
      <c r="D23" s="153"/>
      <c r="E23" s="153">
        <v>300</v>
      </c>
      <c r="F23" s="153"/>
      <c r="G23" s="153">
        <v>50</v>
      </c>
      <c r="H23" s="153"/>
      <c r="I23" s="153"/>
      <c r="J23" s="153">
        <v>75</v>
      </c>
      <c r="K23" s="153">
        <v>160</v>
      </c>
      <c r="L23" s="153"/>
      <c r="M23" s="153"/>
      <c r="N23" s="186"/>
      <c r="O23" s="153"/>
      <c r="P23" s="153"/>
      <c r="Q23" s="153"/>
      <c r="R23" s="155"/>
      <c r="S23" s="149">
        <f t="shared" si="0"/>
        <v>585</v>
      </c>
      <c r="T23" s="159"/>
      <c r="U23" s="4"/>
    </row>
    <row r="24" spans="1:25" s="10" customFormat="1">
      <c r="A24" s="144" t="s">
        <v>103</v>
      </c>
      <c r="B24" s="152">
        <v>700</v>
      </c>
      <c r="C24" s="145"/>
      <c r="D24" s="153"/>
      <c r="E24" s="153"/>
      <c r="F24" s="153"/>
      <c r="G24" s="153">
        <v>70</v>
      </c>
      <c r="H24" s="153"/>
      <c r="I24" s="153"/>
      <c r="J24" s="153">
        <v>160</v>
      </c>
      <c r="K24" s="153">
        <v>240</v>
      </c>
      <c r="L24" s="153"/>
      <c r="M24" s="153"/>
      <c r="N24" s="186"/>
      <c r="O24" s="153"/>
      <c r="P24" s="153"/>
      <c r="Q24" s="153"/>
      <c r="R24" s="155"/>
      <c r="S24" s="149">
        <f t="shared" si="0"/>
        <v>1170</v>
      </c>
      <c r="T24" s="150"/>
      <c r="U24" s="4"/>
      <c r="W24" s="161"/>
      <c r="X24" s="161"/>
      <c r="Y24" s="161"/>
    </row>
    <row r="25" spans="1:25" s="160" customFormat="1">
      <c r="A25" s="144" t="s">
        <v>104</v>
      </c>
      <c r="B25" s="152"/>
      <c r="C25" s="145"/>
      <c r="D25" s="153"/>
      <c r="E25" s="153"/>
      <c r="F25" s="153"/>
      <c r="G25" s="153">
        <v>100</v>
      </c>
      <c r="H25" s="153"/>
      <c r="I25" s="153"/>
      <c r="J25" s="153">
        <v>30</v>
      </c>
      <c r="K25" s="153">
        <v>160</v>
      </c>
      <c r="L25" s="153"/>
      <c r="M25" s="153"/>
      <c r="N25" s="186">
        <v>20</v>
      </c>
      <c r="O25" s="153"/>
      <c r="P25" s="153"/>
      <c r="Q25" s="153"/>
      <c r="R25" s="155"/>
      <c r="S25" s="149">
        <f t="shared" si="0"/>
        <v>310</v>
      </c>
      <c r="T25" s="159"/>
      <c r="U25" s="4"/>
    </row>
    <row r="26" spans="1:25" s="10" customFormat="1">
      <c r="A26" s="144" t="s">
        <v>107</v>
      </c>
      <c r="B26" s="152">
        <v>100</v>
      </c>
      <c r="C26" s="145">
        <v>400</v>
      </c>
      <c r="D26" s="153"/>
      <c r="E26" s="153"/>
      <c r="F26" s="153"/>
      <c r="G26" s="153"/>
      <c r="H26" s="153"/>
      <c r="I26" s="153"/>
      <c r="J26" s="153">
        <v>30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690</v>
      </c>
      <c r="T26" s="150"/>
      <c r="U26" s="4"/>
    </row>
    <row r="27" spans="1:25" s="10" customFormat="1">
      <c r="A27" s="144" t="s">
        <v>108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30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790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4920</v>
      </c>
      <c r="C37" s="171">
        <f t="shared" ref="C37:R37" si="1">SUM(C6:C36)</f>
        <v>400</v>
      </c>
      <c r="D37" s="171">
        <f t="shared" si="1"/>
        <v>620</v>
      </c>
      <c r="E37" s="171">
        <f t="shared" si="1"/>
        <v>730</v>
      </c>
      <c r="F37" s="171">
        <f t="shared" si="1"/>
        <v>0</v>
      </c>
      <c r="G37" s="171">
        <f>SUM(G6:G36)</f>
        <v>1200</v>
      </c>
      <c r="H37" s="171">
        <f t="shared" si="1"/>
        <v>3635</v>
      </c>
      <c r="I37" s="171">
        <f t="shared" si="1"/>
        <v>80</v>
      </c>
      <c r="J37" s="171">
        <f t="shared" si="1"/>
        <v>1555</v>
      </c>
      <c r="K37" s="171">
        <f t="shared" si="1"/>
        <v>3120</v>
      </c>
      <c r="L37" s="171">
        <f t="shared" si="1"/>
        <v>0</v>
      </c>
      <c r="M37" s="171">
        <f t="shared" si="1"/>
        <v>1600</v>
      </c>
      <c r="N37" s="189">
        <f t="shared" si="1"/>
        <v>330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66590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topLeftCell="A26" zoomScale="120" zoomScaleNormal="120" workbookViewId="0">
      <selection activeCell="I36" sqref="I36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3" t="s">
        <v>15</v>
      </c>
      <c r="B1" s="273"/>
      <c r="C1" s="273"/>
      <c r="D1" s="273"/>
      <c r="E1" s="273"/>
      <c r="F1" s="27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4" t="s">
        <v>58</v>
      </c>
      <c r="B2" s="274"/>
      <c r="C2" s="274"/>
      <c r="D2" s="274"/>
      <c r="E2" s="274"/>
      <c r="F2" s="27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5" t="s">
        <v>50</v>
      </c>
      <c r="B3" s="275"/>
      <c r="C3" s="275"/>
      <c r="D3" s="275"/>
      <c r="E3" s="275"/>
      <c r="F3" s="27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-107190</v>
      </c>
      <c r="D31" s="53"/>
      <c r="E31" s="53">
        <f t="shared" si="0"/>
        <v>-107190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-107190</v>
      </c>
      <c r="D33" s="53">
        <f>SUM(D5:D32)</f>
        <v>0</v>
      </c>
      <c r="E33" s="53">
        <f>SUM(E5:E32)</f>
        <v>-107190</v>
      </c>
      <c r="F33" s="53">
        <f>B33-E33</f>
        <v>107190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6" t="s">
        <v>24</v>
      </c>
      <c r="B35" s="277"/>
      <c r="C35" s="277"/>
      <c r="D35" s="27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0" t="s">
        <v>14</v>
      </c>
      <c r="B36" s="281"/>
      <c r="C36" s="281"/>
      <c r="D36" s="28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32400</v>
      </c>
      <c r="D38" s="49" t="s">
        <v>108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195" t="s">
        <v>79</v>
      </c>
      <c r="C41" s="53">
        <v>500</v>
      </c>
      <c r="D41" s="76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105</v>
      </c>
      <c r="B42" s="49"/>
      <c r="C42" s="53">
        <v>11590</v>
      </c>
      <c r="D42" s="49" t="s">
        <v>104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9" t="s">
        <v>25</v>
      </c>
      <c r="G43" s="279"/>
      <c r="H43" s="279"/>
      <c r="I43" s="279"/>
      <c r="J43" s="27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 t="s">
        <v>110</v>
      </c>
      <c r="B44" s="195"/>
      <c r="C44" s="203">
        <v>4470</v>
      </c>
      <c r="D44" s="53" t="s">
        <v>108</v>
      </c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7" t="s">
        <v>48</v>
      </c>
      <c r="G62" s="26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8" t="s">
        <v>29</v>
      </c>
      <c r="B113" s="269"/>
      <c r="C113" s="110">
        <f>SUM(C37:C112)</f>
        <v>107190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0" t="s">
        <v>30</v>
      </c>
      <c r="B115" s="271"/>
      <c r="C115" s="115">
        <f>C113+L136</f>
        <v>107190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2"/>
      <c r="G170" s="27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opLeftCell="A5" workbookViewId="0">
      <selection activeCell="H14" sqref="H14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3" t="s">
        <v>51</v>
      </c>
      <c r="B1" s="284"/>
      <c r="C1" s="284"/>
      <c r="D1" s="284"/>
      <c r="E1" s="285"/>
      <c r="F1" s="5"/>
      <c r="G1" s="5"/>
    </row>
    <row r="2" spans="1:29" ht="21.75">
      <c r="A2" s="292" t="s">
        <v>50</v>
      </c>
      <c r="B2" s="293"/>
      <c r="C2" s="293"/>
      <c r="D2" s="293"/>
      <c r="E2" s="294"/>
      <c r="F2" s="5"/>
      <c r="G2" s="5"/>
    </row>
    <row r="3" spans="1:29" ht="23.25">
      <c r="A3" s="286" t="s">
        <v>109</v>
      </c>
      <c r="B3" s="287"/>
      <c r="C3" s="287"/>
      <c r="D3" s="287"/>
      <c r="E3" s="28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3157700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516920</v>
      </c>
      <c r="C6" s="41"/>
      <c r="D6" s="225" t="s">
        <v>16</v>
      </c>
      <c r="E6" s="42">
        <v>1053251</v>
      </c>
      <c r="F6" s="5"/>
      <c r="G6" s="241" t="s">
        <v>92</v>
      </c>
      <c r="H6" s="239">
        <v>250000</v>
      </c>
      <c r="I6" s="240" t="s">
        <v>91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739709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66590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102</v>
      </c>
      <c r="B10" s="41">
        <v>30800</v>
      </c>
      <c r="C10" s="39"/>
      <c r="D10" s="225" t="s">
        <v>14</v>
      </c>
      <c r="E10" s="42">
        <v>310640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4" t="s">
        <v>7</v>
      </c>
      <c r="B11" s="245">
        <f>B6-B10-B9+B7</f>
        <v>419530</v>
      </c>
      <c r="C11" s="39"/>
      <c r="D11" s="225" t="s">
        <v>56</v>
      </c>
      <c r="E11" s="42">
        <v>20630</v>
      </c>
      <c r="F11" s="5"/>
      <c r="G11" s="33"/>
      <c r="H11" s="242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837600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89</v>
      </c>
      <c r="B13" s="41">
        <v>300000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</f>
        <v>6119530</v>
      </c>
      <c r="C15" s="39"/>
      <c r="D15" s="225" t="s">
        <v>6</v>
      </c>
      <c r="E15" s="42">
        <f>E5+E6+E7+E10+E11+E12+E13+E14+E9</f>
        <v>6119530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9" t="s">
        <v>14</v>
      </c>
      <c r="B17" s="290"/>
      <c r="C17" s="290"/>
      <c r="D17" s="290"/>
      <c r="E17" s="291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2021-07-29T05:56:09Z</dcterms:modified>
</cp:coreProperties>
</file>