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09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<sst xmlns="http://schemas.openxmlformats.org/spreadsheetml/2006/main" count="141" uniqueCount="86">
  <si>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</si>
  <si>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</si>
  <si>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</si>
  <si>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</si>
  <si>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</si>
  <si>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</si>
  <si>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</si>
  <si>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</si>
  <si>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</si>
  <si>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</si>
  <si>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</si>
  <si>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</si>
  <si>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</si>
  <si>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</si>
  <si>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</si>
  <si>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</si>
  <si>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</si>
  <si>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</si>
  <si>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</si>
  <si>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</si>
  <si>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</si>
  <si>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</si>
  <si>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</si>
  <si>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</si>
  <si>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</si>
  <si>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</si>
  <si>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</si>
  <si>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</si>
  <si>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</si>
  <si>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</si>
  <si>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</si>
  <si>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</si>
  <si>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</si>
  <si>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</si>
  <si>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</si>
  <si>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</si>
  <si>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</si>
  <si>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</si>
  <si>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</si>
  <si>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</si>
  <si>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</si>
  <si>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</si>
  <si>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</si>
  <si>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</si>
  <si>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</si>
  <si>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</si>
  <si>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</si>
  <si>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</si>
  <si>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</si>
  <si>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</si>
  <si>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</si>
  <si>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</si>
  <si>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</si>
  <si>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</si>
  <si>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</si>
  <si>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</si>
  <si>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</si>
  <si>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</si>
  <si>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</si>
  <si>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</si>
  <si>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</si>
  <si>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</si>
  <si>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</si>
  <si>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</si>
  <si>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</si>
  <si>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</si>
  <si>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</si>
  <si>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</si>
  <si>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</si>
  <si>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</si>
  <si>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</si>
  <si>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</si>
  <si>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</si>
  <si>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</si>
  <si>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</si>
  <si>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</si>
  <si>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</si>
  <si>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</si>
  <si>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</si>
  <si>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</si>
  <si>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</si>
  <si>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</si>
  <si>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Date: 09.09.2021</t>
  </si>
  <si>
    <t>bKash Jafor(-)</t>
  </si>
  <si>
    <t>Rofiqul DSR</t>
  </si>
  <si>
    <t>Porda Babod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</si>
</sst>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4" t="s">
        <v>14</v>
      </c>
      <c r="C1" s="234"/>
      <c r="D1" s="234"/>
      <c r="E1" s="234"/>
    </row>
    <row r="2" spans="1:8" ht="16.5" customHeight="1">
      <c r="A2" s="15"/>
      <c r="B2" s="235" t="s">
        <v>67</v>
      </c>
      <c r="C2" s="235"/>
      <c r="D2" s="235"/>
      <c r="E2" s="235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0">
        <v>250000</v>
      </c>
      <c r="E6" s="231">
        <f t="shared" si="0"/>
        <v>3818858</v>
      </c>
      <c r="F6" s="232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11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33">
        <v>1458300</v>
      </c>
      <c r="E9" s="211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11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5">
        <v>509700</v>
      </c>
      <c r="E11" s="211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11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5">
        <v>106708</v>
      </c>
      <c r="E13" s="211">
        <f t="shared" si="0"/>
        <v>3769650</v>
      </c>
      <c r="F13" s="12"/>
      <c r="G13" s="1"/>
      <c r="H13" s="1"/>
    </row>
    <row r="14" spans="1:8">
      <c r="A14" s="15"/>
      <c r="B14" s="206" t="s">
        <v>79</v>
      </c>
      <c r="C14" s="207">
        <v>240000</v>
      </c>
      <c r="D14" s="207">
        <v>0</v>
      </c>
      <c r="E14" s="211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30">
        <v>100000</v>
      </c>
      <c r="D15" s="175">
        <v>401250</v>
      </c>
      <c r="E15" s="211">
        <f t="shared" si="0"/>
        <v>3708400</v>
      </c>
      <c r="F15" s="12"/>
      <c r="G15" s="14"/>
      <c r="H15" s="1"/>
    </row>
    <row r="16" spans="1:8">
      <c r="A16" s="15"/>
      <c r="B16" s="208"/>
      <c r="C16" s="209"/>
      <c r="D16" s="209"/>
      <c r="E16" s="211">
        <f t="shared" si="0"/>
        <v>3708400</v>
      </c>
      <c r="F16" s="14"/>
      <c r="G16" s="8"/>
      <c r="H16" s="1"/>
    </row>
    <row r="17" spans="1:9">
      <c r="A17" s="15"/>
      <c r="B17" s="20"/>
      <c r="C17" s="19"/>
      <c r="D17" s="19"/>
      <c r="E17" s="211">
        <f>E16+C17-D17</f>
        <v>3708400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1">
        <f t="shared" si="0"/>
        <v>3708400</v>
      </c>
      <c r="F18" s="23"/>
      <c r="G18" s="23"/>
      <c r="H18" s="1"/>
    </row>
    <row r="19" spans="1:9">
      <c r="A19" s="15"/>
      <c r="B19" s="20"/>
      <c r="C19" s="19"/>
      <c r="D19" s="19"/>
      <c r="E19" s="211">
        <f t="shared" si="0"/>
        <v>3708400</v>
      </c>
      <c r="F19" s="14"/>
      <c r="H19" s="1"/>
    </row>
    <row r="20" spans="1:9">
      <c r="A20" s="15"/>
      <c r="B20" s="20"/>
      <c r="C20" s="19"/>
      <c r="D20" s="19"/>
      <c r="E20" s="211">
        <f>E19+C20-D20</f>
        <v>3708400</v>
      </c>
      <c r="F20" s="12"/>
      <c r="G20" s="7"/>
      <c r="H20" s="1"/>
    </row>
    <row r="21" spans="1:9">
      <c r="A21" s="15"/>
      <c r="B21" s="206"/>
      <c r="C21" s="207"/>
      <c r="D21" s="207"/>
      <c r="E21" s="224">
        <f>E20+C21-D21</f>
        <v>3708400</v>
      </c>
      <c r="F21" s="14"/>
      <c r="G21" s="1"/>
      <c r="H21" s="1"/>
    </row>
    <row r="22" spans="1:9">
      <c r="A22" s="15"/>
      <c r="B22" s="20"/>
      <c r="C22" s="19"/>
      <c r="D22" s="19"/>
      <c r="E22" s="211">
        <f>E21+C22-D22</f>
        <v>3708400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3708400</v>
      </c>
      <c r="F23" s="12"/>
      <c r="G23" s="1"/>
      <c r="H23" s="1"/>
    </row>
    <row r="24" spans="1:9">
      <c r="A24" s="15"/>
      <c r="B24" s="20"/>
      <c r="C24" s="19"/>
      <c r="D24" s="19"/>
      <c r="E24" s="211">
        <f t="shared" si="0"/>
        <v>3708400</v>
      </c>
      <c r="F24" s="12"/>
      <c r="G24" s="1"/>
      <c r="H24" s="1"/>
    </row>
    <row r="25" spans="1:9">
      <c r="A25" s="15"/>
      <c r="B25" s="20"/>
      <c r="C25" s="19"/>
      <c r="D25" s="19"/>
      <c r="E25" s="211">
        <f t="shared" si="0"/>
        <v>3708400</v>
      </c>
      <c r="F25" s="12"/>
      <c r="G25" s="1"/>
      <c r="H25" s="1"/>
    </row>
    <row r="26" spans="1:9">
      <c r="A26" s="15"/>
      <c r="B26" s="20"/>
      <c r="C26" s="19"/>
      <c r="D26" s="19"/>
      <c r="E26" s="211">
        <f t="shared" si="0"/>
        <v>3708400</v>
      </c>
      <c r="F26" s="12"/>
      <c r="G26" s="1"/>
      <c r="H26" s="15"/>
    </row>
    <row r="27" spans="1:9">
      <c r="A27" s="15"/>
      <c r="B27" s="20"/>
      <c r="C27" s="19"/>
      <c r="D27" s="19"/>
      <c r="E27" s="211">
        <f t="shared" si="0"/>
        <v>3708400</v>
      </c>
      <c r="F27" s="12"/>
      <c r="G27" s="1"/>
      <c r="H27" s="15"/>
    </row>
    <row r="28" spans="1:9">
      <c r="A28" s="15"/>
      <c r="B28" s="20"/>
      <c r="C28" s="19"/>
      <c r="D28" s="19"/>
      <c r="E28" s="211">
        <f t="shared" si="0"/>
        <v>3708400</v>
      </c>
      <c r="F28" s="12"/>
      <c r="G28" s="1"/>
      <c r="H28" s="15"/>
    </row>
    <row r="29" spans="1:9">
      <c r="A29" s="15"/>
      <c r="B29" s="20"/>
      <c r="C29" s="19"/>
      <c r="D29" s="19"/>
      <c r="E29" s="211">
        <f t="shared" si="0"/>
        <v>3708400</v>
      </c>
      <c r="F29" s="12"/>
      <c r="G29" s="1"/>
      <c r="H29" s="15"/>
    </row>
    <row r="30" spans="1:9">
      <c r="A30" s="15"/>
      <c r="B30" s="20"/>
      <c r="C30" s="19"/>
      <c r="D30" s="19"/>
      <c r="E30" s="211">
        <f t="shared" si="0"/>
        <v>3708400</v>
      </c>
      <c r="F30" s="12"/>
      <c r="G30" s="1"/>
      <c r="H30" s="15"/>
    </row>
    <row r="31" spans="1:9">
      <c r="A31" s="15"/>
      <c r="B31" s="20"/>
      <c r="C31" s="19"/>
      <c r="D31" s="19"/>
      <c r="E31" s="211">
        <f t="shared" si="0"/>
        <v>3708400</v>
      </c>
      <c r="F31" s="12"/>
      <c r="G31" s="1"/>
      <c r="H31" s="15"/>
    </row>
    <row r="32" spans="1:9">
      <c r="A32" s="15"/>
      <c r="B32" s="20"/>
      <c r="C32" s="19"/>
      <c r="D32" s="22"/>
      <c r="E32" s="211">
        <f t="shared" si="0"/>
        <v>3708400</v>
      </c>
      <c r="F32" s="12"/>
      <c r="G32" s="1"/>
      <c r="H32" s="15"/>
    </row>
    <row r="33" spans="1:8">
      <c r="A33" s="15"/>
      <c r="B33" s="20"/>
      <c r="C33" s="19"/>
      <c r="D33" s="19"/>
      <c r="E33" s="211">
        <f t="shared" si="0"/>
        <v>3708400</v>
      </c>
      <c r="F33" s="12"/>
      <c r="G33" s="1"/>
      <c r="H33" s="15"/>
    </row>
    <row r="34" spans="1:8">
      <c r="A34" s="15"/>
      <c r="B34" s="20"/>
      <c r="C34" s="19"/>
      <c r="D34" s="19"/>
      <c r="E34" s="211">
        <f t="shared" si="0"/>
        <v>3708400</v>
      </c>
      <c r="F34" s="12"/>
      <c r="G34" s="1"/>
      <c r="H34" s="15"/>
    </row>
    <row r="35" spans="1:8">
      <c r="A35" s="15"/>
      <c r="B35" s="20"/>
      <c r="C35" s="19"/>
      <c r="D35" s="19"/>
      <c r="E35" s="211">
        <f t="shared" si="0"/>
        <v>3708400</v>
      </c>
      <c r="F35" s="12"/>
      <c r="G35" s="1"/>
      <c r="H35" s="15"/>
    </row>
    <row r="36" spans="1:8">
      <c r="A36" s="15"/>
      <c r="B36" s="20"/>
      <c r="C36" s="19"/>
      <c r="D36" s="19"/>
      <c r="E36" s="211">
        <f t="shared" si="0"/>
        <v>3708400</v>
      </c>
      <c r="F36" s="12"/>
      <c r="G36" s="1"/>
      <c r="H36" s="15"/>
    </row>
    <row r="37" spans="1:8">
      <c r="A37" s="15"/>
      <c r="B37" s="20"/>
      <c r="C37" s="19"/>
      <c r="D37" s="19"/>
      <c r="E37" s="211">
        <f t="shared" ref="E37:E50" si="1">E36+C37-D37</f>
        <v>3708400</v>
      </c>
      <c r="F37" s="12"/>
      <c r="G37" s="1"/>
      <c r="H37" s="15"/>
    </row>
    <row r="38" spans="1:8">
      <c r="A38" s="15"/>
      <c r="B38" s="20"/>
      <c r="C38" s="19"/>
      <c r="D38" s="19"/>
      <c r="E38" s="211">
        <f t="shared" si="1"/>
        <v>3708400</v>
      </c>
      <c r="F38" s="12"/>
      <c r="G38" s="1"/>
      <c r="H38" s="15"/>
    </row>
    <row r="39" spans="1:8">
      <c r="A39" s="15"/>
      <c r="B39" s="20"/>
      <c r="C39" s="19"/>
      <c r="D39" s="19"/>
      <c r="E39" s="211">
        <f t="shared" si="1"/>
        <v>3708400</v>
      </c>
      <c r="F39" s="12"/>
      <c r="G39" s="1"/>
      <c r="H39" s="15"/>
    </row>
    <row r="40" spans="1:8">
      <c r="A40" s="15"/>
      <c r="B40" s="20"/>
      <c r="C40" s="19"/>
      <c r="D40" s="19"/>
      <c r="E40" s="211">
        <f t="shared" si="1"/>
        <v>3708400</v>
      </c>
      <c r="F40" s="12"/>
      <c r="G40" s="1"/>
      <c r="H40" s="15"/>
    </row>
    <row r="41" spans="1:8">
      <c r="A41" s="15"/>
      <c r="B41" s="20"/>
      <c r="C41" s="19"/>
      <c r="D41" s="19"/>
      <c r="E41" s="211">
        <f t="shared" si="1"/>
        <v>3708400</v>
      </c>
      <c r="F41" s="12"/>
      <c r="G41" s="1"/>
      <c r="H41" s="15"/>
    </row>
    <row r="42" spans="1:8">
      <c r="A42" s="15"/>
      <c r="B42" s="20"/>
      <c r="C42" s="19"/>
      <c r="D42" s="19"/>
      <c r="E42" s="211">
        <f t="shared" si="1"/>
        <v>3708400</v>
      </c>
      <c r="F42" s="12"/>
      <c r="G42" s="1"/>
      <c r="H42" s="15"/>
    </row>
    <row r="43" spans="1:8">
      <c r="A43" s="15"/>
      <c r="B43" s="20"/>
      <c r="C43" s="19"/>
      <c r="D43" s="19"/>
      <c r="E43" s="211">
        <f t="shared" si="1"/>
        <v>3708400</v>
      </c>
      <c r="F43" s="12"/>
      <c r="G43" s="1"/>
      <c r="H43" s="15"/>
    </row>
    <row r="44" spans="1:8">
      <c r="A44" s="15"/>
      <c r="B44" s="20"/>
      <c r="C44" s="19"/>
      <c r="D44" s="19"/>
      <c r="E44" s="211">
        <f t="shared" si="1"/>
        <v>3708400</v>
      </c>
      <c r="F44" s="12"/>
      <c r="G44" s="1"/>
      <c r="H44" s="15"/>
    </row>
    <row r="45" spans="1:8">
      <c r="A45" s="15"/>
      <c r="B45" s="20"/>
      <c r="C45" s="19"/>
      <c r="D45" s="19"/>
      <c r="E45" s="211">
        <f t="shared" si="1"/>
        <v>3708400</v>
      </c>
      <c r="F45" s="12"/>
      <c r="G45" s="1"/>
      <c r="H45" s="15"/>
    </row>
    <row r="46" spans="1:8">
      <c r="A46" s="15"/>
      <c r="B46" s="20"/>
      <c r="C46" s="19"/>
      <c r="D46" s="19"/>
      <c r="E46" s="211">
        <f t="shared" si="1"/>
        <v>3708400</v>
      </c>
      <c r="F46" s="12"/>
      <c r="G46" s="1"/>
      <c r="H46" s="15"/>
    </row>
    <row r="47" spans="1:8">
      <c r="A47" s="15"/>
      <c r="B47" s="20"/>
      <c r="C47" s="19"/>
      <c r="D47" s="19"/>
      <c r="E47" s="211">
        <f t="shared" si="1"/>
        <v>3708400</v>
      </c>
      <c r="F47" s="12"/>
      <c r="G47" s="1"/>
      <c r="H47" s="15"/>
    </row>
    <row r="48" spans="1:8">
      <c r="B48" s="20"/>
      <c r="C48" s="19"/>
      <c r="D48" s="19"/>
      <c r="E48" s="211">
        <f t="shared" si="1"/>
        <v>3708400</v>
      </c>
      <c r="F48" s="12"/>
      <c r="G48" s="1"/>
      <c r="H48" s="15"/>
    </row>
    <row r="49" spans="2:8">
      <c r="B49" s="20"/>
      <c r="C49" s="19"/>
      <c r="D49" s="19"/>
      <c r="E49" s="211">
        <f t="shared" si="1"/>
        <v>3708400</v>
      </c>
      <c r="F49" s="12"/>
      <c r="G49" s="1"/>
      <c r="H49" s="15"/>
    </row>
    <row r="50" spans="2:8">
      <c r="B50" s="20"/>
      <c r="C50" s="19"/>
      <c r="D50" s="19"/>
      <c r="E50" s="211">
        <f t="shared" si="1"/>
        <v>3708400</v>
      </c>
      <c r="F50" s="12"/>
      <c r="G50" s="1"/>
      <c r="H50" s="15"/>
    </row>
    <row r="51" spans="2:8">
      <c r="B51" s="25"/>
      <c r="C51" s="21">
        <f>SUM(C5:C50)</f>
        <v>7623858</v>
      </c>
      <c r="D51" s="21">
        <f>SUM(D5:D50)</f>
        <v>3915458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G17" sqref="G1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2" t="s">
        <v>14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</row>
    <row r="2" spans="1:24" s="125" customFormat="1" ht="18">
      <c r="A2" s="243" t="s">
        <v>48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</row>
    <row r="3" spans="1:24" s="126" customFormat="1" ht="16.5" thickBot="1">
      <c r="A3" s="244" t="s">
        <v>69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6"/>
      <c r="S3" s="50"/>
      <c r="T3" s="5"/>
      <c r="U3" s="5"/>
      <c r="V3" s="5"/>
      <c r="W3" s="5"/>
      <c r="X3" s="11"/>
    </row>
    <row r="4" spans="1:24" s="128" customFormat="1">
      <c r="A4" s="247" t="s">
        <v>30</v>
      </c>
      <c r="B4" s="249" t="s">
        <v>31</v>
      </c>
      <c r="C4" s="236" t="s">
        <v>32</v>
      </c>
      <c r="D4" s="236" t="s">
        <v>33</v>
      </c>
      <c r="E4" s="236" t="s">
        <v>34</v>
      </c>
      <c r="F4" s="236" t="s">
        <v>35</v>
      </c>
      <c r="G4" s="236" t="s">
        <v>36</v>
      </c>
      <c r="H4" s="236" t="s">
        <v>59</v>
      </c>
      <c r="I4" s="236" t="s">
        <v>37</v>
      </c>
      <c r="J4" s="236" t="s">
        <v>38</v>
      </c>
      <c r="K4" s="236" t="s">
        <v>39</v>
      </c>
      <c r="L4" s="236" t="s">
        <v>40</v>
      </c>
      <c r="M4" s="236" t="s">
        <v>41</v>
      </c>
      <c r="N4" s="240" t="s">
        <v>63</v>
      </c>
      <c r="O4" s="238" t="s">
        <v>17</v>
      </c>
      <c r="P4" s="251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48"/>
      <c r="B5" s="250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41"/>
      <c r="O5" s="239"/>
      <c r="P5" s="252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68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70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72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74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 t="s">
        <v>76</v>
      </c>
      <c r="B10" s="144">
        <v>500</v>
      </c>
      <c r="C10" s="137"/>
      <c r="D10" s="145"/>
      <c r="E10" s="145"/>
      <c r="F10" s="145"/>
      <c r="G10" s="145">
        <v>70</v>
      </c>
      <c r="H10" s="145"/>
      <c r="I10" s="145">
        <v>150</v>
      </c>
      <c r="J10" s="145">
        <v>160</v>
      </c>
      <c r="K10" s="145"/>
      <c r="L10" s="145"/>
      <c r="M10" s="177"/>
      <c r="N10" s="145"/>
      <c r="O10" s="145"/>
      <c r="P10" s="147"/>
      <c r="Q10" s="141">
        <f t="shared" si="0"/>
        <v>880</v>
      </c>
      <c r="R10" s="142"/>
      <c r="S10" s="26"/>
      <c r="T10" s="26"/>
      <c r="U10" s="3"/>
      <c r="V10" s="26"/>
      <c r="W10" s="3"/>
    </row>
    <row r="11" spans="1:24" s="9" customFormat="1">
      <c r="A11" s="136" t="s">
        <v>78</v>
      </c>
      <c r="B11" s="144"/>
      <c r="C11" s="137"/>
      <c r="D11" s="145">
        <v>685</v>
      </c>
      <c r="E11" s="145"/>
      <c r="F11" s="145"/>
      <c r="G11" s="145"/>
      <c r="H11" s="145"/>
      <c r="I11" s="145">
        <v>110</v>
      </c>
      <c r="J11" s="145">
        <v>160</v>
      </c>
      <c r="K11" s="145"/>
      <c r="L11" s="145"/>
      <c r="M11" s="177"/>
      <c r="N11" s="145"/>
      <c r="O11" s="145"/>
      <c r="P11" s="147"/>
      <c r="Q11" s="141">
        <f t="shared" si="0"/>
        <v>955</v>
      </c>
      <c r="R11" s="142"/>
      <c r="S11" s="26"/>
      <c r="T11" s="26"/>
      <c r="U11" s="26"/>
      <c r="V11" s="26"/>
      <c r="W11" s="26"/>
    </row>
    <row r="12" spans="1:24" s="9" customFormat="1">
      <c r="A12" s="136" t="s">
        <v>79</v>
      </c>
      <c r="B12" s="144"/>
      <c r="C12" s="137"/>
      <c r="D12" s="145"/>
      <c r="E12" s="145"/>
      <c r="F12" s="145"/>
      <c r="G12" s="145">
        <v>100</v>
      </c>
      <c r="H12" s="145"/>
      <c r="I12" s="145">
        <v>40</v>
      </c>
      <c r="J12" s="145">
        <v>80</v>
      </c>
      <c r="K12" s="145"/>
      <c r="L12" s="145"/>
      <c r="M12" s="177"/>
      <c r="N12" s="145"/>
      <c r="O12" s="145"/>
      <c r="P12" s="147"/>
      <c r="Q12" s="141">
        <f t="shared" si="0"/>
        <v>220</v>
      </c>
      <c r="R12" s="142"/>
      <c r="S12" s="26"/>
      <c r="T12" s="26"/>
      <c r="U12" s="3"/>
      <c r="V12" s="26"/>
      <c r="W12" s="3"/>
    </row>
    <row r="13" spans="1:24" s="9" customFormat="1">
      <c r="A13" s="136" t="s">
        <v>81</v>
      </c>
      <c r="B13" s="144">
        <v>500</v>
      </c>
      <c r="C13" s="137"/>
      <c r="D13" s="145">
        <v>240</v>
      </c>
      <c r="E13" s="145">
        <v>1850</v>
      </c>
      <c r="F13" s="145"/>
      <c r="G13" s="145">
        <v>70</v>
      </c>
      <c r="H13" s="145"/>
      <c r="I13" s="145">
        <v>30</v>
      </c>
      <c r="J13" s="145">
        <v>80</v>
      </c>
      <c r="K13" s="148"/>
      <c r="L13" s="145"/>
      <c r="M13" s="177"/>
      <c r="N13" s="145"/>
      <c r="O13" s="145"/>
      <c r="P13" s="147"/>
      <c r="Q13" s="141">
        <f t="shared" si="0"/>
        <v>2770</v>
      </c>
      <c r="R13" s="142"/>
      <c r="S13" s="143"/>
      <c r="T13" s="26"/>
      <c r="U13" s="26"/>
      <c r="V13" s="26"/>
      <c r="W13" s="26"/>
    </row>
    <row r="14" spans="1:24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9"/>
      <c r="L14" s="145"/>
      <c r="M14" s="177"/>
      <c r="N14" s="145"/>
      <c r="O14" s="145"/>
      <c r="P14" s="147"/>
      <c r="Q14" s="141">
        <f t="shared" si="0"/>
        <v>0</v>
      </c>
      <c r="R14" s="142"/>
      <c r="S14" s="150"/>
      <c r="T14" s="26"/>
      <c r="U14" s="3"/>
      <c r="V14" s="26"/>
      <c r="W14" s="3"/>
    </row>
    <row r="15" spans="1:24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38"/>
      <c r="L15" s="145"/>
      <c r="M15" s="177"/>
      <c r="N15" s="145"/>
      <c r="O15" s="145"/>
      <c r="P15" s="147"/>
      <c r="Q15" s="141">
        <f t="shared" si="0"/>
        <v>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1800</v>
      </c>
      <c r="C37" s="163">
        <f t="shared" ref="C37:P37" si="1">SUM(C6:C36)</f>
        <v>0</v>
      </c>
      <c r="D37" s="163">
        <f t="shared" si="1"/>
        <v>1365</v>
      </c>
      <c r="E37" s="163">
        <f t="shared" si="1"/>
        <v>2740</v>
      </c>
      <c r="F37" s="163">
        <f t="shared" si="1"/>
        <v>0</v>
      </c>
      <c r="G37" s="163">
        <f>SUM(G6:G36)</f>
        <v>880</v>
      </c>
      <c r="H37" s="163">
        <f t="shared" si="1"/>
        <v>0</v>
      </c>
      <c r="I37" s="163">
        <f t="shared" si="1"/>
        <v>890</v>
      </c>
      <c r="J37" s="163">
        <f t="shared" si="1"/>
        <v>1120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8815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H50" sqref="H50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59" t="s">
        <v>14</v>
      </c>
      <c r="B1" s="259"/>
      <c r="C1" s="259"/>
      <c r="D1" s="259"/>
      <c r="E1" s="259"/>
      <c r="F1" s="259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0" t="s">
        <v>60</v>
      </c>
      <c r="B2" s="260"/>
      <c r="C2" s="260"/>
      <c r="D2" s="260"/>
      <c r="E2" s="260"/>
      <c r="F2" s="260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1" t="s">
        <v>49</v>
      </c>
      <c r="B3" s="261"/>
      <c r="C3" s="261"/>
      <c r="D3" s="261"/>
      <c r="E3" s="261"/>
      <c r="F3" s="261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-428770</v>
      </c>
      <c r="D31" s="45"/>
      <c r="E31" s="45">
        <f t="shared" si="0"/>
        <v>-428770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-428770</v>
      </c>
      <c r="D33" s="45">
        <f>SUM(D5:D32)</f>
        <v>0</v>
      </c>
      <c r="E33" s="45">
        <f>SUM(E5:E32)</f>
        <v>-428770</v>
      </c>
      <c r="F33" s="45">
        <f>B33-E33</f>
        <v>428770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2" t="s">
        <v>23</v>
      </c>
      <c r="B35" s="263"/>
      <c r="C35" s="263"/>
      <c r="D35" s="264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66" t="s">
        <v>13</v>
      </c>
      <c r="B36" s="267"/>
      <c r="C36" s="267"/>
      <c r="D36" s="268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73</v>
      </c>
      <c r="B38" s="41"/>
      <c r="C38" s="45">
        <v>8490</v>
      </c>
      <c r="D38" s="41" t="s">
        <v>71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113050</v>
      </c>
      <c r="D39" s="41" t="s">
        <v>76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284" t="s">
        <v>53</v>
      </c>
      <c r="B40" s="285" t="s">
        <v>56</v>
      </c>
      <c r="C40" s="286">
        <v>38960</v>
      </c>
      <c r="D40" s="285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284" t="s">
        <v>58</v>
      </c>
      <c r="B41" s="285" t="s">
        <v>55</v>
      </c>
      <c r="C41" s="286">
        <v>17270</v>
      </c>
      <c r="D41" s="285" t="s">
        <v>61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287" t="s">
        <v>80</v>
      </c>
      <c r="B42" s="288"/>
      <c r="C42" s="286">
        <v>250000</v>
      </c>
      <c r="D42" s="289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84</v>
      </c>
      <c r="B43" s="41" t="s">
        <v>85</v>
      </c>
      <c r="C43" s="45">
        <v>1000</v>
      </c>
      <c r="D43" s="41" t="s">
        <v>81</v>
      </c>
      <c r="E43" s="50"/>
      <c r="F43" s="265" t="s">
        <v>24</v>
      </c>
      <c r="G43" s="265"/>
      <c r="H43" s="265"/>
      <c r="I43" s="265"/>
      <c r="J43" s="265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90"/>
      <c r="B50" s="290"/>
      <c r="C50" s="79"/>
      <c r="D50" s="86"/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3" t="s">
        <v>47</v>
      </c>
      <c r="G62" s="253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4" t="s">
        <v>28</v>
      </c>
      <c r="B113" s="255"/>
      <c r="C113" s="102">
        <f>SUM(C37:C112)</f>
        <v>428770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56" t="s">
        <v>29</v>
      </c>
      <c r="B115" s="257"/>
      <c r="C115" s="107">
        <f>C113+L136</f>
        <v>428770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58"/>
      <c r="G170" s="258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G5" sqref="G5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69" t="s">
        <v>50</v>
      </c>
      <c r="B1" s="270"/>
      <c r="C1" s="270"/>
      <c r="D1" s="270"/>
      <c r="E1" s="271"/>
      <c r="F1" s="1"/>
      <c r="G1" s="1"/>
    </row>
    <row r="2" spans="1:29" ht="21.75">
      <c r="A2" s="278" t="s">
        <v>49</v>
      </c>
      <c r="B2" s="279"/>
      <c r="C2" s="279"/>
      <c r="D2" s="279"/>
      <c r="E2" s="280"/>
      <c r="F2" s="1"/>
      <c r="G2" s="1"/>
    </row>
    <row r="3" spans="1:29" ht="24" thickBot="1">
      <c r="A3" s="272" t="s">
        <v>82</v>
      </c>
      <c r="B3" s="273"/>
      <c r="C3" s="273"/>
      <c r="D3" s="273"/>
      <c r="E3" s="274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1" t="s">
        <v>64</v>
      </c>
      <c r="B4" s="282"/>
      <c r="C4" s="282"/>
      <c r="D4" s="282"/>
      <c r="E4" s="283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5" t="s">
        <v>62</v>
      </c>
      <c r="B5" s="226">
        <v>6000000</v>
      </c>
      <c r="C5" s="227"/>
      <c r="D5" s="228" t="s">
        <v>10</v>
      </c>
      <c r="E5" s="229">
        <v>1319420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103080</v>
      </c>
      <c r="C6" s="35"/>
      <c r="D6" s="201" t="s">
        <v>15</v>
      </c>
      <c r="E6" s="36">
        <v>3708400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18575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8815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428770</v>
      </c>
      <c r="F10" s="1"/>
      <c r="G10" s="29"/>
      <c r="H10" s="210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1" t="s">
        <v>7</v>
      </c>
      <c r="B11" s="212">
        <f>B6-B10-B9+B7</f>
        <v>94265</v>
      </c>
      <c r="C11" s="33"/>
      <c r="D11" s="201" t="s">
        <v>65</v>
      </c>
      <c r="E11" s="36">
        <v>17850</v>
      </c>
      <c r="F11" s="1"/>
      <c r="G11" s="29"/>
      <c r="H11" s="210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2"/>
      <c r="B12" s="222"/>
      <c r="C12" s="33"/>
      <c r="D12" s="201" t="s">
        <v>51</v>
      </c>
      <c r="E12" s="36">
        <v>401250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/>
      <c r="B13" s="213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3" t="s">
        <v>83</v>
      </c>
      <c r="B14" s="213">
        <v>200000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5894265</v>
      </c>
      <c r="C16" s="33"/>
      <c r="D16" s="201" t="s">
        <v>6</v>
      </c>
      <c r="E16" s="36">
        <f>E5+E6+E7+E10+E11+E12</f>
        <v>5894265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75" t="s">
        <v>13</v>
      </c>
      <c r="B18" s="276"/>
      <c r="C18" s="276"/>
      <c r="D18" s="276"/>
      <c r="E18" s="277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/>
      <c r="B19" s="215"/>
      <c r="C19" s="33"/>
      <c r="D19" s="33"/>
      <c r="E19" s="216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17"/>
      <c r="C20" s="195"/>
      <c r="D20" s="195"/>
      <c r="E20" s="218"/>
      <c r="G20" s="220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9"/>
      <c r="B21" s="219"/>
      <c r="C21" s="219"/>
      <c r="D21" s="219"/>
      <c r="E21" s="219"/>
      <c r="F21" s="219"/>
      <c r="G21" s="2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9"/>
      <c r="B22" s="219"/>
      <c r="C22" s="219"/>
      <c r="D22" s="219"/>
      <c r="E22" s="219"/>
      <c r="F22" s="219"/>
      <c r="G22" s="219"/>
    </row>
    <row r="23" spans="1:29" s="1" customFormat="1" ht="21.75">
      <c r="A23" s="219"/>
      <c r="B23" s="219"/>
      <c r="C23" s="219"/>
      <c r="D23" s="219"/>
      <c r="E23" s="219"/>
      <c r="F23" s="219"/>
      <c r="G23" s="219"/>
    </row>
    <row r="24" spans="1:29" s="1" customFormat="1" ht="21.75">
      <c r="A24" s="219"/>
      <c r="B24" s="219"/>
      <c r="C24" s="219"/>
      <c r="D24" s="219"/>
      <c r="E24" s="219"/>
      <c r="F24" s="219"/>
      <c r="G24" s="219"/>
    </row>
    <row r="25" spans="1:29" s="1" customFormat="1" ht="21.75">
      <c r="A25" s="219"/>
      <c r="B25" s="219"/>
      <c r="C25" s="219"/>
      <c r="D25" s="219"/>
      <c r="E25" s="219"/>
      <c r="F25" s="219"/>
      <c r="G25" s="219"/>
    </row>
    <row r="26" spans="1:29" s="1" customFormat="1" ht="21.75">
      <c r="A26" s="219"/>
      <c r="B26" s="219"/>
      <c r="C26" s="219"/>
      <c r="D26" s="219"/>
      <c r="E26" s="219"/>
      <c r="F26" s="219"/>
      <c r="G26" s="219"/>
    </row>
    <row r="27" spans="1:29" s="1" customFormat="1" ht="21.75">
      <c r="A27" s="219"/>
      <c r="B27" s="219"/>
      <c r="C27" s="219"/>
      <c r="D27" s="219"/>
      <c r="E27" s="219"/>
      <c r="F27" s="219"/>
      <c r="G27" s="219"/>
    </row>
    <row r="28" spans="1:29" s="1" customFormat="1" ht="21.75">
      <c r="A28" s="219"/>
      <c r="B28" s="219"/>
      <c r="C28" s="219"/>
      <c r="D28" s="219"/>
      <c r="E28" s="219"/>
      <c r="F28" s="219"/>
      <c r="G28" s="219"/>
    </row>
    <row r="29" spans="1:29" s="1" customFormat="1" ht="21.75">
      <c r="A29" s="219"/>
      <c r="B29" s="219"/>
      <c r="C29" s="219"/>
      <c r="D29" s="219"/>
      <c r="E29" s="219"/>
      <c r="F29" s="219"/>
      <c r="G29" s="219"/>
    </row>
    <row r="30" spans="1:29" s="1" customFormat="1" ht="21.75">
      <c r="A30" s="219"/>
      <c r="B30" s="219"/>
      <c r="C30" s="219"/>
      <c r="D30" s="219"/>
      <c r="E30" s="219"/>
      <c r="F30" s="219"/>
      <c r="G30" s="219"/>
    </row>
    <row r="31" spans="1:29" ht="21.75">
      <c r="A31" s="219"/>
      <c r="B31" s="219"/>
      <c r="C31" s="219"/>
      <c r="D31" s="219"/>
      <c r="E31" s="219"/>
      <c r="F31" s="219"/>
      <c r="G31" s="21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9"/>
      <c r="B32" s="219"/>
      <c r="C32" s="219"/>
      <c r="D32" s="219"/>
      <c r="E32" s="219"/>
      <c r="F32" s="219"/>
      <c r="G32" s="21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9"/>
      <c r="B33" s="219"/>
      <c r="C33" s="219"/>
      <c r="D33" s="219"/>
      <c r="E33" s="219"/>
      <c r="F33" s="219"/>
      <c r="G33" s="21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2021-09-09T13:57:23Z</dcterms:modified>
</cp:coreProperties>
</file>