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2.05.2021\"/>
    </mc:Choice>
  </mc:AlternateContent>
  <bookViews>
    <workbookView xWindow="-120" yWindow="-120" windowWidth="20730" windowHeight="11310" tabRatio="599" firstSheet="1" activeTab="5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Sheet1" sheetId="17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<sst xmlns="http://schemas.openxmlformats.org/spreadsheetml/2006/main" count="470" uniqueCount="214">
  <si>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</si>
  <si>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</si>
  <si>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</si>
  <si>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</si>
  <si>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</si>
  <si>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</si>
  <si>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</si>
  <si>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</si>
  <si>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</si>
  <si>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</si>
  <si>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</si>
  <si>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</si>
  <si>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</si>
  <si>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</si>
  <si>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</si>
  <si>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</si>
  <si>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</si>
  <si>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</si>
  <si>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</si>
  <si>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</si>
  <si>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</si>
  <si>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</si>
  <si>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</si>
  <si>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</si>
  <si>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</si>
  <si>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</si>
  <si>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</si>
  <si>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</si>
  <si>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</si>
  <si>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</si>
  <si>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</si>
  <si>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</si>
  <si>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</si>
  <si>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</si>
  <si>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</si>
  <si>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</si>
  <si>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</si>
  <si>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</si>
  <si>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</si>
  <si>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</si>
  <si>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</si>
  <si>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</si>
  <si>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</si>
  <si>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</si>
  <si>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</si>
  <si>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</si>
  <si>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</si>
  <si>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</si>
  <si>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</si>
  <si>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</si>
  <si>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</si>
  <si>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</si>
  <si>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</si>
  <si>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</si>
  <si>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</si>
  <si>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</si>
  <si>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</si>
  <si>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</si>
  <si>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</si>
  <si>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</si>
  <si>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</si>
  <si>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</si>
  <si>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</si>
  <si>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</si>
  <si>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</si>
  <si>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</si>
  <si>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</si>
  <si>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</si>
  <si>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</si>
  <si>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</si>
  <si>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</si>
  <si>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</si>
  <si>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</si>
  <si>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</si>
  <si>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</si>
  <si>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</si>
  <si>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</si>
  <si>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</si>
  <si>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</si>
  <si>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</si>
  <si>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</si>
  <si>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</si>
  <si>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</si>
  <si>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</si>
  <si>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</si>
  <si>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</si>
  <si>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</si>
  <si>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</si>
  <si>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</si>
  <si>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</si>
  <si>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</si>
  <si>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</si>
  <si>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</si>
  <si>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</si>
  <si>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</si>
  <si>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</si>
  <si>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</si>
  <si>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</si>
  <si>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</si>
  <si>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</si>
  <si>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</si>
  <si>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</si>
  <si>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</si>
  <si>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</si>
  <si>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</si>
  <si>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</si>
  <si>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</si>
  <si>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</si>
  <si>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</si>
  <si>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</si>
  <si>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</si>
  <si>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</si>
  <si>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</si>
  <si>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</si>
  <si>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</si>
  <si>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</si>
  <si>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</si>
  <si>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</si>
  <si>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</si>
  <si>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</si>
  <si>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</si>
  <si>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</si>
  <si>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</si>
  <si>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</si>
  <si>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</si>
  <si>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</si>
  <si>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</si>
  <si>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</si>
  <si>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</si>
  <si>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</si>
  <si>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</si>
  <si>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</si>
  <si>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</si>
  <si>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</si>
  <si>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</si>
  <si>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</si>
  <si>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</si>
  <si>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</si>
  <si>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</si>
  <si>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</si>
  <si>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</si>
  <si>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</si>
  <si>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</si>
  <si>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</si>
  <si>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</si>
  <si>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</si>
  <si>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</si>
  <si>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</si>
  <si>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</si>
  <si>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</si>
  <si>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</si>
  <si>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</si>
  <si>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</si>
  <si>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</si>
  <si>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</si>
  <si>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</si>
  <si>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</si>
  <si>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</si>
  <si>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</si>
  <si>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</si>
  <si>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</si>
  <si>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</si>
  <si>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</si>
  <si>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</si>
  <si>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</si>
  <si>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</si>
  <si>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</si>
  <si>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</si>
  <si>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</si>
  <si>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</si>
  <si>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</si>
  <si>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</si>
  <si>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</si>
  <si>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</si>
  <si>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</si>
  <si>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</si>
  <si>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</si>
  <si>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</si>
  <si>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</si>
  <si>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</si>
  <si>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</si>
  <si>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</si>
  <si>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</si>
  <si>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</si>
  <si>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</si>
  <si>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</si>
  <si>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</si>
  <si>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</si>
  <si>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</si>
  <si>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</si>
  <si>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</si>
  <si>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</si>
  <si>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</si>
  <si>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</si>
  <si>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</si>
  <si>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</si>
  <si>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</si>
  <si>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</si>
  <si>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</si>
  <si>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</si>
  <si>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</si>
  <si>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</si>
  <si>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</si>
  <si>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Satata Tel Nandan</t>
  </si>
  <si>
    <t>19.05.2021</t>
  </si>
  <si>
    <t>L=Rasel Telecom</t>
  </si>
  <si>
    <t>20.05.2021</t>
  </si>
  <si>
    <t>N=Rose Mobile=7500</t>
  </si>
  <si>
    <t>Fahad Electronics</t>
  </si>
  <si>
    <t xml:space="preserve">Distributor: Symphony </t>
  </si>
  <si>
    <t>Jafor bKash(-)</t>
  </si>
  <si>
    <t xml:space="preserve">L=M/S Vai Vai </t>
  </si>
  <si>
    <t>22.05.2021</t>
  </si>
  <si>
    <t>Date: 22.05.2021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</si>
</sst>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20" sqref="H20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180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185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186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188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190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192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193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194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195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198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201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 t="s">
        <v>202</v>
      </c>
      <c r="C21" s="37">
        <v>405000</v>
      </c>
      <c r="D21" s="237">
        <v>270000</v>
      </c>
      <c r="E21" s="39">
        <f>E20+C21-D21</f>
        <v>2186041</v>
      </c>
      <c r="F21" s="30"/>
      <c r="G21" s="2"/>
      <c r="H21" s="2"/>
    </row>
    <row r="22" spans="1:8">
      <c r="A22" s="293"/>
      <c r="B22" s="38" t="s">
        <v>204</v>
      </c>
      <c r="C22" s="37">
        <v>460000</v>
      </c>
      <c r="D22" s="237">
        <v>600000</v>
      </c>
      <c r="E22" s="39">
        <f t="shared" si="0"/>
        <v>2046041</v>
      </c>
      <c r="F22" s="32"/>
      <c r="G22" s="2"/>
      <c r="H22" s="2"/>
    </row>
    <row r="23" spans="1:8">
      <c r="A23" s="293"/>
      <c r="B23" s="38" t="s">
        <v>206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293"/>
      <c r="B24" s="38" t="s">
        <v>212</v>
      </c>
      <c r="C24" s="37">
        <v>0</v>
      </c>
      <c r="D24" s="37">
        <v>0</v>
      </c>
      <c r="E24" s="39">
        <f t="shared" si="0"/>
        <v>2216041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2216041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2216041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2216041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2216041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2216041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2216041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2216041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2216041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2216041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2216041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2216041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2216041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2216041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2216041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2216041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2216041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2216041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2216041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2216041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2216041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2216041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2216041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2216041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2216041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2216041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2216041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2216041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2216041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2216041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2216041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2216041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2216041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2216041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2216041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2216041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2216041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2216041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2216041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2216041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2216041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2216041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2216041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2216041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2216041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2216041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2216041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2216041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2216041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2216041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2216041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2216041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2216041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2216041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2216041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2216041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2216041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2216041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2216041</v>
      </c>
      <c r="F82" s="30"/>
      <c r="G82" s="2"/>
    </row>
    <row r="83" spans="1:7">
      <c r="A83" s="293"/>
      <c r="B83" s="43"/>
      <c r="C83" s="39">
        <f>SUM(C5:C72)</f>
        <v>5856041</v>
      </c>
      <c r="D83" s="39">
        <f>SUM(D5:D77)</f>
        <v>3640000</v>
      </c>
      <c r="E83" s="63">
        <f>E71</f>
        <v>2216041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79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170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80</v>
      </c>
      <c r="B4" s="305" t="s">
        <v>81</v>
      </c>
      <c r="C4" s="294" t="s">
        <v>82</v>
      </c>
      <c r="D4" s="294" t="s">
        <v>83</v>
      </c>
      <c r="E4" s="294" t="s">
        <v>84</v>
      </c>
      <c r="F4" s="294" t="s">
        <v>85</v>
      </c>
      <c r="G4" s="294" t="s">
        <v>86</v>
      </c>
      <c r="H4" s="294" t="s">
        <v>87</v>
      </c>
      <c r="I4" s="294" t="s">
        <v>102</v>
      </c>
      <c r="J4" s="294" t="s">
        <v>88</v>
      </c>
      <c r="K4" s="294" t="s">
        <v>89</v>
      </c>
      <c r="L4" s="294" t="s">
        <v>90</v>
      </c>
      <c r="M4" s="294" t="s">
        <v>91</v>
      </c>
      <c r="N4" s="294" t="s">
        <v>92</v>
      </c>
      <c r="O4" s="296" t="s">
        <v>93</v>
      </c>
      <c r="P4" s="307" t="s">
        <v>181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180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185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186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189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190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192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193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194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195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198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201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 t="s">
        <v>202</v>
      </c>
      <c r="B20" s="206">
        <v>1000</v>
      </c>
      <c r="C20" s="199"/>
      <c r="D20" s="207"/>
      <c r="E20" s="207"/>
      <c r="F20" s="239"/>
      <c r="G20" s="207">
        <v>190</v>
      </c>
      <c r="H20" s="207"/>
      <c r="I20" s="207"/>
      <c r="J20" s="207">
        <v>170</v>
      </c>
      <c r="K20" s="207">
        <v>480</v>
      </c>
      <c r="L20" s="207"/>
      <c r="M20" s="207"/>
      <c r="N20" s="239"/>
      <c r="O20" s="207"/>
      <c r="P20" s="209">
        <v>115</v>
      </c>
      <c r="Q20" s="203">
        <f t="shared" si="0"/>
        <v>1955</v>
      </c>
      <c r="R20" s="204"/>
      <c r="S20" s="7"/>
      <c r="T20" s="46"/>
      <c r="U20" s="5"/>
      <c r="V20" s="46"/>
      <c r="W20" s="5"/>
    </row>
    <row r="21" spans="1:23" s="21" customFormat="1">
      <c r="A21" s="198" t="s">
        <v>204</v>
      </c>
      <c r="B21" s="206">
        <v>500</v>
      </c>
      <c r="C21" s="199"/>
      <c r="D21" s="207"/>
      <c r="E21" s="207"/>
      <c r="F21" s="207"/>
      <c r="G21" s="207">
        <v>220</v>
      </c>
      <c r="H21" s="207"/>
      <c r="I21" s="207"/>
      <c r="J21" s="207">
        <v>195</v>
      </c>
      <c r="K21" s="207">
        <v>400</v>
      </c>
      <c r="L21" s="207"/>
      <c r="M21" s="207"/>
      <c r="N21" s="239"/>
      <c r="O21" s="207"/>
      <c r="P21" s="209"/>
      <c r="Q21" s="203">
        <f t="shared" si="0"/>
        <v>1315</v>
      </c>
      <c r="R21" s="204"/>
      <c r="S21" s="7"/>
    </row>
    <row r="22" spans="1:23" s="21" customFormat="1">
      <c r="A22" s="198" t="s">
        <v>206</v>
      </c>
      <c r="B22" s="206">
        <v>800</v>
      </c>
      <c r="C22" s="199"/>
      <c r="D22" s="207"/>
      <c r="E22" s="207"/>
      <c r="F22" s="207"/>
      <c r="G22" s="207">
        <v>290</v>
      </c>
      <c r="H22" s="207"/>
      <c r="I22" s="207"/>
      <c r="J22" s="207">
        <v>180</v>
      </c>
      <c r="K22" s="207">
        <v>480</v>
      </c>
      <c r="L22" s="207"/>
      <c r="M22" s="207"/>
      <c r="N22" s="239">
        <v>30</v>
      </c>
      <c r="O22" s="207"/>
      <c r="P22" s="209"/>
      <c r="Q22" s="203">
        <f t="shared" si="0"/>
        <v>1780</v>
      </c>
      <c r="R22" s="204"/>
      <c r="S22" s="7"/>
    </row>
    <row r="23" spans="1:23" s="214" customFormat="1">
      <c r="A23" s="198" t="s">
        <v>212</v>
      </c>
      <c r="B23" s="206">
        <v>1000</v>
      </c>
      <c r="C23" s="199"/>
      <c r="D23" s="207"/>
      <c r="E23" s="207"/>
      <c r="F23" s="207"/>
      <c r="G23" s="207">
        <v>100</v>
      </c>
      <c r="H23" s="207"/>
      <c r="I23" s="207"/>
      <c r="J23" s="207">
        <v>150</v>
      </c>
      <c r="K23" s="207">
        <v>480</v>
      </c>
      <c r="L23" s="207"/>
      <c r="M23" s="207"/>
      <c r="N23" s="239"/>
      <c r="O23" s="207"/>
      <c r="P23" s="209"/>
      <c r="Q23" s="203">
        <f t="shared" si="0"/>
        <v>1730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13750</v>
      </c>
      <c r="C37" s="225">
        <f t="shared" ref="C37:P37" si="1">SUM(C6:C36)</f>
        <v>400</v>
      </c>
      <c r="D37" s="225">
        <f t="shared" si="1"/>
        <v>110</v>
      </c>
      <c r="E37" s="225">
        <f t="shared" si="1"/>
        <v>2800</v>
      </c>
      <c r="F37" s="225">
        <f t="shared" si="1"/>
        <v>0</v>
      </c>
      <c r="G37" s="225">
        <f>SUM(G6:G36)</f>
        <v>4020</v>
      </c>
      <c r="H37" s="225">
        <f t="shared" si="1"/>
        <v>0</v>
      </c>
      <c r="I37" s="225">
        <f t="shared" si="1"/>
        <v>0</v>
      </c>
      <c r="J37" s="225">
        <f t="shared" si="1"/>
        <v>2890</v>
      </c>
      <c r="K37" s="225">
        <f t="shared" si="1"/>
        <v>7440</v>
      </c>
      <c r="L37" s="225">
        <f t="shared" si="1"/>
        <v>0</v>
      </c>
      <c r="M37" s="225">
        <f t="shared" si="1"/>
        <v>0</v>
      </c>
      <c r="N37" s="242">
        <f t="shared" si="1"/>
        <v>70</v>
      </c>
      <c r="O37" s="225">
        <f t="shared" si="1"/>
        <v>10000</v>
      </c>
      <c r="P37" s="226">
        <f t="shared" si="1"/>
        <v>470</v>
      </c>
      <c r="Q37" s="227">
        <f>SUM(Q6:Q36)</f>
        <v>41950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05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180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185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186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188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190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192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193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194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196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198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201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 t="s">
        <v>202</v>
      </c>
      <c r="B19" s="99">
        <v>396140</v>
      </c>
      <c r="C19" s="99">
        <v>464090</v>
      </c>
      <c r="D19" s="99">
        <v>1955</v>
      </c>
      <c r="E19" s="99">
        <f t="shared" si="0"/>
        <v>466045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 t="s">
        <v>204</v>
      </c>
      <c r="B20" s="99">
        <v>308985</v>
      </c>
      <c r="C20" s="99">
        <v>364325</v>
      </c>
      <c r="D20" s="99">
        <v>1315</v>
      </c>
      <c r="E20" s="99">
        <f t="shared" si="0"/>
        <v>365640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 t="s">
        <v>206</v>
      </c>
      <c r="B21" s="99">
        <v>229900</v>
      </c>
      <c r="C21" s="99">
        <v>331435</v>
      </c>
      <c r="D21" s="99">
        <v>1780</v>
      </c>
      <c r="E21" s="99">
        <f t="shared" si="0"/>
        <v>333215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 t="s">
        <v>212</v>
      </c>
      <c r="B22" s="99">
        <v>295915</v>
      </c>
      <c r="C22" s="99">
        <v>397820</v>
      </c>
      <c r="D22" s="99">
        <v>1730</v>
      </c>
      <c r="E22" s="99">
        <f>C22+D22</f>
        <v>399550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7337278</v>
      </c>
      <c r="C33" s="99">
        <f>SUM(C5:C32)</f>
        <v>7539278</v>
      </c>
      <c r="D33" s="99">
        <f>SUM(D5:D32)</f>
        <v>31940</v>
      </c>
      <c r="E33" s="99">
        <f>SUM(E5:E32)</f>
        <v>7571218</v>
      </c>
      <c r="F33" s="107">
        <f>B33-E33</f>
        <v>-233940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18005</v>
      </c>
      <c r="D38" s="92" t="s">
        <v>212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204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182</v>
      </c>
      <c r="B40" s="92" t="s">
        <v>119</v>
      </c>
      <c r="C40" s="264">
        <v>2000</v>
      </c>
      <c r="D40" s="92" t="s">
        <v>212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183</v>
      </c>
      <c r="B41" s="92" t="s">
        <v>119</v>
      </c>
      <c r="C41" s="264">
        <v>200</v>
      </c>
      <c r="D41" s="92" t="s">
        <v>180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199</v>
      </c>
      <c r="B42" s="249" t="s">
        <v>119</v>
      </c>
      <c r="C42" s="264">
        <v>1140</v>
      </c>
      <c r="D42" s="131" t="s">
        <v>204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6230</v>
      </c>
      <c r="D47" s="149" t="s">
        <v>204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15000</v>
      </c>
      <c r="D48" s="288" t="s">
        <v>204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208</v>
      </c>
      <c r="B49" s="96"/>
      <c r="C49" s="142">
        <v>2120</v>
      </c>
      <c r="D49" s="149" t="s">
        <v>206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/>
      <c r="B50" s="96"/>
      <c r="C50" s="142"/>
      <c r="D50" s="288"/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194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50745</v>
      </c>
      <c r="D53" s="143" t="s">
        <v>212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194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54225</v>
      </c>
      <c r="D57" s="149" t="s">
        <v>212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198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207</v>
      </c>
      <c r="B59" s="96" t="s">
        <v>167</v>
      </c>
      <c r="C59" s="142">
        <v>358240</v>
      </c>
      <c r="D59" s="143" t="s">
        <v>212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31440</v>
      </c>
      <c r="D60" s="149" t="s">
        <v>212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184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8140</v>
      </c>
      <c r="D67" s="146" t="s">
        <v>178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7610</v>
      </c>
      <c r="D74" s="149" t="s">
        <v>212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/>
      <c r="B77" s="96"/>
      <c r="C77" s="142"/>
      <c r="D77" s="146"/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/>
      <c r="B78" s="96"/>
      <c r="C78" s="142"/>
      <c r="D78" s="146"/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/>
      <c r="B80" s="96"/>
      <c r="C80" s="142"/>
      <c r="D80" s="149"/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30000</v>
      </c>
      <c r="D82" s="146" t="s">
        <v>195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194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11190</v>
      </c>
      <c r="D87" s="143" t="s">
        <v>212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8000</v>
      </c>
      <c r="D91" s="146" t="s">
        <v>212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190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/>
      <c r="B95" s="143"/>
      <c r="C95" s="142"/>
      <c r="D95" s="143"/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203</v>
      </c>
      <c r="B96" s="164"/>
      <c r="C96" s="142">
        <v>15040</v>
      </c>
      <c r="D96" s="143" t="s">
        <v>202</v>
      </c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191</v>
      </c>
      <c r="B108" s="143"/>
      <c r="C108" s="142">
        <v>50000</v>
      </c>
      <c r="D108" s="143" t="s">
        <v>195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187</v>
      </c>
      <c r="B109" s="143"/>
      <c r="C109" s="142">
        <v>1340</v>
      </c>
      <c r="D109" s="143" t="s">
        <v>186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 t="s">
        <v>61</v>
      </c>
      <c r="C112" s="142">
        <v>20000</v>
      </c>
      <c r="D112" s="143" t="s">
        <v>180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20000</v>
      </c>
      <c r="D113" s="143" t="s">
        <v>194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2402456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2402456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C16" sqref="C16"/>
    </sheetView>
  </sheetViews>
  <sheetFormatPr defaultRowHeight="12.75"/>
  <cols>
    <col min="1" max="1" width="17.85546875" style="25" bestFit="1" customWidth="1"/>
  </cols>
  <sheetData>
    <row r="1" spans="1:3">
      <c r="A1" s="145" t="s">
        <v>133</v>
      </c>
      <c r="B1" s="149">
        <v>8140</v>
      </c>
      <c r="C1" s="146" t="s">
        <v>178</v>
      </c>
    </row>
    <row r="2" spans="1:3">
      <c r="A2" s="141" t="s">
        <v>137</v>
      </c>
      <c r="B2" s="149">
        <v>5000</v>
      </c>
      <c r="C2" s="146" t="s">
        <v>146</v>
      </c>
    </row>
    <row r="3" spans="1:3">
      <c r="A3" s="145" t="s">
        <v>130</v>
      </c>
      <c r="B3" s="149">
        <v>13575</v>
      </c>
      <c r="C3" s="146" t="s">
        <v>185</v>
      </c>
    </row>
    <row r="4" spans="1:3">
      <c r="A4" s="145" t="s">
        <v>131</v>
      </c>
      <c r="B4" s="149">
        <v>5790</v>
      </c>
      <c r="C4" s="146" t="s">
        <v>157</v>
      </c>
    </row>
    <row r="5" spans="1:3">
      <c r="A5" s="145" t="s">
        <v>135</v>
      </c>
      <c r="B5" s="149">
        <v>15000</v>
      </c>
      <c r="C5" s="146" t="s">
        <v>160</v>
      </c>
    </row>
    <row r="6" spans="1:3">
      <c r="A6" s="141" t="s">
        <v>211</v>
      </c>
      <c r="B6" s="149">
        <v>12000</v>
      </c>
      <c r="C6" s="149" t="s">
        <v>160</v>
      </c>
    </row>
    <row r="7" spans="1:3">
      <c r="A7" s="145" t="s">
        <v>134</v>
      </c>
      <c r="B7" s="149">
        <v>25650</v>
      </c>
      <c r="C7" s="143" t="s">
        <v>146</v>
      </c>
    </row>
    <row r="8" spans="1:3">
      <c r="A8" s="145" t="s">
        <v>72</v>
      </c>
      <c r="B8" s="149">
        <v>29000</v>
      </c>
      <c r="C8" s="146" t="s">
        <v>146</v>
      </c>
    </row>
    <row r="9" spans="1:3">
      <c r="A9" s="145" t="s">
        <v>138</v>
      </c>
      <c r="B9" s="149">
        <v>10000</v>
      </c>
      <c r="C9" s="146" t="s">
        <v>160</v>
      </c>
    </row>
    <row r="10" spans="1:3">
      <c r="A10" s="145" t="s">
        <v>139</v>
      </c>
      <c r="B10" s="149">
        <v>2000</v>
      </c>
      <c r="C10" s="143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4" workbookViewId="0">
      <selection activeCell="G9" sqref="G9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1.75">
      <c r="A2" s="333" t="s">
        <v>209</v>
      </c>
      <c r="B2" s="334"/>
      <c r="C2" s="334"/>
      <c r="D2" s="334"/>
      <c r="E2" s="335"/>
      <c r="F2" s="5"/>
      <c r="G2" s="5"/>
    </row>
    <row r="3" spans="1:29" ht="23.25">
      <c r="A3" s="327" t="s">
        <v>213</v>
      </c>
      <c r="B3" s="328"/>
      <c r="C3" s="328"/>
      <c r="D3" s="328"/>
      <c r="E3" s="32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2679714.9699999997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182514.97000000006</v>
      </c>
      <c r="C6" s="67"/>
      <c r="D6" s="65" t="s">
        <v>22</v>
      </c>
      <c r="E6" s="68">
        <v>2216041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278" t="s">
        <v>143</v>
      </c>
      <c r="E7" s="236">
        <v>471218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41950</v>
      </c>
      <c r="C8" s="66"/>
      <c r="D8" s="278"/>
      <c r="E8" s="279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200</v>
      </c>
      <c r="B9" s="67">
        <v>37500</v>
      </c>
      <c r="C9" s="66"/>
      <c r="D9" s="65" t="s">
        <v>13</v>
      </c>
      <c r="E9" s="68">
        <v>2402456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9" t="s">
        <v>8</v>
      </c>
      <c r="B10" s="71">
        <f>B6-B8-B9</f>
        <v>103064.97000000006</v>
      </c>
      <c r="C10" s="66"/>
      <c r="D10" s="66" t="s">
        <v>147</v>
      </c>
      <c r="E10" s="68">
        <v>29730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65" t="s">
        <v>179</v>
      </c>
      <c r="E11" s="69">
        <v>3905</v>
      </c>
      <c r="F11" s="5" t="s">
        <v>105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1" t="s">
        <v>210</v>
      </c>
      <c r="B12" s="71">
        <v>300000</v>
      </c>
      <c r="C12" s="66"/>
      <c r="D12" s="280"/>
      <c r="E12" s="279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280"/>
      <c r="E13" s="279"/>
      <c r="F13" s="5"/>
      <c r="G13" s="13"/>
      <c r="H13" s="27"/>
      <c r="I13" s="8"/>
      <c r="J13" s="8"/>
      <c r="K13" s="23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7803064.9699999997</v>
      </c>
      <c r="C14" s="66"/>
      <c r="D14" s="66" t="s">
        <v>7</v>
      </c>
      <c r="E14" s="69">
        <f>E5+E6+E7+E8+E9+E10+E11+E12+E13</f>
        <v>7803064.9699999997</v>
      </c>
      <c r="F14" s="5"/>
      <c r="G14" s="23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235" t="s">
        <v>105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30" t="s">
        <v>16</v>
      </c>
      <c r="B16" s="331"/>
      <c r="C16" s="331"/>
      <c r="D16" s="331"/>
      <c r="E16" s="332"/>
      <c r="F16" s="5"/>
      <c r="G16" s="9"/>
      <c r="H16" s="27"/>
      <c r="I16" s="23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99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30</v>
      </c>
      <c r="B18" s="86">
        <v>50888</v>
      </c>
      <c r="C18" s="65"/>
      <c r="D18" s="72" t="s">
        <v>45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28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197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205</v>
      </c>
      <c r="B21" s="272">
        <v>29000</v>
      </c>
      <c r="C21" s="65"/>
      <c r="D21" s="270" t="s">
        <v>25</v>
      </c>
      <c r="E21" s="87">
        <v>54450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1" t="s">
        <v>152</v>
      </c>
      <c r="B22" s="272">
        <v>32590</v>
      </c>
      <c r="C22" s="273"/>
      <c r="D22" s="73" t="s">
        <v>18</v>
      </c>
      <c r="E22" s="87">
        <v>50795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4" t="s">
        <v>19</v>
      </c>
      <c r="B23" s="272">
        <v>358240</v>
      </c>
      <c r="C23" s="273"/>
      <c r="D23" s="270" t="s">
        <v>29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275" t="s">
        <v>20</v>
      </c>
      <c r="B24" s="276">
        <v>265917</v>
      </c>
      <c r="C24" s="277"/>
      <c r="D24" s="267" t="s">
        <v>174</v>
      </c>
      <c r="E24" s="268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May-2021</vt:lpstr>
      <vt:lpstr>Expence</vt:lpstr>
      <vt:lpstr>Balance Transfer</vt:lpstr>
      <vt:lpstr>Sheet1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2021-05-23T03:00:36Z</dcterms:modified>
</cp:coreProperties>
</file>