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4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</commentList>
</comments>
</file>

<file path=xl/sharedStrings.xml><?xml version="1.0" encoding="utf-8"?>
<sst xmlns="http://schemas.openxmlformats.org/spreadsheetml/2006/main" count="372" uniqueCount="209">
  <si>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</si>
  <si>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</si>
  <si>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</si>
  <si>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</si>
  <si>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</si>
  <si>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</si>
  <si>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</si>
  <si>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</si>
  <si>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</si>
  <si>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</si>
  <si>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</si>
  <si>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</si>
  <si>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</si>
  <si>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</si>
  <si>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</si>
  <si>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</si>
  <si>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</si>
  <si>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</si>
  <si>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</si>
  <si>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</si>
  <si>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</si>
  <si>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</si>
  <si>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</si>
  <si>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</si>
  <si>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</si>
  <si>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</si>
  <si>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</si>
  <si>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</si>
  <si>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</si>
  <si>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</si>
  <si>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</si>
  <si>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</si>
  <si>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</si>
  <si>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</si>
  <si>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</si>
  <si>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</si>
  <si>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</si>
  <si>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</si>
  <si>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</si>
  <si>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</si>
  <si>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</si>
  <si>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</si>
  <si>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</si>
  <si>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</si>
  <si>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</si>
  <si>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</si>
  <si>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</si>
  <si>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</si>
  <si>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</si>
  <si>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</si>
  <si>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</si>
  <si>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</si>
  <si>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</si>
  <si>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</si>
  <si>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</si>
  <si>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</si>
  <si>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</si>
  <si>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</si>
  <si>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</si>
  <si>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</si>
  <si>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</si>
  <si>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</si>
  <si>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</si>
  <si>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</si>
  <si>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</si>
  <si>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</si>
  <si>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</si>
  <si>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</si>
  <si>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</si>
  <si>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</si>
  <si>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</si>
  <si>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</si>
  <si>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</si>
  <si>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</si>
  <si>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</si>
  <si>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</si>
  <si>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</si>
  <si>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</si>
  <si>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</si>
  <si>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</si>
  <si>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</si>
  <si>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</si>
  <si>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</si>
  <si>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</si>
  <si>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</si>
  <si>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</si>
  <si>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</si>
  <si>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</si>
  <si>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</si>
  <si>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</si>
  <si>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</si>
  <si>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</si>
  <si>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</si>
  <si>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</si>
  <si>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</si>
  <si>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</si>
  <si>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</si>
  <si>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</si>
  <si>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</si>
  <si>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</si>
  <si>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</si>
  <si>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</si>
  <si>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</si>
  <si>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</si>
  <si>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</si>
  <si>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</si>
  <si>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</si>
  <si>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</si>
  <si>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</si>
  <si>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</si>
  <si>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</si>
  <si>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</si>
  <si>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</si>
  <si>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</si>
  <si>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</si>
  <si>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</si>
  <si>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</si>
  <si>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</si>
  <si>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</si>
  <si>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</si>
  <si>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</si>
  <si>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</si>
  <si>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</si>
  <si>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</si>
  <si>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</si>
  <si>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</si>
  <si>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</si>
  <si>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</si>
  <si>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</si>
  <si>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</si>
  <si>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</si>
  <si>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</si>
  <si>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</si>
  <si>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</si>
  <si>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</si>
  <si>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</si>
  <si>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</si>
  <si>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</si>
  <si>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</si>
  <si>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</si>
  <si>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</si>
  <si>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</si>
  <si>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</si>
  <si>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</si>
  <si>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</si>
  <si>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</si>
  <si>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</si>
  <si>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</si>
  <si>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</si>
  <si>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</si>
  <si>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</si>
  <si>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</si>
  <si>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</si>
  <si>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</si>
  <si>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</si>
  <si>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</si>
  <si>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</si>
  <si>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</si>
  <si>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</si>
  <si>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</si>
  <si>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</si>
  <si>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</si>
  <si>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</si>
  <si>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</si>
  <si>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</si>
  <si>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11.10.2021</t>
  </si>
  <si>
    <t>N=Sohag Telecom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</si>
  <si>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</si>
  <si>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</si>
  <si>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</si>
  <si>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</si>
  <si>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</si>
  <si>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</si>
  <si>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</si>
  <si>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</si>
  <si>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Nandangachi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</si>
  <si>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</si>
  <si>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</si>
  <si>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</si>
  <si>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</si>
  <si>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</si>
  <si>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</si>
  <si>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</si>
  <si>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</si>
  <si>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</si>
  <si>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</si>
  <si>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</si>
  <si>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</si>
  <si>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L=Sabbir Mobile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</si>
  <si>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</si>
  <si>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</si>
  <si>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</si>
  <si>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</si>
  <si>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</si>
  <si>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</si>
  <si>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Symphony  Balance(-)</t>
  </si>
  <si>
    <t>Jonail</t>
  </si>
  <si>
    <t>Molla Mobile</t>
  </si>
  <si>
    <t>DSR</t>
  </si>
  <si>
    <t>02.12.2021</t>
  </si>
  <si>
    <t>BL New Dealer Deposit</t>
  </si>
  <si>
    <t>Hirok</t>
  </si>
  <si>
    <t>Rasel</t>
  </si>
  <si>
    <t>Jafor bKash(-)</t>
  </si>
  <si>
    <t>Bi=Friends Electronics</t>
  </si>
  <si>
    <t>04.12.2021</t>
  </si>
  <si>
    <t>Somobai (Sujon)</t>
  </si>
  <si>
    <t>Date:04.12.2021</t>
  </si>
  <si>
    <t>Atik(L135)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</si>
</sst>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2" fontId="36" fillId="42" borderId="2" xfId="0" applyNumberFormat="1" applyFont="1" applyFill="1" applyBorder="1" applyAlignment="1">
      <alignment horizontal="left"/>
    </xf>
    <xf numFmtId="1" fontId="36" fillId="42" borderId="1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69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4" sqref="G14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191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84">
        <v>14388</v>
      </c>
      <c r="D5" s="284">
        <v>0</v>
      </c>
      <c r="E5" s="285">
        <f>C5-D5</f>
        <v>14388</v>
      </c>
      <c r="F5" s="20"/>
      <c r="G5" s="2"/>
    </row>
    <row r="6" spans="1:8">
      <c r="A6" s="320"/>
      <c r="B6" s="28"/>
      <c r="C6" s="284"/>
      <c r="D6" s="284"/>
      <c r="E6" s="286">
        <f t="shared" ref="E6:E69" si="0">E5+C6-D6</f>
        <v>14388</v>
      </c>
      <c r="F6" s="20"/>
      <c r="G6" s="21"/>
    </row>
    <row r="7" spans="1:8">
      <c r="A7" s="320"/>
      <c r="B7" s="28" t="s">
        <v>192</v>
      </c>
      <c r="C7" s="284">
        <v>0</v>
      </c>
      <c r="D7" s="284">
        <v>0</v>
      </c>
      <c r="E7" s="286">
        <f t="shared" si="0"/>
        <v>14388</v>
      </c>
      <c r="F7" s="20"/>
      <c r="G7" s="2"/>
      <c r="H7" s="2"/>
    </row>
    <row r="8" spans="1:8">
      <c r="A8" s="320"/>
      <c r="B8" s="28" t="s">
        <v>199</v>
      </c>
      <c r="C8" s="284">
        <v>240000</v>
      </c>
      <c r="D8" s="313">
        <v>240000</v>
      </c>
      <c r="E8" s="286">
        <f>E7+C8-D8</f>
        <v>14388</v>
      </c>
      <c r="F8" s="20"/>
      <c r="G8" s="2"/>
      <c r="H8" s="2"/>
    </row>
    <row r="9" spans="1:8">
      <c r="A9" s="320"/>
      <c r="B9" s="28" t="s">
        <v>199</v>
      </c>
      <c r="C9" s="314">
        <v>46650</v>
      </c>
      <c r="D9" s="284">
        <v>0</v>
      </c>
      <c r="E9" s="286">
        <f t="shared" si="0"/>
        <v>61038</v>
      </c>
      <c r="F9" s="315" t="s">
        <v>200</v>
      </c>
      <c r="G9" s="2"/>
      <c r="H9" s="2"/>
    </row>
    <row r="10" spans="1:8">
      <c r="A10" s="320"/>
      <c r="B10" s="28" t="s">
        <v>205</v>
      </c>
      <c r="C10" s="287">
        <v>0</v>
      </c>
      <c r="D10" s="287">
        <v>0</v>
      </c>
      <c r="E10" s="286">
        <f t="shared" si="0"/>
        <v>61038</v>
      </c>
      <c r="F10" s="20"/>
      <c r="G10" s="2"/>
      <c r="H10" s="2"/>
    </row>
    <row r="11" spans="1:8">
      <c r="A11" s="320"/>
      <c r="B11" s="28"/>
      <c r="C11" s="284"/>
      <c r="D11" s="284"/>
      <c r="E11" s="286">
        <f t="shared" si="0"/>
        <v>61038</v>
      </c>
      <c r="F11" s="20"/>
      <c r="G11" s="2"/>
      <c r="H11" s="2"/>
    </row>
    <row r="12" spans="1:8">
      <c r="A12" s="320"/>
      <c r="B12" s="28"/>
      <c r="C12" s="284"/>
      <c r="D12" s="284"/>
      <c r="E12" s="286">
        <f t="shared" si="0"/>
        <v>61038</v>
      </c>
      <c r="F12" s="20"/>
      <c r="G12" s="31"/>
      <c r="H12" s="2"/>
    </row>
    <row r="13" spans="1:8">
      <c r="A13" s="320"/>
      <c r="B13" s="28"/>
      <c r="C13" s="284"/>
      <c r="D13" s="284"/>
      <c r="E13" s="286">
        <f t="shared" si="0"/>
        <v>61038</v>
      </c>
      <c r="F13" s="20"/>
      <c r="G13" s="2"/>
      <c r="H13" s="32"/>
    </row>
    <row r="14" spans="1:8">
      <c r="A14" s="320"/>
      <c r="B14" s="28"/>
      <c r="C14" s="284"/>
      <c r="D14" s="284"/>
      <c r="E14" s="286">
        <f t="shared" si="0"/>
        <v>61038</v>
      </c>
      <c r="F14" s="20"/>
      <c r="G14" s="2"/>
      <c r="H14" s="2"/>
    </row>
    <row r="15" spans="1:8">
      <c r="A15" s="320"/>
      <c r="B15" s="28"/>
      <c r="C15" s="284"/>
      <c r="D15" s="284"/>
      <c r="E15" s="286">
        <f t="shared" si="0"/>
        <v>61038</v>
      </c>
      <c r="F15" s="20"/>
      <c r="G15" s="2"/>
      <c r="H15" s="12"/>
    </row>
    <row r="16" spans="1:8">
      <c r="A16" s="320"/>
      <c r="B16" s="28"/>
      <c r="C16" s="284"/>
      <c r="D16" s="284"/>
      <c r="E16" s="286">
        <f t="shared" si="0"/>
        <v>61038</v>
      </c>
      <c r="F16" s="20"/>
      <c r="G16" s="22"/>
      <c r="H16" s="2"/>
    </row>
    <row r="17" spans="1:8">
      <c r="A17" s="320"/>
      <c r="B17" s="28"/>
      <c r="C17" s="284"/>
      <c r="D17" s="284"/>
      <c r="E17" s="286">
        <f t="shared" si="0"/>
        <v>61038</v>
      </c>
      <c r="F17" s="22"/>
      <c r="G17" s="13"/>
      <c r="H17" s="2"/>
    </row>
    <row r="18" spans="1:8">
      <c r="A18" s="320"/>
      <c r="B18" s="28"/>
      <c r="C18" s="284"/>
      <c r="D18" s="284"/>
      <c r="E18" s="286">
        <f>E17+C18-D18</f>
        <v>61038</v>
      </c>
      <c r="F18" s="20"/>
      <c r="G18" s="31"/>
      <c r="H18" s="2"/>
    </row>
    <row r="19" spans="1:8" ht="12.75" customHeight="1">
      <c r="A19" s="320"/>
      <c r="B19" s="28"/>
      <c r="C19" s="284"/>
      <c r="D19" s="287"/>
      <c r="E19" s="286">
        <f t="shared" si="0"/>
        <v>61038</v>
      </c>
      <c r="F19" s="20"/>
      <c r="G19" s="31"/>
      <c r="H19" s="2"/>
    </row>
    <row r="20" spans="1:8">
      <c r="A20" s="320"/>
      <c r="B20" s="28"/>
      <c r="C20" s="284"/>
      <c r="D20" s="284"/>
      <c r="E20" s="286">
        <f t="shared" si="0"/>
        <v>61038</v>
      </c>
      <c r="F20" s="22"/>
      <c r="G20" s="31"/>
      <c r="H20" s="2"/>
    </row>
    <row r="21" spans="1:8">
      <c r="A21" s="320"/>
      <c r="B21" s="28"/>
      <c r="C21" s="284"/>
      <c r="D21" s="284"/>
      <c r="E21" s="286">
        <f>E20+C21-D21</f>
        <v>61038</v>
      </c>
      <c r="F21" s="20"/>
      <c r="G21" s="312"/>
      <c r="H21" s="2"/>
    </row>
    <row r="22" spans="1:8">
      <c r="A22" s="320"/>
      <c r="B22" s="28"/>
      <c r="C22" s="284"/>
      <c r="D22" s="284"/>
      <c r="E22" s="286">
        <f t="shared" si="0"/>
        <v>61038</v>
      </c>
      <c r="F22" s="22"/>
      <c r="G22" s="2"/>
      <c r="H22" s="2"/>
    </row>
    <row r="23" spans="1:8">
      <c r="A23" s="320"/>
      <c r="B23" s="28"/>
      <c r="C23" s="284"/>
      <c r="D23" s="284"/>
      <c r="E23" s="286">
        <f>E22+C23-D23</f>
        <v>61038</v>
      </c>
      <c r="F23" s="20"/>
      <c r="G23" s="2"/>
      <c r="H23" s="2"/>
    </row>
    <row r="24" spans="1:8">
      <c r="A24" s="320"/>
      <c r="B24" s="28"/>
      <c r="C24" s="284"/>
      <c r="D24" s="284"/>
      <c r="E24" s="286">
        <f t="shared" si="0"/>
        <v>61038</v>
      </c>
      <c r="F24" s="20"/>
      <c r="G24" s="2"/>
      <c r="H24" s="2"/>
    </row>
    <row r="25" spans="1:8">
      <c r="A25" s="320"/>
      <c r="B25" s="28"/>
      <c r="C25" s="284"/>
      <c r="D25" s="284"/>
      <c r="E25" s="286">
        <f t="shared" si="0"/>
        <v>61038</v>
      </c>
      <c r="F25" s="20"/>
      <c r="G25" s="2"/>
      <c r="H25" s="2"/>
    </row>
    <row r="26" spans="1:8">
      <c r="A26" s="320"/>
      <c r="B26" s="28"/>
      <c r="C26" s="284"/>
      <c r="D26" s="284"/>
      <c r="E26" s="286">
        <f t="shared" si="0"/>
        <v>61038</v>
      </c>
      <c r="F26" s="20"/>
      <c r="G26" s="2"/>
      <c r="H26" s="2"/>
    </row>
    <row r="27" spans="1:8">
      <c r="A27" s="320"/>
      <c r="B27" s="28"/>
      <c r="C27" s="284"/>
      <c r="D27" s="284"/>
      <c r="E27" s="286">
        <f t="shared" si="0"/>
        <v>61038</v>
      </c>
      <c r="F27" s="20"/>
      <c r="G27" s="2"/>
      <c r="H27" s="23"/>
    </row>
    <row r="28" spans="1:8">
      <c r="A28" s="320"/>
      <c r="B28" s="28"/>
      <c r="C28" s="284"/>
      <c r="D28" s="284"/>
      <c r="E28" s="286">
        <f>E27+C28-D28</f>
        <v>61038</v>
      </c>
      <c r="F28" s="20"/>
      <c r="G28" s="2"/>
      <c r="H28" s="23"/>
    </row>
    <row r="29" spans="1:8">
      <c r="A29" s="320"/>
      <c r="B29" s="28"/>
      <c r="C29" s="284"/>
      <c r="D29" s="284"/>
      <c r="E29" s="286">
        <f t="shared" si="0"/>
        <v>61038</v>
      </c>
      <c r="F29" s="20"/>
      <c r="G29" s="2"/>
      <c r="H29" s="23"/>
    </row>
    <row r="30" spans="1:8">
      <c r="A30" s="320"/>
      <c r="B30" s="28"/>
      <c r="C30" s="284"/>
      <c r="D30" s="284"/>
      <c r="E30" s="286">
        <f t="shared" si="0"/>
        <v>61038</v>
      </c>
      <c r="F30" s="20"/>
      <c r="G30" s="2"/>
      <c r="H30" s="23"/>
    </row>
    <row r="31" spans="1:8">
      <c r="A31" s="320"/>
      <c r="B31" s="28"/>
      <c r="C31" s="284"/>
      <c r="D31" s="284"/>
      <c r="E31" s="286">
        <f t="shared" si="0"/>
        <v>61038</v>
      </c>
      <c r="F31" s="20"/>
      <c r="G31" s="2"/>
      <c r="H31" s="23"/>
    </row>
    <row r="32" spans="1:8">
      <c r="A32" s="320"/>
      <c r="B32" s="28"/>
      <c r="C32" s="284"/>
      <c r="D32" s="284"/>
      <c r="E32" s="286">
        <f>E31+C32-D32</f>
        <v>61038</v>
      </c>
      <c r="F32" s="20"/>
      <c r="G32" s="2"/>
      <c r="H32" s="23"/>
    </row>
    <row r="33" spans="1:8">
      <c r="A33" s="320"/>
      <c r="B33" s="28"/>
      <c r="C33" s="284"/>
      <c r="D33" s="287"/>
      <c r="E33" s="286">
        <f t="shared" si="0"/>
        <v>61038</v>
      </c>
      <c r="F33" s="20"/>
      <c r="G33" s="2"/>
      <c r="H33" s="23"/>
    </row>
    <row r="34" spans="1:8">
      <c r="A34" s="320"/>
      <c r="B34" s="28"/>
      <c r="C34" s="284"/>
      <c r="D34" s="284"/>
      <c r="E34" s="286">
        <f t="shared" si="0"/>
        <v>61038</v>
      </c>
      <c r="F34" s="20"/>
      <c r="G34" s="2"/>
      <c r="H34" s="23"/>
    </row>
    <row r="35" spans="1:8">
      <c r="A35" s="320"/>
      <c r="B35" s="28"/>
      <c r="C35" s="284"/>
      <c r="D35" s="284"/>
      <c r="E35" s="286">
        <f t="shared" si="0"/>
        <v>61038</v>
      </c>
      <c r="F35" s="20"/>
      <c r="G35" s="2"/>
      <c r="H35" s="23"/>
    </row>
    <row r="36" spans="1:8">
      <c r="A36" s="320"/>
      <c r="B36" s="28"/>
      <c r="C36" s="284"/>
      <c r="D36" s="284"/>
      <c r="E36" s="286">
        <f t="shared" si="0"/>
        <v>61038</v>
      </c>
      <c r="F36" s="20"/>
      <c r="G36" s="2"/>
      <c r="H36" s="23"/>
    </row>
    <row r="37" spans="1:8">
      <c r="A37" s="320"/>
      <c r="B37" s="28"/>
      <c r="C37" s="284"/>
      <c r="D37" s="284"/>
      <c r="E37" s="286">
        <f t="shared" si="0"/>
        <v>61038</v>
      </c>
      <c r="F37" s="20"/>
      <c r="G37" s="2"/>
      <c r="H37" s="23"/>
    </row>
    <row r="38" spans="1:8">
      <c r="A38" s="320"/>
      <c r="B38" s="28"/>
      <c r="C38" s="284"/>
      <c r="D38" s="284"/>
      <c r="E38" s="286">
        <f t="shared" si="0"/>
        <v>61038</v>
      </c>
      <c r="F38" s="20"/>
      <c r="G38" s="2"/>
      <c r="H38" s="23"/>
    </row>
    <row r="39" spans="1:8">
      <c r="A39" s="320"/>
      <c r="B39" s="28"/>
      <c r="C39" s="284"/>
      <c r="D39" s="284"/>
      <c r="E39" s="286">
        <f t="shared" si="0"/>
        <v>61038</v>
      </c>
      <c r="F39" s="20"/>
      <c r="G39" s="2"/>
      <c r="H39" s="23"/>
    </row>
    <row r="40" spans="1:8">
      <c r="A40" s="320"/>
      <c r="B40" s="28"/>
      <c r="C40" s="284"/>
      <c r="D40" s="284"/>
      <c r="E40" s="286">
        <f t="shared" si="0"/>
        <v>61038</v>
      </c>
      <c r="F40" s="20"/>
      <c r="G40" s="2"/>
      <c r="H40" s="23"/>
    </row>
    <row r="41" spans="1:8">
      <c r="A41" s="320"/>
      <c r="B41" s="28"/>
      <c r="C41" s="284"/>
      <c r="D41" s="284"/>
      <c r="E41" s="286">
        <f t="shared" si="0"/>
        <v>61038</v>
      </c>
      <c r="F41" s="20"/>
      <c r="G41" s="2"/>
      <c r="H41" s="23"/>
    </row>
    <row r="42" spans="1:8">
      <c r="A42" s="320"/>
      <c r="B42" s="28"/>
      <c r="C42" s="284"/>
      <c r="D42" s="284"/>
      <c r="E42" s="286">
        <f t="shared" si="0"/>
        <v>61038</v>
      </c>
      <c r="F42" s="20"/>
      <c r="G42" s="2"/>
      <c r="H42" s="23"/>
    </row>
    <row r="43" spans="1:8">
      <c r="A43" s="320"/>
      <c r="B43" s="28"/>
      <c r="C43" s="284"/>
      <c r="D43" s="284"/>
      <c r="E43" s="286">
        <f t="shared" si="0"/>
        <v>61038</v>
      </c>
      <c r="F43" s="20"/>
      <c r="G43" s="2"/>
      <c r="H43" s="23"/>
    </row>
    <row r="44" spans="1:8">
      <c r="A44" s="320"/>
      <c r="B44" s="28"/>
      <c r="C44" s="284"/>
      <c r="D44" s="284"/>
      <c r="E44" s="286">
        <f t="shared" si="0"/>
        <v>61038</v>
      </c>
      <c r="F44" s="20"/>
      <c r="G44" s="2"/>
      <c r="H44" s="23"/>
    </row>
    <row r="45" spans="1:8">
      <c r="A45" s="320"/>
      <c r="B45" s="28"/>
      <c r="C45" s="284"/>
      <c r="D45" s="284"/>
      <c r="E45" s="286">
        <f t="shared" si="0"/>
        <v>61038</v>
      </c>
      <c r="F45" s="20"/>
      <c r="G45" s="2"/>
      <c r="H45" s="23"/>
    </row>
    <row r="46" spans="1:8">
      <c r="A46" s="320"/>
      <c r="B46" s="28"/>
      <c r="C46" s="284"/>
      <c r="D46" s="284"/>
      <c r="E46" s="286">
        <f t="shared" si="0"/>
        <v>61038</v>
      </c>
      <c r="F46" s="20"/>
      <c r="G46" s="2"/>
      <c r="H46" s="23"/>
    </row>
    <row r="47" spans="1:8">
      <c r="A47" s="320"/>
      <c r="B47" s="28"/>
      <c r="C47" s="284"/>
      <c r="D47" s="284"/>
      <c r="E47" s="286">
        <f t="shared" si="0"/>
        <v>61038</v>
      </c>
      <c r="F47" s="20"/>
      <c r="G47" s="2"/>
      <c r="H47" s="23"/>
    </row>
    <row r="48" spans="1:8">
      <c r="A48" s="320"/>
      <c r="B48" s="28"/>
      <c r="C48" s="284"/>
      <c r="D48" s="284"/>
      <c r="E48" s="286">
        <f t="shared" si="0"/>
        <v>61038</v>
      </c>
      <c r="F48" s="20"/>
      <c r="G48" s="2"/>
      <c r="H48" s="23"/>
    </row>
    <row r="49" spans="1:8">
      <c r="A49" s="320"/>
      <c r="B49" s="28"/>
      <c r="C49" s="284"/>
      <c r="D49" s="284"/>
      <c r="E49" s="286">
        <f t="shared" si="0"/>
        <v>61038</v>
      </c>
      <c r="F49" s="20"/>
      <c r="G49" s="2"/>
      <c r="H49" s="23"/>
    </row>
    <row r="50" spans="1:8">
      <c r="A50" s="320"/>
      <c r="B50" s="28"/>
      <c r="C50" s="284"/>
      <c r="D50" s="284"/>
      <c r="E50" s="286">
        <f t="shared" si="0"/>
        <v>61038</v>
      </c>
      <c r="F50" s="20"/>
      <c r="G50" s="2"/>
      <c r="H50" s="23"/>
    </row>
    <row r="51" spans="1:8">
      <c r="A51" s="320"/>
      <c r="B51" s="28"/>
      <c r="C51" s="284"/>
      <c r="D51" s="284"/>
      <c r="E51" s="286">
        <f t="shared" si="0"/>
        <v>61038</v>
      </c>
      <c r="F51" s="20"/>
      <c r="G51" s="2"/>
      <c r="H51" s="23"/>
    </row>
    <row r="52" spans="1:8">
      <c r="A52" s="320"/>
      <c r="B52" s="28"/>
      <c r="C52" s="284"/>
      <c r="D52" s="284"/>
      <c r="E52" s="286">
        <f t="shared" si="0"/>
        <v>61038</v>
      </c>
      <c r="F52" s="20"/>
      <c r="G52" s="2"/>
      <c r="H52" s="23"/>
    </row>
    <row r="53" spans="1:8">
      <c r="A53" s="320"/>
      <c r="B53" s="28"/>
      <c r="C53" s="284"/>
      <c r="D53" s="284"/>
      <c r="E53" s="286">
        <f t="shared" si="0"/>
        <v>61038</v>
      </c>
      <c r="F53" s="20"/>
      <c r="G53" s="2"/>
      <c r="H53" s="23"/>
    </row>
    <row r="54" spans="1:8">
      <c r="A54" s="320"/>
      <c r="B54" s="28"/>
      <c r="C54" s="284"/>
      <c r="D54" s="284"/>
      <c r="E54" s="286">
        <f t="shared" si="0"/>
        <v>61038</v>
      </c>
      <c r="F54" s="20"/>
      <c r="G54" s="2"/>
      <c r="H54" s="23"/>
    </row>
    <row r="55" spans="1:8">
      <c r="A55" s="320"/>
      <c r="B55" s="28"/>
      <c r="C55" s="284"/>
      <c r="D55" s="284"/>
      <c r="E55" s="286">
        <f t="shared" si="0"/>
        <v>61038</v>
      </c>
      <c r="F55" s="20"/>
      <c r="G55" s="2"/>
    </row>
    <row r="56" spans="1:8">
      <c r="A56" s="320"/>
      <c r="B56" s="28"/>
      <c r="C56" s="284"/>
      <c r="D56" s="284"/>
      <c r="E56" s="286">
        <f t="shared" si="0"/>
        <v>61038</v>
      </c>
      <c r="F56" s="20"/>
      <c r="G56" s="2"/>
    </row>
    <row r="57" spans="1:8">
      <c r="A57" s="320"/>
      <c r="B57" s="28"/>
      <c r="C57" s="284"/>
      <c r="D57" s="284"/>
      <c r="E57" s="286">
        <f t="shared" si="0"/>
        <v>61038</v>
      </c>
      <c r="F57" s="20"/>
      <c r="G57" s="2"/>
    </row>
    <row r="58" spans="1:8">
      <c r="A58" s="320"/>
      <c r="B58" s="28"/>
      <c r="C58" s="284"/>
      <c r="D58" s="284"/>
      <c r="E58" s="286">
        <f t="shared" si="0"/>
        <v>61038</v>
      </c>
      <c r="F58" s="20"/>
      <c r="G58" s="2"/>
    </row>
    <row r="59" spans="1:8">
      <c r="A59" s="320"/>
      <c r="B59" s="28"/>
      <c r="C59" s="284"/>
      <c r="D59" s="284"/>
      <c r="E59" s="286">
        <f t="shared" si="0"/>
        <v>61038</v>
      </c>
      <c r="F59" s="20"/>
      <c r="G59" s="2"/>
    </row>
    <row r="60" spans="1:8">
      <c r="A60" s="320"/>
      <c r="B60" s="28"/>
      <c r="C60" s="284"/>
      <c r="D60" s="284"/>
      <c r="E60" s="286">
        <f t="shared" si="0"/>
        <v>61038</v>
      </c>
      <c r="F60" s="20"/>
      <c r="G60" s="2"/>
    </row>
    <row r="61" spans="1:8">
      <c r="A61" s="320"/>
      <c r="B61" s="28"/>
      <c r="C61" s="284"/>
      <c r="D61" s="284"/>
      <c r="E61" s="286">
        <f t="shared" si="0"/>
        <v>61038</v>
      </c>
      <c r="F61" s="20"/>
      <c r="G61" s="2"/>
    </row>
    <row r="62" spans="1:8">
      <c r="A62" s="320"/>
      <c r="B62" s="28"/>
      <c r="C62" s="284"/>
      <c r="D62" s="284"/>
      <c r="E62" s="286">
        <f t="shared" si="0"/>
        <v>61038</v>
      </c>
      <c r="F62" s="20"/>
      <c r="G62" s="2"/>
    </row>
    <row r="63" spans="1:8">
      <c r="A63" s="320"/>
      <c r="B63" s="28"/>
      <c r="C63" s="284"/>
      <c r="D63" s="284"/>
      <c r="E63" s="286">
        <f t="shared" si="0"/>
        <v>61038</v>
      </c>
      <c r="F63" s="20"/>
      <c r="G63" s="2"/>
    </row>
    <row r="64" spans="1:8">
      <c r="A64" s="320"/>
      <c r="B64" s="28"/>
      <c r="C64" s="284"/>
      <c r="D64" s="284"/>
      <c r="E64" s="286">
        <f t="shared" si="0"/>
        <v>61038</v>
      </c>
      <c r="F64" s="20"/>
      <c r="G64" s="2"/>
    </row>
    <row r="65" spans="1:7">
      <c r="A65" s="320"/>
      <c r="B65" s="28"/>
      <c r="C65" s="284"/>
      <c r="D65" s="284"/>
      <c r="E65" s="286">
        <f t="shared" si="0"/>
        <v>61038</v>
      </c>
      <c r="F65" s="20"/>
      <c r="G65" s="2"/>
    </row>
    <row r="66" spans="1:7">
      <c r="A66" s="320"/>
      <c r="B66" s="28"/>
      <c r="C66" s="284"/>
      <c r="D66" s="284"/>
      <c r="E66" s="286">
        <f t="shared" si="0"/>
        <v>61038</v>
      </c>
      <c r="F66" s="20"/>
      <c r="G66" s="2"/>
    </row>
    <row r="67" spans="1:7">
      <c r="A67" s="320"/>
      <c r="B67" s="28"/>
      <c r="C67" s="284"/>
      <c r="D67" s="284"/>
      <c r="E67" s="286">
        <f t="shared" si="0"/>
        <v>61038</v>
      </c>
      <c r="F67" s="20"/>
      <c r="G67" s="2"/>
    </row>
    <row r="68" spans="1:7">
      <c r="A68" s="320"/>
      <c r="B68" s="28"/>
      <c r="C68" s="284"/>
      <c r="D68" s="284"/>
      <c r="E68" s="286">
        <f t="shared" si="0"/>
        <v>61038</v>
      </c>
      <c r="F68" s="20"/>
      <c r="G68" s="2"/>
    </row>
    <row r="69" spans="1:7">
      <c r="A69" s="320"/>
      <c r="B69" s="28"/>
      <c r="C69" s="284"/>
      <c r="D69" s="284"/>
      <c r="E69" s="286">
        <f t="shared" si="0"/>
        <v>61038</v>
      </c>
      <c r="F69" s="20"/>
      <c r="G69" s="2"/>
    </row>
    <row r="70" spans="1:7">
      <c r="A70" s="320"/>
      <c r="B70" s="28"/>
      <c r="C70" s="284"/>
      <c r="D70" s="284"/>
      <c r="E70" s="286">
        <f t="shared" ref="E70:E82" si="1">E69+C70-D70</f>
        <v>61038</v>
      </c>
      <c r="F70" s="20"/>
      <c r="G70" s="2"/>
    </row>
    <row r="71" spans="1:7">
      <c r="A71" s="320"/>
      <c r="B71" s="28"/>
      <c r="C71" s="284"/>
      <c r="D71" s="284"/>
      <c r="E71" s="286">
        <f t="shared" si="1"/>
        <v>61038</v>
      </c>
      <c r="F71" s="20"/>
      <c r="G71" s="2"/>
    </row>
    <row r="72" spans="1:7">
      <c r="A72" s="320"/>
      <c r="B72" s="28"/>
      <c r="C72" s="284"/>
      <c r="D72" s="284"/>
      <c r="E72" s="286">
        <f t="shared" si="1"/>
        <v>61038</v>
      </c>
      <c r="F72" s="20"/>
      <c r="G72" s="2"/>
    </row>
    <row r="73" spans="1:7">
      <c r="A73" s="320"/>
      <c r="B73" s="28"/>
      <c r="C73" s="284"/>
      <c r="D73" s="284"/>
      <c r="E73" s="286">
        <f t="shared" si="1"/>
        <v>61038</v>
      </c>
      <c r="F73" s="20"/>
      <c r="G73" s="2"/>
    </row>
    <row r="74" spans="1:7">
      <c r="A74" s="320"/>
      <c r="B74" s="28"/>
      <c r="C74" s="284"/>
      <c r="D74" s="284"/>
      <c r="E74" s="286">
        <f t="shared" si="1"/>
        <v>61038</v>
      </c>
      <c r="F74" s="20"/>
      <c r="G74" s="2"/>
    </row>
    <row r="75" spans="1:7">
      <c r="A75" s="320"/>
      <c r="B75" s="28"/>
      <c r="C75" s="284"/>
      <c r="D75" s="284"/>
      <c r="E75" s="286">
        <f t="shared" si="1"/>
        <v>61038</v>
      </c>
      <c r="F75" s="22"/>
      <c r="G75" s="2"/>
    </row>
    <row r="76" spans="1:7">
      <c r="A76" s="320"/>
      <c r="B76" s="28"/>
      <c r="C76" s="284"/>
      <c r="D76" s="284"/>
      <c r="E76" s="286">
        <f t="shared" si="1"/>
        <v>61038</v>
      </c>
      <c r="F76" s="20"/>
      <c r="G76" s="2"/>
    </row>
    <row r="77" spans="1:7">
      <c r="A77" s="320"/>
      <c r="B77" s="28"/>
      <c r="C77" s="284"/>
      <c r="D77" s="284"/>
      <c r="E77" s="286">
        <f t="shared" si="1"/>
        <v>61038</v>
      </c>
      <c r="F77" s="20"/>
      <c r="G77" s="2"/>
    </row>
    <row r="78" spans="1:7">
      <c r="A78" s="320"/>
      <c r="B78" s="28"/>
      <c r="C78" s="284"/>
      <c r="D78" s="284"/>
      <c r="E78" s="286">
        <f t="shared" si="1"/>
        <v>61038</v>
      </c>
      <c r="F78" s="20"/>
      <c r="G78" s="2"/>
    </row>
    <row r="79" spans="1:7">
      <c r="A79" s="320"/>
      <c r="B79" s="28"/>
      <c r="C79" s="284"/>
      <c r="D79" s="284"/>
      <c r="E79" s="286">
        <f t="shared" si="1"/>
        <v>61038</v>
      </c>
      <c r="F79" s="20"/>
      <c r="G79" s="2"/>
    </row>
    <row r="80" spans="1:7">
      <c r="A80" s="320"/>
      <c r="B80" s="28"/>
      <c r="C80" s="284"/>
      <c r="D80" s="284"/>
      <c r="E80" s="286">
        <f t="shared" si="1"/>
        <v>61038</v>
      </c>
      <c r="F80" s="20"/>
      <c r="G80" s="2"/>
    </row>
    <row r="81" spans="1:7">
      <c r="A81" s="320"/>
      <c r="B81" s="28"/>
      <c r="C81" s="284"/>
      <c r="D81" s="284"/>
      <c r="E81" s="286">
        <f t="shared" si="1"/>
        <v>61038</v>
      </c>
      <c r="F81" s="20"/>
      <c r="G81" s="2"/>
    </row>
    <row r="82" spans="1:7">
      <c r="A82" s="320"/>
      <c r="B82" s="28"/>
      <c r="C82" s="284"/>
      <c r="D82" s="284"/>
      <c r="E82" s="286">
        <f t="shared" si="1"/>
        <v>61038</v>
      </c>
      <c r="F82" s="20"/>
      <c r="G82" s="2"/>
    </row>
    <row r="83" spans="1:7">
      <c r="A83" s="320"/>
      <c r="B83" s="33"/>
      <c r="C83" s="286">
        <f>SUM(C5:C72)</f>
        <v>301038</v>
      </c>
      <c r="D83" s="286">
        <f>SUM(D5:D77)</f>
        <v>240000</v>
      </c>
      <c r="E83" s="288">
        <f>E71</f>
        <v>61038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J17" sqref="J1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6" customFormat="1" ht="18">
      <c r="A2" s="326" t="s">
        <v>144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7" customFormat="1" ht="16.5" thickBot="1">
      <c r="A3" s="327" t="s">
        <v>193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60"/>
      <c r="T3" s="8"/>
      <c r="U3" s="8"/>
      <c r="V3" s="8"/>
      <c r="W3" s="8"/>
      <c r="X3" s="18"/>
    </row>
    <row r="4" spans="1:24" s="78" customFormat="1" ht="12.75" customHeight="1">
      <c r="A4" s="330" t="s">
        <v>42</v>
      </c>
      <c r="B4" s="332" t="s">
        <v>43</v>
      </c>
      <c r="C4" s="321" t="s">
        <v>44</v>
      </c>
      <c r="D4" s="321" t="s">
        <v>45</v>
      </c>
      <c r="E4" s="321" t="s">
        <v>46</v>
      </c>
      <c r="F4" s="321" t="s">
        <v>154</v>
      </c>
      <c r="G4" s="321" t="s">
        <v>47</v>
      </c>
      <c r="H4" s="321" t="s">
        <v>159</v>
      </c>
      <c r="I4" s="321" t="s">
        <v>157</v>
      </c>
      <c r="J4" s="321" t="s">
        <v>48</v>
      </c>
      <c r="K4" s="321" t="s">
        <v>49</v>
      </c>
      <c r="L4" s="321" t="s">
        <v>50</v>
      </c>
      <c r="M4" s="321" t="s">
        <v>51</v>
      </c>
      <c r="N4" s="321" t="s">
        <v>52</v>
      </c>
      <c r="O4" s="323" t="s">
        <v>53</v>
      </c>
      <c r="P4" s="334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192</v>
      </c>
      <c r="B6" s="86">
        <v>1000</v>
      </c>
      <c r="C6" s="86"/>
      <c r="D6" s="87"/>
      <c r="E6" s="87"/>
      <c r="F6" s="87">
        <v>95</v>
      </c>
      <c r="G6" s="87">
        <v>200</v>
      </c>
      <c r="H6" s="87"/>
      <c r="I6" s="87"/>
      <c r="J6" s="88">
        <v>35</v>
      </c>
      <c r="K6" s="87">
        <v>480</v>
      </c>
      <c r="L6" s="87"/>
      <c r="M6" s="87"/>
      <c r="N6" s="124"/>
      <c r="O6" s="87"/>
      <c r="P6" s="89"/>
      <c r="Q6" s="90">
        <f t="shared" ref="Q6:Q36" si="0">SUM(B6:P6)</f>
        <v>1810</v>
      </c>
      <c r="R6" s="91"/>
      <c r="S6" s="92"/>
      <c r="T6" s="36"/>
      <c r="U6" s="5"/>
      <c r="V6" s="36"/>
      <c r="W6" s="5"/>
    </row>
    <row r="7" spans="1:24" s="14" customFormat="1">
      <c r="A7" s="85" t="s">
        <v>199</v>
      </c>
      <c r="B7" s="86">
        <v>500</v>
      </c>
      <c r="C7" s="86">
        <v>910</v>
      </c>
      <c r="D7" s="87">
        <v>480</v>
      </c>
      <c r="E7" s="87"/>
      <c r="F7" s="87"/>
      <c r="G7" s="87">
        <v>1090</v>
      </c>
      <c r="H7" s="87"/>
      <c r="I7" s="87"/>
      <c r="J7" s="88">
        <v>30</v>
      </c>
      <c r="K7" s="87">
        <v>480</v>
      </c>
      <c r="L7" s="87"/>
      <c r="M7" s="87"/>
      <c r="N7" s="124"/>
      <c r="O7" s="87"/>
      <c r="P7" s="89"/>
      <c r="Q7" s="90">
        <f t="shared" si="0"/>
        <v>3490</v>
      </c>
      <c r="R7" s="91"/>
      <c r="S7" s="36"/>
      <c r="T7" s="36"/>
      <c r="U7" s="36"/>
      <c r="V7" s="36"/>
      <c r="W7" s="36"/>
    </row>
    <row r="8" spans="1:24" s="14" customFormat="1">
      <c r="A8" s="85" t="s">
        <v>205</v>
      </c>
      <c r="B8" s="93">
        <v>1450</v>
      </c>
      <c r="C8" s="86">
        <v>420</v>
      </c>
      <c r="D8" s="94"/>
      <c r="E8" s="94"/>
      <c r="F8" s="94"/>
      <c r="G8" s="94">
        <v>400</v>
      </c>
      <c r="H8" s="94"/>
      <c r="I8" s="94"/>
      <c r="J8" s="95">
        <v>30</v>
      </c>
      <c r="K8" s="94">
        <v>480</v>
      </c>
      <c r="L8" s="94"/>
      <c r="M8" s="94"/>
      <c r="N8" s="125"/>
      <c r="O8" s="94"/>
      <c r="P8" s="96"/>
      <c r="Q8" s="90">
        <f>SUM(B8:P8)</f>
        <v>2780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/>
      <c r="B9" s="93"/>
      <c r="C9" s="86"/>
      <c r="D9" s="94"/>
      <c r="E9" s="94"/>
      <c r="F9" s="94"/>
      <c r="G9" s="94"/>
      <c r="H9" s="94"/>
      <c r="I9" s="94"/>
      <c r="J9" s="95"/>
      <c r="K9" s="94"/>
      <c r="L9" s="94"/>
      <c r="M9" s="94"/>
      <c r="N9" s="125"/>
      <c r="O9" s="94"/>
      <c r="P9" s="96"/>
      <c r="Q9" s="90">
        <f t="shared" si="0"/>
        <v>0</v>
      </c>
      <c r="R9" s="91"/>
      <c r="S9" s="10"/>
      <c r="T9" s="10"/>
      <c r="U9" s="36"/>
      <c r="V9" s="36"/>
      <c r="W9" s="36"/>
    </row>
    <row r="10" spans="1:24" s="14" customFormat="1">
      <c r="A10" s="85"/>
      <c r="B10" s="93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125"/>
      <c r="O10" s="94"/>
      <c r="P10" s="96"/>
      <c r="Q10" s="90">
        <f t="shared" si="0"/>
        <v>0</v>
      </c>
      <c r="R10" s="91"/>
      <c r="S10" s="36"/>
      <c r="T10" s="36"/>
      <c r="U10" s="5"/>
      <c r="V10" s="36"/>
      <c r="W10" s="5"/>
    </row>
    <row r="11" spans="1:24" s="14" customFormat="1">
      <c r="A11" s="85"/>
      <c r="B11" s="93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25"/>
      <c r="O11" s="94"/>
      <c r="P11" s="96"/>
      <c r="Q11" s="90">
        <f t="shared" si="0"/>
        <v>0</v>
      </c>
      <c r="R11" s="91"/>
      <c r="S11" s="36"/>
      <c r="T11" s="36"/>
      <c r="U11" s="36"/>
      <c r="V11" s="36"/>
      <c r="W11" s="36"/>
    </row>
    <row r="12" spans="1:24" s="14" customFormat="1">
      <c r="A12" s="85"/>
      <c r="B12" s="93"/>
      <c r="C12" s="8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125"/>
      <c r="O12" s="94"/>
      <c r="P12" s="96"/>
      <c r="Q12" s="90">
        <f t="shared" si="0"/>
        <v>0</v>
      </c>
      <c r="R12" s="91"/>
      <c r="S12" s="36"/>
      <c r="T12" s="36"/>
      <c r="U12" s="5"/>
      <c r="V12" s="36"/>
      <c r="W12" s="5"/>
    </row>
    <row r="13" spans="1:24" s="14" customFormat="1">
      <c r="A13" s="85"/>
      <c r="B13" s="93"/>
      <c r="C13" s="86"/>
      <c r="D13" s="94"/>
      <c r="E13" s="94"/>
      <c r="F13" s="94"/>
      <c r="G13" s="94"/>
      <c r="H13" s="94"/>
      <c r="I13" s="94"/>
      <c r="J13" s="94"/>
      <c r="K13" s="94"/>
      <c r="L13" s="97"/>
      <c r="M13" s="94"/>
      <c r="N13" s="125"/>
      <c r="O13" s="94"/>
      <c r="P13" s="96"/>
      <c r="Q13" s="90">
        <f t="shared" si="0"/>
        <v>0</v>
      </c>
      <c r="R13" s="91"/>
      <c r="S13" s="92"/>
      <c r="T13" s="36"/>
      <c r="U13" s="36"/>
      <c r="V13" s="36"/>
      <c r="W13" s="36"/>
    </row>
    <row r="14" spans="1:24" s="14" customFormat="1">
      <c r="A14" s="85"/>
      <c r="B14" s="93"/>
      <c r="C14" s="86"/>
      <c r="D14" s="94"/>
      <c r="E14" s="94"/>
      <c r="F14" s="94"/>
      <c r="G14" s="94"/>
      <c r="H14" s="94"/>
      <c r="I14" s="94"/>
      <c r="J14" s="94"/>
      <c r="K14" s="94"/>
      <c r="L14" s="98"/>
      <c r="M14" s="94"/>
      <c r="N14" s="125"/>
      <c r="O14" s="94"/>
      <c r="P14" s="96"/>
      <c r="Q14" s="90">
        <f t="shared" si="0"/>
        <v>0</v>
      </c>
      <c r="R14" s="91"/>
      <c r="S14" s="99"/>
      <c r="T14" s="36"/>
      <c r="U14" s="5"/>
      <c r="V14" s="36"/>
      <c r="W14" s="5"/>
    </row>
    <row r="15" spans="1:24" s="14" customFormat="1">
      <c r="A15" s="85"/>
      <c r="B15" s="93"/>
      <c r="C15" s="86"/>
      <c r="D15" s="94"/>
      <c r="E15" s="94"/>
      <c r="F15" s="94"/>
      <c r="G15" s="94"/>
      <c r="H15" s="94"/>
      <c r="I15" s="94"/>
      <c r="J15" s="94"/>
      <c r="K15" s="94"/>
      <c r="L15" s="87"/>
      <c r="M15" s="94"/>
      <c r="N15" s="125"/>
      <c r="O15" s="94"/>
      <c r="P15" s="96"/>
      <c r="Q15" s="90">
        <f t="shared" si="0"/>
        <v>0</v>
      </c>
      <c r="R15" s="91"/>
      <c r="S15" s="7"/>
      <c r="T15" s="36"/>
      <c r="U15" s="36"/>
      <c r="V15" s="36"/>
      <c r="W15" s="36"/>
    </row>
    <row r="16" spans="1:24" s="14" customFormat="1">
      <c r="A16" s="85"/>
      <c r="B16" s="93"/>
      <c r="C16" s="86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125"/>
      <c r="O16" s="94"/>
      <c r="P16" s="96"/>
      <c r="Q16" s="90">
        <f t="shared" si="0"/>
        <v>0</v>
      </c>
      <c r="R16" s="91"/>
      <c r="S16" s="7"/>
      <c r="T16" s="36"/>
      <c r="U16" s="5"/>
      <c r="V16" s="36"/>
      <c r="W16" s="5"/>
    </row>
    <row r="17" spans="1:23" s="14" customFormat="1">
      <c r="A17" s="85"/>
      <c r="B17" s="93"/>
      <c r="C17" s="86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125"/>
      <c r="O17" s="96"/>
      <c r="P17" s="96"/>
      <c r="Q17" s="90">
        <f t="shared" si="0"/>
        <v>0</v>
      </c>
      <c r="R17" s="91"/>
      <c r="S17" s="7"/>
      <c r="T17" s="36"/>
      <c r="U17" s="36"/>
      <c r="V17" s="36"/>
      <c r="W17" s="36"/>
    </row>
    <row r="18" spans="1:23" s="14" customFormat="1">
      <c r="A18" s="85"/>
      <c r="B18" s="93"/>
      <c r="C18" s="86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125"/>
      <c r="O18" s="96"/>
      <c r="P18" s="96"/>
      <c r="Q18" s="90">
        <f t="shared" si="0"/>
        <v>0</v>
      </c>
      <c r="R18" s="91"/>
      <c r="S18" s="7"/>
      <c r="T18" s="36"/>
      <c r="U18" s="5"/>
      <c r="V18" s="36"/>
      <c r="W18" s="5"/>
    </row>
    <row r="19" spans="1:23" s="14" customFormat="1">
      <c r="A19" s="85"/>
      <c r="B19" s="93"/>
      <c r="C19" s="8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126"/>
      <c r="O19" s="96"/>
      <c r="P19" s="96"/>
      <c r="Q19" s="90">
        <f t="shared" si="0"/>
        <v>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2950</v>
      </c>
      <c r="C37" s="112">
        <f t="shared" ref="C37:P37" si="1">SUM(C6:C36)</f>
        <v>1330</v>
      </c>
      <c r="D37" s="112">
        <f t="shared" si="1"/>
        <v>480</v>
      </c>
      <c r="E37" s="112">
        <f t="shared" si="1"/>
        <v>0</v>
      </c>
      <c r="F37" s="112">
        <f t="shared" si="1"/>
        <v>95</v>
      </c>
      <c r="G37" s="112">
        <f>SUM(G6:G36)</f>
        <v>1690</v>
      </c>
      <c r="H37" s="112">
        <f t="shared" si="1"/>
        <v>0</v>
      </c>
      <c r="I37" s="112">
        <f t="shared" si="1"/>
        <v>0</v>
      </c>
      <c r="J37" s="112">
        <f t="shared" si="1"/>
        <v>95</v>
      </c>
      <c r="K37" s="112">
        <f t="shared" si="1"/>
        <v>1440</v>
      </c>
      <c r="L37" s="112">
        <f t="shared" si="1"/>
        <v>0</v>
      </c>
      <c r="M37" s="112">
        <f t="shared" si="1"/>
        <v>0</v>
      </c>
      <c r="N37" s="128">
        <f t="shared" si="1"/>
        <v>0</v>
      </c>
      <c r="O37" s="112">
        <f t="shared" si="1"/>
        <v>0</v>
      </c>
      <c r="P37" s="113">
        <f t="shared" si="1"/>
        <v>0</v>
      </c>
      <c r="Q37" s="114">
        <f>SUM(Q6:Q36)</f>
        <v>8080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2" customFormat="1">
      <c r="A44" s="302" t="s">
        <v>162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0" t="s">
        <v>16</v>
      </c>
      <c r="B1" s="341"/>
      <c r="C1" s="341"/>
      <c r="D1" s="341"/>
      <c r="E1" s="341"/>
      <c r="F1" s="342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3" t="s">
        <v>194</v>
      </c>
      <c r="B2" s="344"/>
      <c r="C2" s="344"/>
      <c r="D2" s="344"/>
      <c r="E2" s="344"/>
      <c r="F2" s="345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6" t="s">
        <v>125</v>
      </c>
      <c r="B3" s="347"/>
      <c r="C3" s="347"/>
      <c r="D3" s="347"/>
      <c r="E3" s="347"/>
      <c r="F3" s="348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0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89" t="s">
        <v>158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192</v>
      </c>
      <c r="B5" s="58">
        <v>299550</v>
      </c>
      <c r="C5" s="209">
        <v>294890</v>
      </c>
      <c r="D5" s="58">
        <v>1770</v>
      </c>
      <c r="E5" s="58">
        <f>C5+D5</f>
        <v>296660</v>
      </c>
      <c r="F5" s="248"/>
      <c r="G5" s="267">
        <v>300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199</v>
      </c>
      <c r="B6" s="59">
        <v>330240</v>
      </c>
      <c r="C6" s="62">
        <v>405040</v>
      </c>
      <c r="D6" s="59">
        <v>3490</v>
      </c>
      <c r="E6" s="59">
        <f t="shared" ref="E6:E32" si="0">C6+D6</f>
        <v>408530</v>
      </c>
      <c r="F6" s="249"/>
      <c r="G6" s="268">
        <v>2100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205</v>
      </c>
      <c r="B7" s="59">
        <v>658670</v>
      </c>
      <c r="C7" s="62">
        <v>362330</v>
      </c>
      <c r="D7" s="59">
        <v>2780</v>
      </c>
      <c r="E7" s="59">
        <f t="shared" si="0"/>
        <v>365110</v>
      </c>
      <c r="F7" s="249"/>
      <c r="G7" s="268">
        <v>3150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/>
      <c r="B8" s="59"/>
      <c r="C8" s="62"/>
      <c r="D8" s="59"/>
      <c r="E8" s="59">
        <f t="shared" si="0"/>
        <v>0</v>
      </c>
      <c r="F8" s="250"/>
      <c r="G8" s="267"/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/>
      <c r="B9" s="59"/>
      <c r="C9" s="62"/>
      <c r="D9" s="59"/>
      <c r="E9" s="59">
        <f t="shared" si="0"/>
        <v>0</v>
      </c>
      <c r="F9" s="251"/>
      <c r="G9" s="267"/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/>
      <c r="B10" s="59"/>
      <c r="C10" s="62"/>
      <c r="D10" s="59"/>
      <c r="E10" s="59">
        <f t="shared" si="0"/>
        <v>0</v>
      </c>
      <c r="F10" s="252"/>
      <c r="G10" s="267"/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/>
      <c r="B11" s="59"/>
      <c r="C11" s="62"/>
      <c r="D11" s="59"/>
      <c r="E11" s="59">
        <f t="shared" si="0"/>
        <v>0</v>
      </c>
      <c r="F11" s="250"/>
      <c r="G11" s="267"/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/>
      <c r="B12" s="59"/>
      <c r="C12" s="62"/>
      <c r="D12" s="59"/>
      <c r="E12" s="59">
        <f t="shared" si="0"/>
        <v>0</v>
      </c>
      <c r="F12" s="250"/>
      <c r="G12" s="267"/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/>
      <c r="B13" s="59"/>
      <c r="C13" s="62"/>
      <c r="D13" s="59"/>
      <c r="E13" s="59">
        <f t="shared" si="0"/>
        <v>0</v>
      </c>
      <c r="F13" s="252"/>
      <c r="G13" s="267"/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/>
      <c r="B14" s="59"/>
      <c r="C14" s="62"/>
      <c r="D14" s="59"/>
      <c r="E14" s="59">
        <f t="shared" si="0"/>
        <v>0</v>
      </c>
      <c r="F14" s="251"/>
      <c r="G14" s="267"/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/>
      <c r="B15" s="59"/>
      <c r="C15" s="62"/>
      <c r="D15" s="59"/>
      <c r="E15" s="59">
        <f t="shared" si="0"/>
        <v>0</v>
      </c>
      <c r="F15" s="250"/>
      <c r="G15" s="267"/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/>
      <c r="B16" s="59"/>
      <c r="C16" s="62"/>
      <c r="D16" s="59"/>
      <c r="E16" s="59">
        <f t="shared" si="0"/>
        <v>0</v>
      </c>
      <c r="F16" s="250"/>
      <c r="G16" s="267"/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/>
      <c r="B17" s="59"/>
      <c r="C17" s="62"/>
      <c r="D17" s="59"/>
      <c r="E17" s="59">
        <f t="shared" si="0"/>
        <v>0</v>
      </c>
      <c r="F17" s="249"/>
      <c r="G17" s="268"/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/>
      <c r="B18" s="59"/>
      <c r="C18" s="62"/>
      <c r="D18" s="59"/>
      <c r="E18" s="59">
        <f t="shared" si="0"/>
        <v>0</v>
      </c>
      <c r="F18" s="252"/>
      <c r="G18" s="267"/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7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7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7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7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68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68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7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7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7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7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7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69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0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6"/>
      <c r="D32" s="143"/>
      <c r="E32" s="143">
        <f t="shared" si="0"/>
        <v>0</v>
      </c>
      <c r="F32" s="254"/>
      <c r="G32" s="270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1">
        <f>SUM(B5:B32)</f>
        <v>1288460</v>
      </c>
      <c r="C33" s="292">
        <f>SUM(C5:C32)</f>
        <v>1062260</v>
      </c>
      <c r="D33" s="291">
        <f>SUM(D5:D32)</f>
        <v>8040</v>
      </c>
      <c r="E33" s="291">
        <f>SUM(E5:E32)</f>
        <v>1070300</v>
      </c>
      <c r="F33" s="291">
        <f>B33-E33</f>
        <v>218160</v>
      </c>
      <c r="G33" s="293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8" t="s">
        <v>31</v>
      </c>
      <c r="C35" s="338"/>
      <c r="D35" s="338"/>
      <c r="E35" s="338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3" t="s">
        <v>152</v>
      </c>
      <c r="C37" s="141" t="s">
        <v>140</v>
      </c>
      <c r="D37" s="223">
        <v>1000</v>
      </c>
      <c r="E37" s="304" t="s">
        <v>139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167</v>
      </c>
      <c r="C38" s="129" t="s">
        <v>140</v>
      </c>
      <c r="D38" s="224">
        <v>3360</v>
      </c>
      <c r="E38" s="189" t="s">
        <v>179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202</v>
      </c>
      <c r="C39" s="303" t="s">
        <v>198</v>
      </c>
      <c r="D39" s="224">
        <v>110</v>
      </c>
      <c r="E39" s="189" t="s">
        <v>205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0" t="s">
        <v>122</v>
      </c>
      <c r="B40" s="130" t="s">
        <v>208</v>
      </c>
      <c r="C40" s="129" t="s">
        <v>198</v>
      </c>
      <c r="D40" s="224">
        <v>1300</v>
      </c>
      <c r="E40" s="189" t="s">
        <v>205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/>
      <c r="B41" s="130"/>
      <c r="C41" s="129"/>
      <c r="D41" s="224"/>
      <c r="E41" s="189"/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/>
      <c r="B42" s="130"/>
      <c r="C42" s="129"/>
      <c r="D42" s="224"/>
      <c r="E42" s="189"/>
      <c r="F42" s="151"/>
      <c r="G42" s="160" t="s">
        <v>13</v>
      </c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/>
      <c r="B43" s="68"/>
      <c r="C43" s="129"/>
      <c r="D43" s="224"/>
      <c r="E43" s="190"/>
      <c r="F43" s="147"/>
      <c r="G43" s="339"/>
      <c r="H43" s="339"/>
      <c r="I43" s="339"/>
      <c r="J43" s="339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/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694340</v>
      </c>
      <c r="E46" s="199" t="s">
        <v>205</v>
      </c>
      <c r="F46" s="144"/>
      <c r="G46" s="151"/>
      <c r="H46" s="207" t="s">
        <v>130</v>
      </c>
      <c r="I46" s="208">
        <v>1718911905</v>
      </c>
      <c r="J46" s="209">
        <v>387330</v>
      </c>
      <c r="K46" s="141" t="s">
        <v>189</v>
      </c>
      <c r="L46" s="210">
        <v>387330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136</v>
      </c>
      <c r="C47" s="129">
        <v>1723246584</v>
      </c>
      <c r="D47" s="227">
        <v>20136</v>
      </c>
      <c r="E47" s="193" t="s">
        <v>205</v>
      </c>
      <c r="F47" s="145"/>
      <c r="G47" s="151"/>
      <c r="H47" s="203" t="s">
        <v>136</v>
      </c>
      <c r="I47" s="66">
        <v>1723246584</v>
      </c>
      <c r="J47" s="62">
        <v>29856</v>
      </c>
      <c r="K47" s="62" t="s">
        <v>185</v>
      </c>
      <c r="L47" s="142">
        <v>29856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177</v>
      </c>
      <c r="F48" s="145"/>
      <c r="G48" s="151"/>
      <c r="H48" s="203" t="s">
        <v>132</v>
      </c>
      <c r="I48" s="66">
        <v>1733624262</v>
      </c>
      <c r="J48" s="62">
        <v>168306</v>
      </c>
      <c r="K48" s="184" t="s">
        <v>177</v>
      </c>
      <c r="L48" s="142">
        <v>168306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209000</v>
      </c>
      <c r="E49" s="191" t="s">
        <v>205</v>
      </c>
      <c r="F49" s="145"/>
      <c r="G49" s="151"/>
      <c r="H49" s="203" t="s">
        <v>133</v>
      </c>
      <c r="I49" s="66">
        <v>1711460131</v>
      </c>
      <c r="J49" s="62">
        <v>206500</v>
      </c>
      <c r="K49" s="184" t="s">
        <v>189</v>
      </c>
      <c r="L49" s="142">
        <v>206500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177</v>
      </c>
      <c r="F50" s="145"/>
      <c r="G50" s="151"/>
      <c r="H50" s="188" t="s">
        <v>131</v>
      </c>
      <c r="I50" s="67">
        <v>1716697790</v>
      </c>
      <c r="J50" s="182">
        <v>228825</v>
      </c>
      <c r="K50" s="183" t="s">
        <v>177</v>
      </c>
      <c r="L50" s="142">
        <v>228825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192</v>
      </c>
      <c r="F51" s="145"/>
      <c r="G51" s="151"/>
      <c r="H51" s="203" t="s">
        <v>135</v>
      </c>
      <c r="I51" s="66">
        <v>1712688979</v>
      </c>
      <c r="J51" s="62">
        <v>71530</v>
      </c>
      <c r="K51" s="184" t="s">
        <v>189</v>
      </c>
      <c r="L51" s="142">
        <v>71530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137</v>
      </c>
      <c r="C52" s="129">
        <v>1725821212</v>
      </c>
      <c r="D52" s="227">
        <v>20000</v>
      </c>
      <c r="E52" s="193" t="s">
        <v>205</v>
      </c>
      <c r="F52" s="145"/>
      <c r="G52" s="151"/>
      <c r="H52" s="203"/>
      <c r="I52" s="66"/>
      <c r="J52" s="62"/>
      <c r="K52" s="184"/>
      <c r="L52" s="142"/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4" t="s">
        <v>134</v>
      </c>
      <c r="C53" s="129">
        <v>1743942020</v>
      </c>
      <c r="D53" s="227">
        <v>182359</v>
      </c>
      <c r="E53" s="192" t="s">
        <v>177</v>
      </c>
      <c r="F53" s="145"/>
      <c r="G53" s="151"/>
      <c r="H53" s="203" t="s">
        <v>137</v>
      </c>
      <c r="I53" s="66">
        <v>1725821212</v>
      </c>
      <c r="J53" s="62">
        <v>33000</v>
      </c>
      <c r="K53" s="184" t="s">
        <v>179</v>
      </c>
      <c r="L53" s="142">
        <v>33000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/>
      <c r="B54" s="63"/>
      <c r="C54" s="129"/>
      <c r="D54" s="227"/>
      <c r="E54" s="191"/>
      <c r="F54" s="145"/>
      <c r="G54" s="151"/>
      <c r="H54" s="205" t="s">
        <v>134</v>
      </c>
      <c r="I54" s="72">
        <v>1743942020</v>
      </c>
      <c r="J54" s="62">
        <v>182359</v>
      </c>
      <c r="K54" s="184" t="s">
        <v>177</v>
      </c>
      <c r="L54" s="142">
        <v>182359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/>
      <c r="B57" s="64"/>
      <c r="C57" s="129"/>
      <c r="D57" s="227"/>
      <c r="E57" s="193"/>
      <c r="F57" s="145"/>
      <c r="G57" s="151"/>
      <c r="H57" s="203" t="s">
        <v>107</v>
      </c>
      <c r="I57" s="66" t="s">
        <v>92</v>
      </c>
      <c r="J57" s="62">
        <v>13000</v>
      </c>
      <c r="K57" s="184" t="s">
        <v>165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156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156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171</v>
      </c>
      <c r="F59" s="145"/>
      <c r="G59" s="151"/>
      <c r="H59" s="203" t="s">
        <v>111</v>
      </c>
      <c r="I59" s="66" t="s">
        <v>96</v>
      </c>
      <c r="J59" s="62">
        <v>22000</v>
      </c>
      <c r="K59" s="184" t="s">
        <v>171</v>
      </c>
      <c r="L59" s="142">
        <v>22000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138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138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168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168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58750</v>
      </c>
      <c r="E67" s="192" t="s">
        <v>199</v>
      </c>
      <c r="F67" s="145"/>
      <c r="G67" s="151"/>
      <c r="H67" s="203" t="s">
        <v>98</v>
      </c>
      <c r="I67" s="66" t="s">
        <v>83</v>
      </c>
      <c r="J67" s="62">
        <v>85740</v>
      </c>
      <c r="K67" s="184" t="s">
        <v>189</v>
      </c>
      <c r="L67" s="142">
        <v>85740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153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153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164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164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164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164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164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164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168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168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 t="s">
        <v>123</v>
      </c>
      <c r="B77" s="64" t="s">
        <v>190</v>
      </c>
      <c r="C77" s="129"/>
      <c r="D77" s="227">
        <v>400</v>
      </c>
      <c r="E77" s="192" t="s">
        <v>205</v>
      </c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196</v>
      </c>
      <c r="B78" s="64" t="s">
        <v>197</v>
      </c>
      <c r="C78" s="129"/>
      <c r="D78" s="227">
        <v>11190</v>
      </c>
      <c r="E78" s="191" t="s">
        <v>192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119</v>
      </c>
      <c r="B79" s="64" t="s">
        <v>109</v>
      </c>
      <c r="C79" s="129" t="s">
        <v>94</v>
      </c>
      <c r="D79" s="227">
        <v>9000</v>
      </c>
      <c r="E79" s="192" t="s">
        <v>150</v>
      </c>
      <c r="F79" s="145"/>
      <c r="G79" s="151"/>
      <c r="H79" s="203" t="s">
        <v>169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119</v>
      </c>
      <c r="B80" s="64" t="s">
        <v>170</v>
      </c>
      <c r="C80" s="129" t="s">
        <v>172</v>
      </c>
      <c r="D80" s="227">
        <v>14040</v>
      </c>
      <c r="E80" s="191" t="s">
        <v>186</v>
      </c>
      <c r="F80" s="145" t="s">
        <v>13</v>
      </c>
      <c r="G80" s="151"/>
      <c r="H80" s="203"/>
      <c r="I80" s="66"/>
      <c r="J80" s="62"/>
      <c r="K80" s="184"/>
      <c r="L80" s="142"/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83" t="s">
        <v>161</v>
      </c>
      <c r="B81" s="64" t="s">
        <v>143</v>
      </c>
      <c r="C81" s="129" t="s">
        <v>174</v>
      </c>
      <c r="D81" s="227">
        <v>15000</v>
      </c>
      <c r="E81" s="192" t="s">
        <v>185</v>
      </c>
      <c r="F81" s="145"/>
      <c r="G81" s="151"/>
      <c r="H81" s="203" t="s">
        <v>109</v>
      </c>
      <c r="I81" s="66" t="s">
        <v>94</v>
      </c>
      <c r="J81" s="62">
        <v>9000</v>
      </c>
      <c r="K81" s="184" t="s">
        <v>150</v>
      </c>
      <c r="L81" s="142">
        <v>9000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175</v>
      </c>
      <c r="B82" s="64" t="s">
        <v>180</v>
      </c>
      <c r="C82" s="129"/>
      <c r="D82" s="227">
        <v>5000</v>
      </c>
      <c r="E82" s="192" t="s">
        <v>199</v>
      </c>
      <c r="F82" s="147"/>
      <c r="G82" s="151"/>
      <c r="H82" s="203" t="s">
        <v>170</v>
      </c>
      <c r="I82" s="66" t="s">
        <v>172</v>
      </c>
      <c r="J82" s="62">
        <v>14040</v>
      </c>
      <c r="K82" s="184" t="s">
        <v>186</v>
      </c>
      <c r="L82" s="142">
        <v>14040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/>
      <c r="B83" s="64"/>
      <c r="C83" s="129"/>
      <c r="D83" s="227"/>
      <c r="E83" s="193"/>
      <c r="F83" s="147"/>
      <c r="G83" s="151"/>
      <c r="H83" s="203" t="s">
        <v>143</v>
      </c>
      <c r="I83" s="66" t="s">
        <v>174</v>
      </c>
      <c r="J83" s="62">
        <v>15000</v>
      </c>
      <c r="K83" s="184" t="s">
        <v>185</v>
      </c>
      <c r="L83" s="142">
        <v>15000</v>
      </c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/>
      <c r="B84" s="64"/>
      <c r="C84" s="129"/>
      <c r="D84" s="227"/>
      <c r="E84" s="192"/>
      <c r="F84" s="147"/>
      <c r="G84" s="151"/>
      <c r="H84" s="203" t="s">
        <v>155</v>
      </c>
      <c r="I84" s="66" t="s">
        <v>173</v>
      </c>
      <c r="J84" s="62">
        <v>20000</v>
      </c>
      <c r="K84" s="184" t="s">
        <v>189</v>
      </c>
      <c r="L84" s="142">
        <v>20000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/>
      <c r="B85" s="64"/>
      <c r="C85" s="129"/>
      <c r="D85" s="227"/>
      <c r="E85" s="191"/>
      <c r="F85" s="147"/>
      <c r="G85" s="151"/>
      <c r="H85" s="203" t="s">
        <v>176</v>
      </c>
      <c r="I85" s="66"/>
      <c r="J85" s="62">
        <v>2000</v>
      </c>
      <c r="K85" s="184" t="s">
        <v>189</v>
      </c>
      <c r="L85" s="142">
        <v>2000</v>
      </c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/>
      <c r="B86" s="64"/>
      <c r="C86" s="129"/>
      <c r="D86" s="227"/>
      <c r="E86" s="192"/>
      <c r="F86" s="147"/>
      <c r="G86" s="151"/>
      <c r="H86" s="203" t="s">
        <v>180</v>
      </c>
      <c r="I86" s="66"/>
      <c r="J86" s="62">
        <v>10000</v>
      </c>
      <c r="K86" s="184" t="s">
        <v>181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/>
      <c r="B87" s="64"/>
      <c r="C87" s="129"/>
      <c r="D87" s="227"/>
      <c r="E87" s="193"/>
      <c r="F87" s="145"/>
      <c r="G87" s="151"/>
      <c r="H87" s="203" t="s">
        <v>190</v>
      </c>
      <c r="I87" s="66"/>
      <c r="J87" s="62">
        <v>7900</v>
      </c>
      <c r="K87" s="184" t="s">
        <v>189</v>
      </c>
      <c r="L87" s="142">
        <v>7900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130"/>
      <c r="C88" s="129"/>
      <c r="D88" s="227"/>
      <c r="E88" s="192"/>
      <c r="F88" s="145"/>
      <c r="G88" s="151"/>
      <c r="H88" s="203" t="s">
        <v>184</v>
      </c>
      <c r="I88" s="66"/>
      <c r="J88" s="62">
        <v>2120</v>
      </c>
      <c r="K88" s="184" t="s">
        <v>182</v>
      </c>
      <c r="L88" s="142">
        <v>2120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44"/>
      <c r="B89" s="64"/>
      <c r="C89" s="129"/>
      <c r="D89" s="227"/>
      <c r="E89" s="193"/>
      <c r="F89" s="145"/>
      <c r="G89" s="151"/>
      <c r="H89" s="203" t="s">
        <v>57</v>
      </c>
      <c r="I89" s="66">
        <v>1755626210</v>
      </c>
      <c r="J89" s="62">
        <v>17500</v>
      </c>
      <c r="K89" s="62" t="s">
        <v>60</v>
      </c>
      <c r="L89" s="142">
        <v>17500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145</v>
      </c>
      <c r="I90" s="66">
        <v>1746818159</v>
      </c>
      <c r="J90" s="62">
        <v>3500</v>
      </c>
      <c r="K90" s="184" t="s">
        <v>160</v>
      </c>
      <c r="L90" s="142">
        <v>3500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39</v>
      </c>
      <c r="I91" s="67">
        <v>1713632915</v>
      </c>
      <c r="J91" s="182">
        <v>2300</v>
      </c>
      <c r="K91" s="183" t="s">
        <v>38</v>
      </c>
      <c r="L91" s="142">
        <v>2300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152</v>
      </c>
      <c r="I92" s="66" t="s">
        <v>140</v>
      </c>
      <c r="J92" s="62">
        <v>1000</v>
      </c>
      <c r="K92" s="184" t="s">
        <v>139</v>
      </c>
      <c r="L92" s="142">
        <v>1000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 t="s">
        <v>167</v>
      </c>
      <c r="I93" s="66" t="s">
        <v>140</v>
      </c>
      <c r="J93" s="62">
        <v>3360</v>
      </c>
      <c r="K93" s="62" t="s">
        <v>179</v>
      </c>
      <c r="L93" s="142">
        <v>3360</v>
      </c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 t="s">
        <v>123</v>
      </c>
      <c r="B112" s="63" t="s">
        <v>62</v>
      </c>
      <c r="C112" s="246">
        <v>1739992171</v>
      </c>
      <c r="D112" s="227">
        <v>17500</v>
      </c>
      <c r="E112" s="193" t="s">
        <v>63</v>
      </c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 t="s">
        <v>119</v>
      </c>
      <c r="B113" s="64" t="s">
        <v>206</v>
      </c>
      <c r="C113" s="129">
        <v>1758900692</v>
      </c>
      <c r="D113" s="227">
        <v>30000</v>
      </c>
      <c r="E113" s="193" t="s">
        <v>59</v>
      </c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 t="s">
        <v>122</v>
      </c>
      <c r="B114" s="64" t="s">
        <v>201</v>
      </c>
      <c r="C114" s="129"/>
      <c r="D114" s="227">
        <v>9490</v>
      </c>
      <c r="E114" s="193" t="s">
        <v>199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183</v>
      </c>
      <c r="B115" s="64" t="s">
        <v>184</v>
      </c>
      <c r="C115" s="129"/>
      <c r="D115" s="227">
        <v>2120</v>
      </c>
      <c r="E115" s="193" t="s">
        <v>182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145</v>
      </c>
      <c r="C117" s="129">
        <v>1746818159</v>
      </c>
      <c r="D117" s="227">
        <v>3500</v>
      </c>
      <c r="E117" s="193" t="s">
        <v>160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163</v>
      </c>
      <c r="B118" s="187" t="s">
        <v>39</v>
      </c>
      <c r="C118" s="129">
        <v>1713632915</v>
      </c>
      <c r="D118" s="294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6" t="s">
        <v>40</v>
      </c>
      <c r="B119" s="337"/>
      <c r="C119" s="349"/>
      <c r="D119" s="230">
        <f>SUM(D37:D118)</f>
        <v>2109161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6" t="s">
        <v>41</v>
      </c>
      <c r="B121" s="337"/>
      <c r="C121" s="337"/>
      <c r="D121" s="230">
        <f>D119+M121</f>
        <v>2109161</v>
      </c>
      <c r="E121" s="222"/>
      <c r="F121" s="151"/>
      <c r="G121" s="151"/>
      <c r="H121" s="234"/>
      <c r="I121" s="201"/>
      <c r="J121" s="235">
        <f>SUM(J46:J120)</f>
        <v>1891001</v>
      </c>
      <c r="K121" s="236"/>
      <c r="L121" s="237">
        <f>SUM(L46:L120)</f>
        <v>1891001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47:E54">
    <sortCondition ref="A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0" t="s">
        <v>64</v>
      </c>
      <c r="B1" s="351"/>
      <c r="C1" s="351"/>
      <c r="D1" s="351"/>
      <c r="E1" s="352"/>
      <c r="F1" s="5"/>
      <c r="G1" s="5"/>
    </row>
    <row r="2" spans="1:29" ht="21.75">
      <c r="A2" s="359" t="s">
        <v>80</v>
      </c>
      <c r="B2" s="360"/>
      <c r="C2" s="360"/>
      <c r="D2" s="360"/>
      <c r="E2" s="361"/>
      <c r="F2" s="5"/>
      <c r="G2" s="5"/>
    </row>
    <row r="3" spans="1:29" ht="23.25">
      <c r="A3" s="353" t="s">
        <v>207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149</v>
      </c>
      <c r="B4" s="363"/>
      <c r="C4" s="308"/>
      <c r="D4" s="364" t="s">
        <v>148</v>
      </c>
      <c r="E4" s="365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146</v>
      </c>
      <c r="B5" s="275">
        <v>8000000</v>
      </c>
      <c r="C5" s="43"/>
      <c r="D5" s="43" t="s">
        <v>11</v>
      </c>
      <c r="E5" s="271">
        <v>5881599.8426095201</v>
      </c>
      <c r="F5" s="38"/>
      <c r="G5" s="295"/>
      <c r="H5" s="297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5">
        <v>34364.838980952394</v>
      </c>
      <c r="C6" s="45"/>
      <c r="D6" s="43" t="s">
        <v>21</v>
      </c>
      <c r="E6" s="271">
        <v>61038</v>
      </c>
      <c r="F6" s="8"/>
      <c r="G6" s="298"/>
      <c r="H6" s="298" t="s">
        <v>61</v>
      </c>
      <c r="I6" s="29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8"/>
      <c r="B7" s="275"/>
      <c r="C7" s="45"/>
      <c r="D7" s="305" t="s">
        <v>77</v>
      </c>
      <c r="E7" s="271">
        <v>392118.99637143221</v>
      </c>
      <c r="F7" s="8"/>
      <c r="G7" s="298"/>
      <c r="H7" s="298"/>
      <c r="I7" s="29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8"/>
      <c r="B8" s="275"/>
      <c r="C8" s="43"/>
      <c r="D8" s="262"/>
      <c r="E8" s="272"/>
      <c r="F8" s="8"/>
      <c r="G8" s="257"/>
      <c r="H8" s="297"/>
      <c r="I8" s="29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5"/>
      <c r="C9" s="44"/>
      <c r="D9" s="305"/>
      <c r="E9" s="273"/>
      <c r="F9" s="8"/>
      <c r="G9" s="122"/>
      <c r="H9" s="12"/>
      <c r="I9" s="29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5">
        <v>8080</v>
      </c>
      <c r="C10" s="44"/>
      <c r="D10" s="43" t="s">
        <v>12</v>
      </c>
      <c r="E10" s="366">
        <v>2109161</v>
      </c>
      <c r="F10" s="8"/>
      <c r="G10" s="258"/>
      <c r="H10" s="299"/>
      <c r="I10" s="30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142</v>
      </c>
      <c r="B11" s="275">
        <v>0</v>
      </c>
      <c r="C11" s="44"/>
      <c r="D11" s="44" t="s">
        <v>78</v>
      </c>
      <c r="E11" s="271">
        <v>84860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6">
        <f>B6+B7+B8-B10-B11</f>
        <v>26284.838980952394</v>
      </c>
      <c r="C12" s="44"/>
      <c r="D12" s="311" t="s">
        <v>195</v>
      </c>
      <c r="E12" s="273">
        <v>-802493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8"/>
      <c r="B13" s="275"/>
      <c r="C13" s="44"/>
      <c r="D13" s="136"/>
      <c r="E13" s="273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6" t="s">
        <v>203</v>
      </c>
      <c r="B14" s="369">
        <v>300000</v>
      </c>
      <c r="C14" s="44"/>
      <c r="D14" s="136"/>
      <c r="E14" s="273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7">
        <f>B5+B6+B7+B8-B10-B11-B14</f>
        <v>7726284.8389809523</v>
      </c>
      <c r="C15" s="44"/>
      <c r="D15" s="44" t="s">
        <v>7</v>
      </c>
      <c r="E15" s="274">
        <f>E5+E6+E7+E10+E11+E12</f>
        <v>7726284.8389809523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58750</v>
      </c>
      <c r="C18" s="43"/>
      <c r="D18" s="367" t="s">
        <v>18</v>
      </c>
      <c r="E18" s="368">
        <v>694340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4" t="s">
        <v>19</v>
      </c>
      <c r="E19" s="265">
        <v>228825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23</v>
      </c>
      <c r="E20" s="55">
        <v>168306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0" t="s">
        <v>141</v>
      </c>
      <c r="B21" s="282">
        <v>19600</v>
      </c>
      <c r="C21" s="43"/>
      <c r="D21" s="48" t="s">
        <v>178</v>
      </c>
      <c r="E21" s="55">
        <v>209000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147</v>
      </c>
      <c r="B22" s="133">
        <v>30000</v>
      </c>
      <c r="C22" s="43"/>
      <c r="D22" s="48" t="s">
        <v>20</v>
      </c>
      <c r="E22" s="55">
        <v>182359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1" t="s">
        <v>151</v>
      </c>
      <c r="B23" s="133">
        <v>22030</v>
      </c>
      <c r="C23" s="134"/>
      <c r="D23" s="48" t="s">
        <v>22</v>
      </c>
      <c r="E23" s="55">
        <v>55300</v>
      </c>
      <c r="G23" s="30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1" t="s">
        <v>187</v>
      </c>
      <c r="B24" s="133">
        <v>16000</v>
      </c>
      <c r="C24" s="134"/>
      <c r="D24" s="279" t="s">
        <v>17</v>
      </c>
      <c r="E24" s="55">
        <v>20000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1" t="s">
        <v>204</v>
      </c>
      <c r="B25" s="133">
        <v>18000</v>
      </c>
      <c r="C25" s="134"/>
      <c r="D25" s="48" t="s">
        <v>166</v>
      </c>
      <c r="E25" s="55">
        <v>20000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188</v>
      </c>
      <c r="B26" s="310">
        <v>20000</v>
      </c>
      <c r="C26" s="135"/>
      <c r="D26" s="306" t="s">
        <v>25</v>
      </c>
      <c r="E26" s="307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2021-12-04T14:25:46Z</dcterms:modified>
</cp:coreProperties>
</file>