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06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12" i="10" l="1"/>
  <c r="E17" i="10" l="1"/>
  <c r="E13" i="14" l="1"/>
  <c r="G17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E10" authorId="0" shapeId="0">
      <text>
        <r>
          <rPr>
            <b/>
            <sz val="9"/>
            <color indexed="81"/>
            <rFont val="Tahoma"/>
            <charset val="1"/>
          </rPr>
          <t>Tutul=220
Kamrul=2500</t>
        </r>
      </text>
    </comment>
  </commentList>
</comments>
</file>

<file path=xl/sharedStrings.xml><?xml version="1.0" encoding="utf-8"?>
<sst xmlns="http://schemas.openxmlformats.org/spreadsheetml/2006/main" count="408" uniqueCount="223">
  <si>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</si>
  <si>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</si>
  <si>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</si>
  <si>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</si>
  <si>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</si>
  <si>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</si>
  <si>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</si>
  <si>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</si>
  <si>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</si>
  <si>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</si>
  <si>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</si>
  <si>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</si>
  <si>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</si>
  <si>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</si>
  <si>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</si>
  <si>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</si>
  <si>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</si>
  <si>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</si>
  <si>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</si>
  <si>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</si>
  <si>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</si>
  <si>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</si>
  <si>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</si>
  <si>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</si>
  <si>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</si>
  <si>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</si>
  <si>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</si>
  <si>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</si>
  <si>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</si>
  <si>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</si>
  <si>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</si>
  <si>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</si>
  <si>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</si>
  <si>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</si>
  <si>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</si>
  <si>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</si>
  <si>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</si>
  <si>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</si>
  <si>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</si>
  <si>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</si>
  <si>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</si>
  <si>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</si>
  <si>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</si>
  <si>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</si>
  <si>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</si>
  <si>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</si>
  <si>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</si>
  <si>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</si>
  <si>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</si>
  <si>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</si>
  <si>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</si>
  <si>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</si>
  <si>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</si>
  <si>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</si>
  <si>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</si>
  <si>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</si>
  <si>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</si>
  <si>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</si>
  <si>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</si>
  <si>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</si>
  <si>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</si>
  <si>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</si>
  <si>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</si>
  <si>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</si>
  <si>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</si>
  <si>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</si>
  <si>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</si>
  <si>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</si>
  <si>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</si>
  <si>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</si>
  <si>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</si>
  <si>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</si>
  <si>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</si>
  <si>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</si>
  <si>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</si>
  <si>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</si>
  <si>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</si>
  <si>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</si>
  <si>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</si>
  <si>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</si>
  <si>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</si>
  <si>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</si>
  <si>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</si>
  <si>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</si>
  <si>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</si>
  <si>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</si>
  <si>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</si>
  <si>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</si>
  <si>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</si>
  <si>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</si>
  <si>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</si>
  <si>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</si>
  <si>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</si>
  <si>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</si>
  <si>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</si>
  <si>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</si>
  <si>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</si>
  <si>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</si>
  <si>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</si>
  <si>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</si>
  <si>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</si>
  <si>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</si>
  <si>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</si>
  <si>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</si>
  <si>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</si>
  <si>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</si>
  <si>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</si>
  <si>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</si>
  <si>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</si>
  <si>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</si>
  <si>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</si>
  <si>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</si>
  <si>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</si>
  <si>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</si>
  <si>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</si>
  <si>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</si>
  <si>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</si>
  <si>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</si>
  <si>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</si>
  <si>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</si>
  <si>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</si>
  <si>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</si>
  <si>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</si>
  <si>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</si>
  <si>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</si>
  <si>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</si>
  <si>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</si>
  <si>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</si>
  <si>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</si>
  <si>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</si>
  <si>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</si>
  <si>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</si>
  <si>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</si>
  <si>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</si>
  <si>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</si>
  <si>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</si>
  <si>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</si>
  <si>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</si>
  <si>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</si>
  <si>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</si>
  <si>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</si>
  <si>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</si>
  <si>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</si>
  <si>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</si>
  <si>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>N=Sohag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</si>
  <si>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</si>
  <si>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</si>
  <si>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</si>
  <si>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</si>
  <si>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</si>
  <si>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</si>
  <si>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</si>
  <si>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</si>
  <si>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</si>
  <si>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</si>
  <si>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</si>
  <si>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>Mobile Cervicing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</si>
  <si>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</si>
  <si>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</si>
  <si>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</si>
  <si>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</si>
  <si>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</si>
  <si>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</si>
  <si>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</si>
  <si>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Bariola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</si>
  <si>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</si>
  <si>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</si>
  <si>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</si>
  <si>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</si>
  <si>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</si>
  <si>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</si>
  <si>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</si>
  <si>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</si>
  <si>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</si>
  <si>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</si>
  <si>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</si>
  <si>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</si>
  <si>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</si>
  <si>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</si>
  <si>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</si>
  <si>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17.02.2022</t>
  </si>
  <si>
    <t>Friends Telecom</t>
  </si>
  <si>
    <t>22.02.2022</t>
  </si>
  <si>
    <t>Mama</t>
  </si>
  <si>
    <t>23.02.2022</t>
  </si>
  <si>
    <t>Mokhura</t>
  </si>
  <si>
    <t>T.M Mobile</t>
  </si>
  <si>
    <t>24.02.2022</t>
  </si>
  <si>
    <t>Shakil</t>
  </si>
  <si>
    <t>26.02.2022</t>
  </si>
  <si>
    <t>27.02.2022</t>
  </si>
  <si>
    <t>28.02.2022</t>
  </si>
  <si>
    <t>Jamuna Bank(+)</t>
  </si>
  <si>
    <t>Bank Statement March-2022</t>
  </si>
  <si>
    <t>01.03.2022</t>
  </si>
  <si>
    <t>Month : March-2022</t>
  </si>
  <si>
    <t>Balance Statement March-2022</t>
  </si>
  <si>
    <t>Najirpur</t>
  </si>
  <si>
    <t>CD Sound</t>
  </si>
  <si>
    <t>Nandongachi</t>
  </si>
  <si>
    <t>Hasan Telecom</t>
  </si>
  <si>
    <t>C=CD Sound</t>
  </si>
  <si>
    <t>02.03.2022</t>
  </si>
  <si>
    <t>Ma Telecom</t>
  </si>
  <si>
    <t>Jonail</t>
  </si>
  <si>
    <t>Molla Mobile Center</t>
  </si>
  <si>
    <t>Abdulpur</t>
  </si>
  <si>
    <t>Fahim Mobile</t>
  </si>
  <si>
    <t>03.03.2022</t>
  </si>
  <si>
    <t>singra</t>
  </si>
  <si>
    <t>Dighi Tel</t>
  </si>
  <si>
    <t>05.03.2022</t>
  </si>
  <si>
    <t>Galaxy</t>
  </si>
  <si>
    <t>Barsha Computer</t>
  </si>
  <si>
    <t>Serkul</t>
  </si>
  <si>
    <t>Atik(Realme 9i)</t>
  </si>
  <si>
    <t>06.03.2022</t>
  </si>
  <si>
    <t>Symphony  Balance(+)</t>
  </si>
  <si>
    <t>Date:06.03.2022</t>
  </si>
  <si>
    <t>Bonpara</t>
  </si>
  <si>
    <t>Ma-Moni Telecom</t>
  </si>
  <si>
    <t>Doyarampur</t>
  </si>
  <si>
    <t>Sarkar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</si>
</sst>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5" fontId="43" fillId="0" borderId="57" xfId="0" applyNumberFormat="1" applyFont="1" applyFill="1" applyBorder="1" applyAlignment="1">
      <alignment vertical="center"/>
    </xf>
    <xf numFmtId="15" fontId="43" fillId="0" borderId="59" xfId="0" applyNumberFormat="1" applyFont="1" applyFill="1" applyBorder="1" applyAlignment="1">
      <alignment vertical="center"/>
    </xf>
    <xf numFmtId="15" fontId="43" fillId="0" borderId="28" xfId="0" applyNumberFormat="1" applyFont="1" applyFill="1" applyBorder="1" applyAlignment="1">
      <alignment vertical="center"/>
    </xf>
    <xf numFmtId="15" fontId="43" fillId="0" borderId="2" xfId="0" applyNumberFormat="1" applyFont="1" applyFill="1" applyBorder="1" applyAlignment="1">
      <alignment vertical="center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2"/>
      <c r="B1" s="322"/>
      <c r="C1" s="322"/>
      <c r="D1" s="322"/>
      <c r="E1" s="322"/>
      <c r="F1" s="322"/>
    </row>
    <row r="2" spans="1:8" ht="20.25">
      <c r="A2" s="323"/>
      <c r="B2" s="320" t="s">
        <v>16</v>
      </c>
      <c r="C2" s="320"/>
      <c r="D2" s="320"/>
      <c r="E2" s="320"/>
    </row>
    <row r="3" spans="1:8" ht="16.5" customHeight="1">
      <c r="A3" s="323"/>
      <c r="B3" s="321" t="s">
        <v>60</v>
      </c>
      <c r="C3" s="321"/>
      <c r="D3" s="321"/>
      <c r="E3" s="321"/>
    </row>
    <row r="4" spans="1:8" ht="15.75" customHeight="1">
      <c r="A4" s="32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23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2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3"/>
      <c r="B7" s="26" t="s">
        <v>58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23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3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3"/>
      <c r="B10" s="26" t="s">
        <v>62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23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3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3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3"/>
      <c r="B14" s="26" t="s">
        <v>66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23"/>
      <c r="B15" s="26" t="s">
        <v>67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2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3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F17" sqref="F17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22"/>
      <c r="B1" s="322"/>
      <c r="C1" s="322"/>
      <c r="D1" s="322"/>
      <c r="E1" s="322"/>
      <c r="F1" s="322"/>
    </row>
    <row r="2" spans="1:7" ht="20.25">
      <c r="A2" s="323"/>
      <c r="B2" s="320" t="s">
        <v>16</v>
      </c>
      <c r="C2" s="320"/>
      <c r="D2" s="320"/>
      <c r="E2" s="320"/>
    </row>
    <row r="3" spans="1:7" ht="16.5" customHeight="1">
      <c r="A3" s="323"/>
      <c r="B3" s="321" t="s">
        <v>193</v>
      </c>
      <c r="C3" s="321"/>
      <c r="D3" s="321"/>
      <c r="E3" s="321"/>
    </row>
    <row r="4" spans="1:7" ht="15.75" customHeight="1">
      <c r="A4" s="32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23"/>
      <c r="B5" s="24" t="s">
        <v>3</v>
      </c>
      <c r="C5" s="266">
        <v>11038</v>
      </c>
      <c r="D5" s="266">
        <v>0</v>
      </c>
      <c r="E5" s="267">
        <f>C5-D5</f>
        <v>11038</v>
      </c>
      <c r="F5" s="18"/>
      <c r="G5" s="2"/>
    </row>
    <row r="6" spans="1:7">
      <c r="A6" s="323"/>
      <c r="B6" s="26"/>
      <c r="C6" s="266"/>
      <c r="D6" s="266"/>
      <c r="E6" s="268">
        <f t="shared" ref="E6:E69" si="0">E5+C6-D6</f>
        <v>11038</v>
      </c>
      <c r="F6" s="18"/>
      <c r="G6" s="19"/>
    </row>
    <row r="7" spans="1:7">
      <c r="A7" s="323"/>
      <c r="B7" s="26" t="s">
        <v>194</v>
      </c>
      <c r="C7" s="266">
        <v>0</v>
      </c>
      <c r="D7" s="266">
        <v>0</v>
      </c>
      <c r="E7" s="268">
        <f t="shared" si="0"/>
        <v>11038</v>
      </c>
      <c r="F7" s="2"/>
      <c r="G7" s="2"/>
    </row>
    <row r="8" spans="1:7">
      <c r="A8" s="323"/>
      <c r="B8" s="26" t="s">
        <v>202</v>
      </c>
      <c r="C8" s="266">
        <v>0</v>
      </c>
      <c r="D8" s="266">
        <v>0</v>
      </c>
      <c r="E8" s="268">
        <f>E7+C8-D8</f>
        <v>11038</v>
      </c>
      <c r="F8" s="2"/>
      <c r="G8" s="2"/>
    </row>
    <row r="9" spans="1:7">
      <c r="A9" s="323"/>
      <c r="B9" s="26" t="s">
        <v>208</v>
      </c>
      <c r="C9" s="266">
        <v>800000</v>
      </c>
      <c r="D9" s="266">
        <v>800000</v>
      </c>
      <c r="E9" s="268">
        <f t="shared" si="0"/>
        <v>11038</v>
      </c>
      <c r="F9" s="2"/>
      <c r="G9" s="2"/>
    </row>
    <row r="10" spans="1:7">
      <c r="A10" s="323"/>
      <c r="B10" s="26" t="s">
        <v>211</v>
      </c>
      <c r="C10" s="269">
        <v>0</v>
      </c>
      <c r="D10" s="269">
        <v>0</v>
      </c>
      <c r="E10" s="268">
        <f t="shared" si="0"/>
        <v>11038</v>
      </c>
      <c r="F10" s="2"/>
      <c r="G10" s="2"/>
    </row>
    <row r="11" spans="1:7">
      <c r="A11" s="323"/>
      <c r="B11" s="26" t="s">
        <v>216</v>
      </c>
      <c r="C11" s="266">
        <v>170000</v>
      </c>
      <c r="D11" s="266">
        <v>170000</v>
      </c>
      <c r="E11" s="268">
        <f t="shared" si="0"/>
        <v>11038</v>
      </c>
      <c r="F11" s="2"/>
      <c r="G11" s="2"/>
    </row>
    <row r="12" spans="1:7">
      <c r="A12" s="323"/>
      <c r="B12" s="26"/>
      <c r="C12" s="266"/>
      <c r="D12" s="266"/>
      <c r="E12" s="268">
        <f>E11+C12-D12</f>
        <v>11038</v>
      </c>
      <c r="F12" s="29"/>
      <c r="G12" s="2"/>
    </row>
    <row r="13" spans="1:7">
      <c r="A13" s="323"/>
      <c r="B13" s="26"/>
      <c r="C13" s="266"/>
      <c r="D13" s="266"/>
      <c r="E13" s="268">
        <f t="shared" si="0"/>
        <v>11038</v>
      </c>
      <c r="F13" s="2"/>
      <c r="G13" s="30"/>
    </row>
    <row r="14" spans="1:7">
      <c r="A14" s="323"/>
      <c r="B14" s="26"/>
      <c r="C14" s="266"/>
      <c r="D14" s="266"/>
      <c r="E14" s="268">
        <f t="shared" si="0"/>
        <v>11038</v>
      </c>
      <c r="F14" s="2"/>
      <c r="G14" s="2"/>
    </row>
    <row r="15" spans="1:7">
      <c r="A15" s="323"/>
      <c r="B15" s="26"/>
      <c r="C15" s="266"/>
      <c r="D15" s="266"/>
      <c r="E15" s="268">
        <f t="shared" si="0"/>
        <v>11038</v>
      </c>
      <c r="F15" s="2"/>
      <c r="G15" s="11"/>
    </row>
    <row r="16" spans="1:7">
      <c r="A16" s="323"/>
      <c r="B16" s="26"/>
      <c r="C16" s="266"/>
      <c r="D16" s="266"/>
      <c r="E16" s="268">
        <f t="shared" si="0"/>
        <v>11038</v>
      </c>
      <c r="F16" s="20"/>
      <c r="G16" s="2"/>
    </row>
    <row r="17" spans="1:7">
      <c r="A17" s="323"/>
      <c r="B17" s="26"/>
      <c r="C17" s="266"/>
      <c r="D17" s="266"/>
      <c r="E17" s="268">
        <f t="shared" si="0"/>
        <v>11038</v>
      </c>
      <c r="F17" s="12"/>
      <c r="G17" s="2"/>
    </row>
    <row r="18" spans="1:7">
      <c r="A18" s="323"/>
      <c r="B18" s="26"/>
      <c r="C18" s="266"/>
      <c r="D18" s="266"/>
      <c r="E18" s="268">
        <f>E17+C18-D18</f>
        <v>11038</v>
      </c>
      <c r="F18" s="29"/>
      <c r="G18" s="2"/>
    </row>
    <row r="19" spans="1:7" ht="12.75" customHeight="1">
      <c r="A19" s="323"/>
      <c r="B19" s="26"/>
      <c r="C19" s="266"/>
      <c r="D19" s="269"/>
      <c r="E19" s="268">
        <f t="shared" si="0"/>
        <v>11038</v>
      </c>
      <c r="F19" s="29"/>
      <c r="G19" s="2"/>
    </row>
    <row r="20" spans="1:7">
      <c r="A20" s="323"/>
      <c r="B20" s="26"/>
      <c r="C20" s="266"/>
      <c r="D20" s="266"/>
      <c r="E20" s="268">
        <f t="shared" si="0"/>
        <v>11038</v>
      </c>
      <c r="F20" s="29"/>
      <c r="G20" s="2"/>
    </row>
    <row r="21" spans="1:7">
      <c r="A21" s="323"/>
      <c r="B21" s="26"/>
      <c r="C21" s="266"/>
      <c r="D21" s="266"/>
      <c r="E21" s="268">
        <f>E20+C21-D21</f>
        <v>11038</v>
      </c>
      <c r="F21" s="281"/>
      <c r="G21" s="2"/>
    </row>
    <row r="22" spans="1:7">
      <c r="A22" s="323"/>
      <c r="B22" s="26"/>
      <c r="C22" s="266"/>
      <c r="D22" s="266"/>
      <c r="E22" s="268">
        <f t="shared" si="0"/>
        <v>11038</v>
      </c>
      <c r="F22" s="2"/>
      <c r="G22" s="2"/>
    </row>
    <row r="23" spans="1:7">
      <c r="A23" s="323"/>
      <c r="B23" s="26"/>
      <c r="C23" s="266"/>
      <c r="D23" s="266"/>
      <c r="E23" s="268">
        <f>E22+C23-D23</f>
        <v>11038</v>
      </c>
      <c r="F23" s="2"/>
      <c r="G23" s="2"/>
    </row>
    <row r="24" spans="1:7">
      <c r="A24" s="323"/>
      <c r="B24" s="26"/>
      <c r="C24" s="266"/>
      <c r="D24" s="266"/>
      <c r="E24" s="268">
        <f t="shared" si="0"/>
        <v>11038</v>
      </c>
      <c r="F24" s="2"/>
      <c r="G24" s="2"/>
    </row>
    <row r="25" spans="1:7">
      <c r="A25" s="323"/>
      <c r="B25" s="26"/>
      <c r="C25" s="266"/>
      <c r="D25" s="266"/>
      <c r="E25" s="268">
        <f t="shared" si="0"/>
        <v>11038</v>
      </c>
      <c r="F25" s="2"/>
      <c r="G25" s="2"/>
    </row>
    <row r="26" spans="1:7">
      <c r="A26" s="323"/>
      <c r="B26" s="26"/>
      <c r="C26" s="266"/>
      <c r="D26" s="266"/>
      <c r="E26" s="268">
        <f t="shared" si="0"/>
        <v>11038</v>
      </c>
      <c r="F26" s="2"/>
      <c r="G26" s="2"/>
    </row>
    <row r="27" spans="1:7">
      <c r="A27" s="323"/>
      <c r="B27" s="26"/>
      <c r="C27" s="266"/>
      <c r="D27" s="266"/>
      <c r="E27" s="268">
        <f t="shared" si="0"/>
        <v>11038</v>
      </c>
      <c r="F27" s="2"/>
      <c r="G27" s="21"/>
    </row>
    <row r="28" spans="1:7">
      <c r="A28" s="323"/>
      <c r="B28" s="26"/>
      <c r="C28" s="266"/>
      <c r="D28" s="266"/>
      <c r="E28" s="268">
        <f>E27+C28-D28</f>
        <v>11038</v>
      </c>
      <c r="F28" s="2"/>
      <c r="G28" s="21"/>
    </row>
    <row r="29" spans="1:7">
      <c r="A29" s="323"/>
      <c r="B29" s="26"/>
      <c r="C29" s="266"/>
      <c r="D29" s="266"/>
      <c r="E29" s="268">
        <f t="shared" si="0"/>
        <v>11038</v>
      </c>
      <c r="F29" s="2"/>
      <c r="G29" s="21"/>
    </row>
    <row r="30" spans="1:7">
      <c r="A30" s="323"/>
      <c r="B30" s="26"/>
      <c r="C30" s="266"/>
      <c r="D30" s="266"/>
      <c r="E30" s="268">
        <f t="shared" si="0"/>
        <v>11038</v>
      </c>
      <c r="F30" s="2"/>
      <c r="G30" s="21"/>
    </row>
    <row r="31" spans="1:7">
      <c r="A31" s="323"/>
      <c r="B31" s="26"/>
      <c r="C31" s="266"/>
      <c r="D31" s="266"/>
      <c r="E31" s="268">
        <f t="shared" si="0"/>
        <v>11038</v>
      </c>
      <c r="F31" s="2"/>
      <c r="G31" s="21"/>
    </row>
    <row r="32" spans="1:7">
      <c r="A32" s="323"/>
      <c r="B32" s="26"/>
      <c r="C32" s="266"/>
      <c r="D32" s="266"/>
      <c r="E32" s="268">
        <f>E31+C32-D32</f>
        <v>11038</v>
      </c>
      <c r="F32" s="2"/>
      <c r="G32" s="21"/>
    </row>
    <row r="33" spans="1:7">
      <c r="A33" s="323"/>
      <c r="B33" s="26"/>
      <c r="C33" s="266"/>
      <c r="D33" s="269"/>
      <c r="E33" s="268">
        <f t="shared" si="0"/>
        <v>11038</v>
      </c>
      <c r="F33" s="2"/>
      <c r="G33" s="21"/>
    </row>
    <row r="34" spans="1:7">
      <c r="A34" s="323"/>
      <c r="B34" s="26"/>
      <c r="C34" s="266"/>
      <c r="D34" s="266"/>
      <c r="E34" s="268">
        <f t="shared" si="0"/>
        <v>11038</v>
      </c>
      <c r="F34" s="2"/>
      <c r="G34" s="21"/>
    </row>
    <row r="35" spans="1:7">
      <c r="A35" s="323"/>
      <c r="B35" s="26"/>
      <c r="C35" s="266"/>
      <c r="D35" s="266"/>
      <c r="E35" s="268">
        <f t="shared" si="0"/>
        <v>11038</v>
      </c>
      <c r="F35" s="2"/>
      <c r="G35" s="21"/>
    </row>
    <row r="36" spans="1:7">
      <c r="A36" s="323"/>
      <c r="B36" s="26"/>
      <c r="C36" s="266"/>
      <c r="D36" s="266"/>
      <c r="E36" s="268">
        <f t="shared" si="0"/>
        <v>11038</v>
      </c>
      <c r="F36" s="2"/>
      <c r="G36" s="21"/>
    </row>
    <row r="37" spans="1:7">
      <c r="A37" s="323"/>
      <c r="B37" s="26"/>
      <c r="C37" s="266"/>
      <c r="D37" s="266"/>
      <c r="E37" s="268">
        <f t="shared" si="0"/>
        <v>11038</v>
      </c>
      <c r="F37" s="2"/>
      <c r="G37" s="21"/>
    </row>
    <row r="38" spans="1:7">
      <c r="A38" s="323"/>
      <c r="B38" s="26"/>
      <c r="C38" s="266"/>
      <c r="D38" s="266"/>
      <c r="E38" s="268">
        <f t="shared" si="0"/>
        <v>11038</v>
      </c>
      <c r="F38" s="2"/>
      <c r="G38" s="21"/>
    </row>
    <row r="39" spans="1:7">
      <c r="A39" s="323"/>
      <c r="B39" s="26"/>
      <c r="C39" s="266"/>
      <c r="D39" s="266"/>
      <c r="E39" s="268">
        <f t="shared" si="0"/>
        <v>11038</v>
      </c>
      <c r="F39" s="2"/>
      <c r="G39" s="21"/>
    </row>
    <row r="40" spans="1:7">
      <c r="A40" s="323"/>
      <c r="B40" s="26"/>
      <c r="C40" s="266"/>
      <c r="D40" s="266"/>
      <c r="E40" s="268">
        <f t="shared" si="0"/>
        <v>11038</v>
      </c>
      <c r="F40" s="2"/>
      <c r="G40" s="21"/>
    </row>
    <row r="41" spans="1:7">
      <c r="A41" s="323"/>
      <c r="B41" s="26"/>
      <c r="C41" s="266"/>
      <c r="D41" s="266"/>
      <c r="E41" s="268">
        <f t="shared" si="0"/>
        <v>11038</v>
      </c>
      <c r="F41" s="2"/>
      <c r="G41" s="21"/>
    </row>
    <row r="42" spans="1:7">
      <c r="A42" s="323"/>
      <c r="B42" s="26"/>
      <c r="C42" s="266"/>
      <c r="D42" s="266"/>
      <c r="E42" s="268">
        <f t="shared" si="0"/>
        <v>11038</v>
      </c>
      <c r="F42" s="2"/>
      <c r="G42" s="21"/>
    </row>
    <row r="43" spans="1:7">
      <c r="A43" s="323"/>
      <c r="B43" s="26"/>
      <c r="C43" s="266"/>
      <c r="D43" s="266"/>
      <c r="E43" s="268">
        <f t="shared" si="0"/>
        <v>11038</v>
      </c>
      <c r="F43" s="2"/>
      <c r="G43" s="21"/>
    </row>
    <row r="44" spans="1:7">
      <c r="A44" s="323"/>
      <c r="B44" s="26"/>
      <c r="C44" s="266"/>
      <c r="D44" s="266"/>
      <c r="E44" s="268">
        <f t="shared" si="0"/>
        <v>11038</v>
      </c>
      <c r="F44" s="2"/>
      <c r="G44" s="21"/>
    </row>
    <row r="45" spans="1:7">
      <c r="A45" s="323"/>
      <c r="B45" s="26"/>
      <c r="C45" s="266"/>
      <c r="D45" s="266"/>
      <c r="E45" s="268">
        <f t="shared" si="0"/>
        <v>11038</v>
      </c>
      <c r="F45" s="2"/>
      <c r="G45" s="21"/>
    </row>
    <row r="46" spans="1:7">
      <c r="A46" s="323"/>
      <c r="B46" s="26"/>
      <c r="C46" s="266"/>
      <c r="D46" s="266"/>
      <c r="E46" s="268">
        <f t="shared" si="0"/>
        <v>11038</v>
      </c>
      <c r="F46" s="2"/>
      <c r="G46" s="21"/>
    </row>
    <row r="47" spans="1:7">
      <c r="A47" s="323"/>
      <c r="B47" s="26"/>
      <c r="C47" s="266"/>
      <c r="D47" s="266"/>
      <c r="E47" s="268">
        <f t="shared" si="0"/>
        <v>11038</v>
      </c>
      <c r="F47" s="2"/>
      <c r="G47" s="21"/>
    </row>
    <row r="48" spans="1:7">
      <c r="A48" s="323"/>
      <c r="B48" s="26"/>
      <c r="C48" s="266"/>
      <c r="D48" s="266"/>
      <c r="E48" s="268">
        <f t="shared" si="0"/>
        <v>11038</v>
      </c>
      <c r="F48" s="2"/>
      <c r="G48" s="21"/>
    </row>
    <row r="49" spans="1:7">
      <c r="A49" s="323"/>
      <c r="B49" s="26"/>
      <c r="C49" s="266"/>
      <c r="D49" s="266"/>
      <c r="E49" s="268">
        <f t="shared" si="0"/>
        <v>11038</v>
      </c>
      <c r="F49" s="2"/>
      <c r="G49" s="21"/>
    </row>
    <row r="50" spans="1:7">
      <c r="A50" s="323"/>
      <c r="B50" s="26"/>
      <c r="C50" s="266"/>
      <c r="D50" s="266"/>
      <c r="E50" s="268">
        <f t="shared" si="0"/>
        <v>11038</v>
      </c>
      <c r="F50" s="2"/>
      <c r="G50" s="21"/>
    </row>
    <row r="51" spans="1:7">
      <c r="A51" s="323"/>
      <c r="B51" s="26"/>
      <c r="C51" s="266"/>
      <c r="D51" s="266"/>
      <c r="E51" s="268">
        <f t="shared" si="0"/>
        <v>11038</v>
      </c>
      <c r="F51" s="2"/>
      <c r="G51" s="21"/>
    </row>
    <row r="52" spans="1:7">
      <c r="A52" s="323"/>
      <c r="B52" s="26"/>
      <c r="C52" s="266"/>
      <c r="D52" s="266"/>
      <c r="E52" s="268">
        <f t="shared" si="0"/>
        <v>11038</v>
      </c>
      <c r="F52" s="2"/>
      <c r="G52" s="21"/>
    </row>
    <row r="53" spans="1:7">
      <c r="A53" s="323"/>
      <c r="B53" s="26"/>
      <c r="C53" s="266"/>
      <c r="D53" s="266"/>
      <c r="E53" s="268">
        <f t="shared" si="0"/>
        <v>11038</v>
      </c>
      <c r="F53" s="2"/>
      <c r="G53" s="21"/>
    </row>
    <row r="54" spans="1:7">
      <c r="A54" s="323"/>
      <c r="B54" s="26"/>
      <c r="C54" s="266"/>
      <c r="D54" s="266"/>
      <c r="E54" s="268">
        <f t="shared" si="0"/>
        <v>11038</v>
      </c>
      <c r="F54" s="2"/>
      <c r="G54" s="21"/>
    </row>
    <row r="55" spans="1:7">
      <c r="A55" s="323"/>
      <c r="B55" s="26"/>
      <c r="C55" s="266"/>
      <c r="D55" s="266"/>
      <c r="E55" s="268">
        <f t="shared" si="0"/>
        <v>11038</v>
      </c>
      <c r="F55" s="2"/>
    </row>
    <row r="56" spans="1:7">
      <c r="A56" s="323"/>
      <c r="B56" s="26"/>
      <c r="C56" s="266"/>
      <c r="D56" s="266"/>
      <c r="E56" s="268">
        <f t="shared" si="0"/>
        <v>11038</v>
      </c>
      <c r="F56" s="2"/>
    </row>
    <row r="57" spans="1:7">
      <c r="A57" s="323"/>
      <c r="B57" s="26"/>
      <c r="C57" s="266"/>
      <c r="D57" s="266"/>
      <c r="E57" s="268">
        <f t="shared" si="0"/>
        <v>11038</v>
      </c>
      <c r="F57" s="2"/>
    </row>
    <row r="58" spans="1:7">
      <c r="A58" s="323"/>
      <c r="B58" s="26"/>
      <c r="C58" s="266"/>
      <c r="D58" s="266"/>
      <c r="E58" s="268">
        <f t="shared" si="0"/>
        <v>11038</v>
      </c>
      <c r="F58" s="2"/>
    </row>
    <row r="59" spans="1:7">
      <c r="A59" s="323"/>
      <c r="B59" s="26"/>
      <c r="C59" s="266"/>
      <c r="D59" s="266"/>
      <c r="E59" s="268">
        <f t="shared" si="0"/>
        <v>11038</v>
      </c>
      <c r="F59" s="2"/>
    </row>
    <row r="60" spans="1:7">
      <c r="A60" s="323"/>
      <c r="B60" s="26"/>
      <c r="C60" s="266"/>
      <c r="D60" s="266"/>
      <c r="E60" s="268">
        <f t="shared" si="0"/>
        <v>11038</v>
      </c>
      <c r="F60" s="2"/>
    </row>
    <row r="61" spans="1:7">
      <c r="A61" s="323"/>
      <c r="B61" s="26"/>
      <c r="C61" s="266"/>
      <c r="D61" s="266"/>
      <c r="E61" s="268">
        <f t="shared" si="0"/>
        <v>11038</v>
      </c>
      <c r="F61" s="2"/>
    </row>
    <row r="62" spans="1:7">
      <c r="A62" s="323"/>
      <c r="B62" s="26"/>
      <c r="C62" s="266"/>
      <c r="D62" s="266"/>
      <c r="E62" s="268">
        <f t="shared" si="0"/>
        <v>11038</v>
      </c>
      <c r="F62" s="2"/>
    </row>
    <row r="63" spans="1:7">
      <c r="A63" s="323"/>
      <c r="B63" s="26"/>
      <c r="C63" s="266"/>
      <c r="D63" s="266"/>
      <c r="E63" s="268">
        <f t="shared" si="0"/>
        <v>11038</v>
      </c>
      <c r="F63" s="2"/>
    </row>
    <row r="64" spans="1:7">
      <c r="A64" s="323"/>
      <c r="B64" s="26"/>
      <c r="C64" s="266"/>
      <c r="D64" s="266"/>
      <c r="E64" s="268">
        <f t="shared" si="0"/>
        <v>11038</v>
      </c>
      <c r="F64" s="2"/>
    </row>
    <row r="65" spans="1:7">
      <c r="A65" s="323"/>
      <c r="B65" s="26"/>
      <c r="C65" s="266"/>
      <c r="D65" s="266"/>
      <c r="E65" s="268">
        <f t="shared" si="0"/>
        <v>11038</v>
      </c>
      <c r="F65" s="2"/>
    </row>
    <row r="66" spans="1:7">
      <c r="A66" s="323"/>
      <c r="B66" s="26"/>
      <c r="C66" s="266"/>
      <c r="D66" s="266"/>
      <c r="E66" s="268">
        <f t="shared" si="0"/>
        <v>11038</v>
      </c>
      <c r="F66" s="2"/>
    </row>
    <row r="67" spans="1:7">
      <c r="A67" s="323"/>
      <c r="B67" s="26"/>
      <c r="C67" s="266"/>
      <c r="D67" s="266"/>
      <c r="E67" s="268">
        <f t="shared" si="0"/>
        <v>11038</v>
      </c>
      <c r="F67" s="2"/>
    </row>
    <row r="68" spans="1:7">
      <c r="A68" s="323"/>
      <c r="B68" s="26"/>
      <c r="C68" s="266"/>
      <c r="D68" s="266"/>
      <c r="E68" s="268">
        <f t="shared" si="0"/>
        <v>11038</v>
      </c>
      <c r="F68" s="2"/>
    </row>
    <row r="69" spans="1:7">
      <c r="A69" s="323"/>
      <c r="B69" s="26"/>
      <c r="C69" s="266"/>
      <c r="D69" s="266"/>
      <c r="E69" s="268">
        <f t="shared" si="0"/>
        <v>11038</v>
      </c>
      <c r="F69" s="2"/>
    </row>
    <row r="70" spans="1:7">
      <c r="A70" s="323"/>
      <c r="B70" s="26"/>
      <c r="C70" s="266"/>
      <c r="D70" s="266"/>
      <c r="E70" s="268">
        <f t="shared" ref="E70:E82" si="1">E69+C70-D70</f>
        <v>11038</v>
      </c>
      <c r="F70" s="2"/>
    </row>
    <row r="71" spans="1:7">
      <c r="A71" s="323"/>
      <c r="B71" s="26"/>
      <c r="C71" s="266"/>
      <c r="D71" s="266"/>
      <c r="E71" s="268">
        <f t="shared" si="1"/>
        <v>11038</v>
      </c>
      <c r="F71" s="2"/>
    </row>
    <row r="72" spans="1:7">
      <c r="A72" s="323"/>
      <c r="B72" s="26"/>
      <c r="C72" s="266"/>
      <c r="D72" s="266"/>
      <c r="E72" s="268">
        <f t="shared" si="1"/>
        <v>11038</v>
      </c>
      <c r="F72" s="2"/>
    </row>
    <row r="73" spans="1:7">
      <c r="A73" s="323"/>
      <c r="B73" s="26"/>
      <c r="C73" s="266"/>
      <c r="D73" s="266"/>
      <c r="E73" s="268">
        <f t="shared" si="1"/>
        <v>11038</v>
      </c>
      <c r="F73" s="2"/>
    </row>
    <row r="74" spans="1:7">
      <c r="A74" s="323"/>
      <c r="B74" s="26"/>
      <c r="C74" s="266"/>
      <c r="D74" s="266"/>
      <c r="E74" s="268">
        <f t="shared" si="1"/>
        <v>11038</v>
      </c>
      <c r="F74" s="2"/>
    </row>
    <row r="75" spans="1:7">
      <c r="A75" s="323"/>
      <c r="B75" s="26"/>
      <c r="C75" s="266"/>
      <c r="D75" s="266"/>
      <c r="E75" s="268">
        <f t="shared" si="1"/>
        <v>11038</v>
      </c>
      <c r="F75" s="2"/>
    </row>
    <row r="76" spans="1:7">
      <c r="A76" s="323"/>
      <c r="B76" s="26"/>
      <c r="C76" s="266"/>
      <c r="D76" s="266"/>
      <c r="E76" s="268">
        <f t="shared" si="1"/>
        <v>11038</v>
      </c>
      <c r="F76" s="2"/>
    </row>
    <row r="77" spans="1:7">
      <c r="A77" s="323"/>
      <c r="B77" s="26"/>
      <c r="C77" s="266"/>
      <c r="D77" s="266"/>
      <c r="E77" s="268">
        <f t="shared" si="1"/>
        <v>11038</v>
      </c>
      <c r="F77" s="2"/>
    </row>
    <row r="78" spans="1:7">
      <c r="A78" s="323"/>
      <c r="B78" s="26"/>
      <c r="C78" s="266"/>
      <c r="D78" s="266"/>
      <c r="E78" s="268">
        <f t="shared" si="1"/>
        <v>11038</v>
      </c>
      <c r="F78" s="2"/>
    </row>
    <row r="79" spans="1:7">
      <c r="A79" s="323"/>
      <c r="B79" s="26"/>
      <c r="C79" s="266"/>
      <c r="D79" s="266"/>
      <c r="E79" s="268">
        <f t="shared" si="1"/>
        <v>11038</v>
      </c>
      <c r="F79" s="18"/>
      <c r="G79" s="2"/>
    </row>
    <row r="80" spans="1:7">
      <c r="A80" s="323"/>
      <c r="B80" s="26"/>
      <c r="C80" s="266"/>
      <c r="D80" s="266"/>
      <c r="E80" s="268">
        <f t="shared" si="1"/>
        <v>11038</v>
      </c>
      <c r="F80" s="18"/>
      <c r="G80" s="2"/>
    </row>
    <row r="81" spans="1:7">
      <c r="A81" s="323"/>
      <c r="B81" s="26"/>
      <c r="C81" s="266"/>
      <c r="D81" s="266"/>
      <c r="E81" s="268">
        <f t="shared" si="1"/>
        <v>11038</v>
      </c>
      <c r="F81" s="18"/>
      <c r="G81" s="2"/>
    </row>
    <row r="82" spans="1:7">
      <c r="A82" s="323"/>
      <c r="B82" s="26"/>
      <c r="C82" s="266"/>
      <c r="D82" s="266"/>
      <c r="E82" s="268">
        <f t="shared" si="1"/>
        <v>11038</v>
      </c>
      <c r="F82" s="18"/>
      <c r="G82" s="2"/>
    </row>
    <row r="83" spans="1:7">
      <c r="A83" s="323"/>
      <c r="B83" s="31"/>
      <c r="C83" s="268">
        <f>SUM(C5:C72)</f>
        <v>981038</v>
      </c>
      <c r="D83" s="268">
        <f>SUM(D5:D77)</f>
        <v>970000</v>
      </c>
      <c r="E83" s="270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28" t="s">
        <v>16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</row>
    <row r="2" spans="1:24" s="72" customFormat="1" ht="18">
      <c r="A2" s="329" t="s">
        <v>118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</row>
    <row r="3" spans="1:24" s="73" customFormat="1" ht="16.5" thickBot="1">
      <c r="A3" s="330" t="s">
        <v>195</v>
      </c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2"/>
      <c r="S3" s="56"/>
      <c r="T3" s="7"/>
      <c r="U3" s="7"/>
      <c r="V3" s="7"/>
      <c r="W3" s="7"/>
      <c r="X3" s="16"/>
    </row>
    <row r="4" spans="1:24" s="74" customFormat="1" ht="12.75" customHeight="1">
      <c r="A4" s="333" t="s">
        <v>33</v>
      </c>
      <c r="B4" s="335" t="s">
        <v>34</v>
      </c>
      <c r="C4" s="324" t="s">
        <v>35</v>
      </c>
      <c r="D4" s="324" t="s">
        <v>36</v>
      </c>
      <c r="E4" s="324" t="s">
        <v>37</v>
      </c>
      <c r="F4" s="324"/>
      <c r="G4" s="324" t="s">
        <v>38</v>
      </c>
      <c r="H4" s="324" t="s">
        <v>156</v>
      </c>
      <c r="I4" s="324" t="s">
        <v>155</v>
      </c>
      <c r="J4" s="324" t="s">
        <v>39</v>
      </c>
      <c r="K4" s="324" t="s">
        <v>40</v>
      </c>
      <c r="L4" s="324" t="s">
        <v>41</v>
      </c>
      <c r="M4" s="324" t="s">
        <v>42</v>
      </c>
      <c r="N4" s="324" t="s">
        <v>43</v>
      </c>
      <c r="O4" s="326" t="s">
        <v>44</v>
      </c>
      <c r="P4" s="337" t="s">
        <v>70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34"/>
      <c r="B5" s="336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7"/>
      <c r="P5" s="338"/>
      <c r="Q5" s="136" t="s">
        <v>45</v>
      </c>
      <c r="S5" s="78"/>
      <c r="T5" s="79"/>
      <c r="U5" s="79"/>
      <c r="V5" s="79"/>
      <c r="W5" s="79"/>
      <c r="X5" s="80"/>
    </row>
    <row r="6" spans="1:24" s="13" customFormat="1">
      <c r="A6" s="81" t="s">
        <v>194</v>
      </c>
      <c r="B6" s="82">
        <v>800</v>
      </c>
      <c r="C6" s="82"/>
      <c r="D6" s="83"/>
      <c r="E6" s="83"/>
      <c r="F6" s="83"/>
      <c r="G6" s="83">
        <v>540</v>
      </c>
      <c r="H6" s="83"/>
      <c r="I6" s="83"/>
      <c r="J6" s="84">
        <v>30</v>
      </c>
      <c r="K6" s="83">
        <v>400</v>
      </c>
      <c r="L6" s="83"/>
      <c r="M6" s="83"/>
      <c r="N6" s="120">
        <v>60</v>
      </c>
      <c r="O6" s="83"/>
      <c r="P6" s="85"/>
      <c r="Q6" s="86">
        <f t="shared" ref="Q6:Q36" si="0">SUM(B6:P6)</f>
        <v>1830</v>
      </c>
      <c r="R6" s="87"/>
      <c r="S6" s="88"/>
      <c r="T6" s="34"/>
      <c r="U6" s="5"/>
      <c r="V6" s="34"/>
      <c r="W6" s="5"/>
    </row>
    <row r="7" spans="1:24" s="13" customFormat="1">
      <c r="A7" s="81" t="s">
        <v>202</v>
      </c>
      <c r="B7" s="82">
        <v>500</v>
      </c>
      <c r="C7" s="82">
        <v>460</v>
      </c>
      <c r="D7" s="83"/>
      <c r="E7" s="83"/>
      <c r="F7" s="83"/>
      <c r="G7" s="83">
        <v>250</v>
      </c>
      <c r="H7" s="83"/>
      <c r="I7" s="83"/>
      <c r="J7" s="84">
        <v>30</v>
      </c>
      <c r="K7" s="83">
        <v>400</v>
      </c>
      <c r="L7" s="83">
        <v>800</v>
      </c>
      <c r="M7" s="83">
        <v>1400</v>
      </c>
      <c r="N7" s="120"/>
      <c r="O7" s="83"/>
      <c r="P7" s="85"/>
      <c r="Q7" s="86">
        <f t="shared" si="0"/>
        <v>3840</v>
      </c>
      <c r="R7" s="87"/>
      <c r="S7" s="34"/>
      <c r="T7" s="34"/>
      <c r="U7" s="34"/>
      <c r="V7" s="34"/>
      <c r="W7" s="34"/>
    </row>
    <row r="8" spans="1:24" s="13" customFormat="1">
      <c r="A8" s="81" t="s">
        <v>208</v>
      </c>
      <c r="B8" s="89">
        <v>1200</v>
      </c>
      <c r="C8" s="82"/>
      <c r="D8" s="90"/>
      <c r="E8" s="90">
        <v>160</v>
      </c>
      <c r="F8" s="90"/>
      <c r="G8" s="90">
        <v>220</v>
      </c>
      <c r="H8" s="90"/>
      <c r="I8" s="90"/>
      <c r="J8" s="91">
        <v>30</v>
      </c>
      <c r="K8" s="90">
        <v>400</v>
      </c>
      <c r="L8" s="90"/>
      <c r="M8" s="90"/>
      <c r="N8" s="121"/>
      <c r="O8" s="90"/>
      <c r="P8" s="92"/>
      <c r="Q8" s="86">
        <f>SUM(B8:P8)</f>
        <v>2010</v>
      </c>
      <c r="R8" s="87"/>
      <c r="S8" s="9"/>
      <c r="T8" s="9"/>
      <c r="U8" s="5" t="s">
        <v>46</v>
      </c>
      <c r="V8" s="34"/>
      <c r="W8" s="5"/>
    </row>
    <row r="9" spans="1:24" s="13" customFormat="1">
      <c r="A9" s="81" t="s">
        <v>211</v>
      </c>
      <c r="B9" s="89">
        <v>500</v>
      </c>
      <c r="C9" s="82"/>
      <c r="D9" s="90"/>
      <c r="E9" s="90"/>
      <c r="F9" s="90"/>
      <c r="G9" s="90">
        <v>270</v>
      </c>
      <c r="H9" s="90"/>
      <c r="I9" s="90"/>
      <c r="J9" s="91">
        <v>30</v>
      </c>
      <c r="K9" s="90">
        <v>400</v>
      </c>
      <c r="L9" s="90"/>
      <c r="M9" s="90"/>
      <c r="N9" s="121"/>
      <c r="O9" s="90"/>
      <c r="P9" s="92"/>
      <c r="Q9" s="86">
        <f t="shared" si="0"/>
        <v>1200</v>
      </c>
      <c r="R9" s="87"/>
      <c r="S9" s="9"/>
      <c r="T9" s="9"/>
      <c r="U9" s="34"/>
      <c r="V9" s="34"/>
      <c r="W9" s="34"/>
    </row>
    <row r="10" spans="1:24" s="13" customFormat="1">
      <c r="A10" s="81" t="s">
        <v>216</v>
      </c>
      <c r="B10" s="89">
        <v>1300</v>
      </c>
      <c r="C10" s="82">
        <v>400</v>
      </c>
      <c r="D10" s="90"/>
      <c r="E10" s="90">
        <v>3120</v>
      </c>
      <c r="F10" s="90"/>
      <c r="G10" s="90">
        <v>320</v>
      </c>
      <c r="H10" s="90"/>
      <c r="I10" s="90"/>
      <c r="J10" s="90">
        <v>40</v>
      </c>
      <c r="K10" s="90">
        <v>400</v>
      </c>
      <c r="L10" s="90"/>
      <c r="M10" s="90"/>
      <c r="N10" s="121"/>
      <c r="O10" s="90"/>
      <c r="P10" s="92"/>
      <c r="Q10" s="86">
        <f t="shared" si="0"/>
        <v>5580</v>
      </c>
      <c r="R10" s="87"/>
      <c r="S10" s="34"/>
      <c r="T10" s="34"/>
      <c r="U10" s="5"/>
      <c r="V10" s="34"/>
      <c r="W10" s="5"/>
    </row>
    <row r="11" spans="1:24" s="13" customFormat="1">
      <c r="A11" s="81"/>
      <c r="B11" s="89"/>
      <c r="C11" s="82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121"/>
      <c r="O11" s="90"/>
      <c r="P11" s="92"/>
      <c r="Q11" s="86">
        <f t="shared" si="0"/>
        <v>0</v>
      </c>
      <c r="R11" s="87"/>
      <c r="S11" s="34"/>
      <c r="T11" s="34"/>
      <c r="U11" s="34"/>
      <c r="V11" s="34"/>
      <c r="W11" s="34"/>
    </row>
    <row r="12" spans="1:24" s="13" customFormat="1">
      <c r="A12" s="81"/>
      <c r="B12" s="89"/>
      <c r="C12" s="82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121"/>
      <c r="O12" s="90"/>
      <c r="P12" s="92"/>
      <c r="Q12" s="86">
        <f t="shared" si="0"/>
        <v>0</v>
      </c>
      <c r="R12" s="87"/>
      <c r="S12" s="34"/>
      <c r="T12" s="34"/>
      <c r="U12" s="5"/>
      <c r="V12" s="34"/>
      <c r="W12" s="5"/>
    </row>
    <row r="13" spans="1:24" s="13" customFormat="1">
      <c r="A13" s="81"/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/>
      <c r="B14" s="89"/>
      <c r="C14" s="82"/>
      <c r="D14" s="90"/>
      <c r="E14" s="90"/>
      <c r="F14" s="90"/>
      <c r="G14" s="90"/>
      <c r="H14" s="90"/>
      <c r="I14" s="90"/>
      <c r="J14" s="90"/>
      <c r="K14" s="90"/>
      <c r="L14" s="94"/>
      <c r="M14" s="90"/>
      <c r="N14" s="121"/>
      <c r="O14" s="90"/>
      <c r="P14" s="92"/>
      <c r="Q14" s="86">
        <f t="shared" si="0"/>
        <v>0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47</v>
      </c>
      <c r="B37" s="107">
        <f>SUM(B6:B36)</f>
        <v>4300</v>
      </c>
      <c r="C37" s="108">
        <f t="shared" ref="C37:P37" si="1">SUM(C6:C36)</f>
        <v>860</v>
      </c>
      <c r="D37" s="108">
        <f t="shared" si="1"/>
        <v>0</v>
      </c>
      <c r="E37" s="108">
        <f t="shared" si="1"/>
        <v>3280</v>
      </c>
      <c r="F37" s="108">
        <f t="shared" si="1"/>
        <v>0</v>
      </c>
      <c r="G37" s="108">
        <f>SUM(G6:G36)</f>
        <v>1600</v>
      </c>
      <c r="H37" s="108">
        <f t="shared" si="1"/>
        <v>0</v>
      </c>
      <c r="I37" s="108">
        <f t="shared" si="1"/>
        <v>0</v>
      </c>
      <c r="J37" s="108">
        <f t="shared" si="1"/>
        <v>160</v>
      </c>
      <c r="K37" s="108">
        <f t="shared" si="1"/>
        <v>2000</v>
      </c>
      <c r="L37" s="108">
        <f t="shared" si="1"/>
        <v>800</v>
      </c>
      <c r="M37" s="108">
        <f t="shared" si="1"/>
        <v>1400</v>
      </c>
      <c r="N37" s="124">
        <f t="shared" si="1"/>
        <v>60</v>
      </c>
      <c r="O37" s="108">
        <f t="shared" si="1"/>
        <v>0</v>
      </c>
      <c r="P37" s="109">
        <f t="shared" si="1"/>
        <v>0</v>
      </c>
      <c r="Q37" s="110">
        <f>SUM(Q6:Q36)</f>
        <v>14460</v>
      </c>
      <c r="S37" s="241" t="s">
        <v>52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78" customFormat="1">
      <c r="A44" s="278" t="s">
        <v>124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2" zoomScale="120" zoomScaleNormal="120" workbookViewId="0">
      <selection activeCell="D121" sqref="D12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43" t="s">
        <v>16</v>
      </c>
      <c r="B1" s="344"/>
      <c r="C1" s="344"/>
      <c r="D1" s="344"/>
      <c r="E1" s="344"/>
      <c r="F1" s="345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46" t="s">
        <v>196</v>
      </c>
      <c r="B2" s="347"/>
      <c r="C2" s="347"/>
      <c r="D2" s="347"/>
      <c r="E2" s="347"/>
      <c r="F2" s="348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9" t="s">
        <v>105</v>
      </c>
      <c r="B3" s="350"/>
      <c r="C3" s="350"/>
      <c r="D3" s="350"/>
      <c r="E3" s="350"/>
      <c r="F3" s="351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3.5" thickBot="1">
      <c r="A4" s="271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15" t="s">
        <v>123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194</v>
      </c>
      <c r="B5" s="54">
        <v>490880</v>
      </c>
      <c r="C5" s="203">
        <v>346310</v>
      </c>
      <c r="D5" s="54">
        <v>1770</v>
      </c>
      <c r="E5" s="54">
        <f>C5+D5</f>
        <v>348080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202</v>
      </c>
      <c r="B6" s="55">
        <v>271990</v>
      </c>
      <c r="C6" s="58">
        <v>228560</v>
      </c>
      <c r="D6" s="55">
        <v>3840</v>
      </c>
      <c r="E6" s="55">
        <f t="shared" ref="E6:E32" si="0">C6+D6</f>
        <v>232400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208</v>
      </c>
      <c r="B7" s="55">
        <v>285340</v>
      </c>
      <c r="C7" s="58">
        <v>321170</v>
      </c>
      <c r="D7" s="55">
        <v>2010</v>
      </c>
      <c r="E7" s="55">
        <f t="shared" si="0"/>
        <v>323180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211</v>
      </c>
      <c r="B8" s="55">
        <v>306390</v>
      </c>
      <c r="C8" s="58">
        <v>314480</v>
      </c>
      <c r="D8" s="55">
        <v>1200</v>
      </c>
      <c r="E8" s="55">
        <f t="shared" si="0"/>
        <v>315680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216</v>
      </c>
      <c r="B9" s="55">
        <v>324900</v>
      </c>
      <c r="C9" s="58">
        <v>372900</v>
      </c>
      <c r="D9" s="55">
        <v>5580</v>
      </c>
      <c r="E9" s="55">
        <f t="shared" si="0"/>
        <v>378480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/>
      <c r="B10" s="55"/>
      <c r="C10" s="58"/>
      <c r="D10" s="55"/>
      <c r="E10" s="55">
        <f t="shared" si="0"/>
        <v>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/>
      <c r="B11" s="55"/>
      <c r="C11" s="58"/>
      <c r="D11" s="55"/>
      <c r="E11" s="55">
        <f t="shared" si="0"/>
        <v>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/>
      <c r="B12" s="55"/>
      <c r="C12" s="58"/>
      <c r="D12" s="55"/>
      <c r="E12" s="55">
        <f t="shared" si="0"/>
        <v>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/>
      <c r="B13" s="55"/>
      <c r="C13" s="58"/>
      <c r="D13" s="55"/>
      <c r="E13" s="55">
        <f t="shared" si="0"/>
        <v>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2">
        <f>SUM(B5:B32)</f>
        <v>1679500</v>
      </c>
      <c r="C33" s="273">
        <f>SUM(C5:C32)</f>
        <v>1583420</v>
      </c>
      <c r="D33" s="272">
        <f>SUM(D5:D32)</f>
        <v>14400</v>
      </c>
      <c r="E33" s="272">
        <f>SUM(E5:E32)</f>
        <v>1597820</v>
      </c>
      <c r="F33" s="272">
        <f>B33-E33</f>
        <v>81680</v>
      </c>
      <c r="G33" s="274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41" t="s">
        <v>25</v>
      </c>
      <c r="C35" s="341"/>
      <c r="D35" s="341"/>
      <c r="E35" s="341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98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103</v>
      </c>
      <c r="B37" s="295" t="s">
        <v>171</v>
      </c>
      <c r="C37" s="137" t="s">
        <v>129</v>
      </c>
      <c r="D37" s="217">
        <v>700</v>
      </c>
      <c r="E37" s="296" t="s">
        <v>182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103</v>
      </c>
      <c r="B38" s="64" t="s">
        <v>175</v>
      </c>
      <c r="C38" s="125" t="s">
        <v>129</v>
      </c>
      <c r="D38" s="218">
        <v>6500</v>
      </c>
      <c r="E38" s="186" t="s">
        <v>194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103</v>
      </c>
      <c r="B39" s="126" t="s">
        <v>125</v>
      </c>
      <c r="C39" s="125" t="s">
        <v>115</v>
      </c>
      <c r="D39" s="218">
        <v>7040</v>
      </c>
      <c r="E39" s="185" t="s">
        <v>166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103</v>
      </c>
      <c r="B40" s="126" t="s">
        <v>169</v>
      </c>
      <c r="C40" s="125" t="s">
        <v>129</v>
      </c>
      <c r="D40" s="218">
        <v>5000</v>
      </c>
      <c r="E40" s="185" t="s">
        <v>194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103</v>
      </c>
      <c r="B41" s="64" t="s">
        <v>215</v>
      </c>
      <c r="C41" s="125" t="s">
        <v>129</v>
      </c>
      <c r="D41" s="218">
        <v>10340</v>
      </c>
      <c r="E41" s="185" t="s">
        <v>211</v>
      </c>
      <c r="F41" s="146"/>
      <c r="G41" s="155" t="s">
        <v>52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103</v>
      </c>
      <c r="B42" s="126"/>
      <c r="C42" s="125"/>
      <c r="D42" s="218"/>
      <c r="E42" s="185"/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103</v>
      </c>
      <c r="B43" s="64"/>
      <c r="C43" s="125"/>
      <c r="D43" s="218"/>
      <c r="E43" s="185"/>
      <c r="F43" s="143"/>
      <c r="G43" s="342"/>
      <c r="H43" s="342"/>
      <c r="I43" s="342"/>
      <c r="J43" s="342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103</v>
      </c>
      <c r="B44" s="64"/>
      <c r="C44" s="125"/>
      <c r="D44" s="218"/>
      <c r="E44" s="186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98</v>
      </c>
      <c r="B45" s="212" t="s">
        <v>94</v>
      </c>
      <c r="C45" s="212" t="s">
        <v>95</v>
      </c>
      <c r="D45" s="219" t="s">
        <v>72</v>
      </c>
      <c r="E45" s="213" t="s">
        <v>96</v>
      </c>
      <c r="F45" s="141"/>
      <c r="G45" s="147"/>
      <c r="H45" s="233" t="s">
        <v>106</v>
      </c>
      <c r="I45" s="229" t="s">
        <v>107</v>
      </c>
      <c r="J45" s="229" t="s">
        <v>72</v>
      </c>
      <c r="K45" s="234" t="s">
        <v>108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109</v>
      </c>
      <c r="B46" s="282" t="s">
        <v>110</v>
      </c>
      <c r="C46" s="137">
        <v>1718911905</v>
      </c>
      <c r="D46" s="220">
        <v>456750</v>
      </c>
      <c r="E46" s="283" t="s">
        <v>216</v>
      </c>
      <c r="F46" s="140"/>
      <c r="G46" s="147"/>
      <c r="H46" s="201" t="s">
        <v>162</v>
      </c>
      <c r="I46" s="202" t="s">
        <v>129</v>
      </c>
      <c r="J46" s="203">
        <v>2000</v>
      </c>
      <c r="K46" s="137" t="s">
        <v>163</v>
      </c>
      <c r="L46" s="204">
        <v>2000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109</v>
      </c>
      <c r="B47" s="60" t="s">
        <v>112</v>
      </c>
      <c r="C47" s="125">
        <v>1765002244</v>
      </c>
      <c r="D47" s="221">
        <v>200000</v>
      </c>
      <c r="E47" s="187" t="s">
        <v>211</v>
      </c>
      <c r="F47" s="141"/>
      <c r="G47" s="147"/>
      <c r="H47" s="197" t="s">
        <v>160</v>
      </c>
      <c r="I47" s="62" t="s">
        <v>150</v>
      </c>
      <c r="J47" s="58">
        <v>13000</v>
      </c>
      <c r="K47" s="58" t="s">
        <v>191</v>
      </c>
      <c r="L47" s="138">
        <v>13000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109</v>
      </c>
      <c r="B48" s="59" t="s">
        <v>135</v>
      </c>
      <c r="C48" s="125">
        <v>1716697790</v>
      </c>
      <c r="D48" s="221">
        <v>200000</v>
      </c>
      <c r="E48" s="189" t="s">
        <v>172</v>
      </c>
      <c r="F48" s="141"/>
      <c r="G48" s="147"/>
      <c r="H48" s="197" t="s">
        <v>171</v>
      </c>
      <c r="I48" s="62" t="s">
        <v>129</v>
      </c>
      <c r="J48" s="58">
        <v>700</v>
      </c>
      <c r="K48" s="180" t="s">
        <v>182</v>
      </c>
      <c r="L48" s="138">
        <v>700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109</v>
      </c>
      <c r="B49" s="127" t="s">
        <v>141</v>
      </c>
      <c r="C49" s="125">
        <v>1743942020</v>
      </c>
      <c r="D49" s="221">
        <v>200000</v>
      </c>
      <c r="E49" s="187" t="s">
        <v>168</v>
      </c>
      <c r="F49" s="141"/>
      <c r="G49" s="147"/>
      <c r="H49" s="197" t="s">
        <v>130</v>
      </c>
      <c r="I49" s="62" t="s">
        <v>129</v>
      </c>
      <c r="J49" s="58">
        <v>14050</v>
      </c>
      <c r="K49" s="180" t="s">
        <v>184</v>
      </c>
      <c r="L49" s="138">
        <v>14050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109</v>
      </c>
      <c r="B50" s="127" t="s">
        <v>111</v>
      </c>
      <c r="C50" s="125">
        <v>1733624262</v>
      </c>
      <c r="D50" s="221">
        <v>186030</v>
      </c>
      <c r="E50" s="187" t="s">
        <v>216</v>
      </c>
      <c r="F50" s="141"/>
      <c r="G50" s="147"/>
      <c r="H50" s="184" t="s">
        <v>125</v>
      </c>
      <c r="I50" s="63" t="s">
        <v>115</v>
      </c>
      <c r="J50" s="178">
        <v>7040</v>
      </c>
      <c r="K50" s="179" t="s">
        <v>166</v>
      </c>
      <c r="L50" s="138">
        <v>7040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109</v>
      </c>
      <c r="B51" s="59" t="s">
        <v>138</v>
      </c>
      <c r="C51" s="125">
        <v>1723246584</v>
      </c>
      <c r="D51" s="221">
        <v>69960</v>
      </c>
      <c r="E51" s="189" t="s">
        <v>148</v>
      </c>
      <c r="F51" s="141"/>
      <c r="G51" s="147"/>
      <c r="H51" s="197" t="s">
        <v>169</v>
      </c>
      <c r="I51" s="62" t="s">
        <v>129</v>
      </c>
      <c r="J51" s="58">
        <v>9000</v>
      </c>
      <c r="K51" s="180" t="s">
        <v>184</v>
      </c>
      <c r="L51" s="138">
        <v>9000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109</v>
      </c>
      <c r="B52" s="60" t="s">
        <v>139</v>
      </c>
      <c r="C52" s="125">
        <v>1739791780</v>
      </c>
      <c r="D52" s="221">
        <v>37450</v>
      </c>
      <c r="E52" s="188" t="s">
        <v>208</v>
      </c>
      <c r="F52" s="141"/>
      <c r="G52" s="147"/>
      <c r="H52" s="197" t="s">
        <v>175</v>
      </c>
      <c r="I52" s="62" t="s">
        <v>129</v>
      </c>
      <c r="J52" s="58">
        <v>9580</v>
      </c>
      <c r="K52" s="180" t="s">
        <v>174</v>
      </c>
      <c r="L52" s="138">
        <v>9580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109</v>
      </c>
      <c r="B53" s="59" t="s">
        <v>140</v>
      </c>
      <c r="C53" s="125">
        <v>1725821212</v>
      </c>
      <c r="D53" s="221">
        <v>40000</v>
      </c>
      <c r="E53" s="189" t="s">
        <v>216</v>
      </c>
      <c r="F53" s="141"/>
      <c r="G53" s="147"/>
      <c r="H53" s="197" t="s">
        <v>177</v>
      </c>
      <c r="I53" s="62" t="s">
        <v>129</v>
      </c>
      <c r="J53" s="58">
        <v>1500</v>
      </c>
      <c r="K53" s="180" t="s">
        <v>180</v>
      </c>
      <c r="L53" s="138">
        <v>1500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109</v>
      </c>
      <c r="B54" s="59" t="s">
        <v>113</v>
      </c>
      <c r="C54" s="125">
        <v>1749334499</v>
      </c>
      <c r="D54" s="221">
        <v>54290</v>
      </c>
      <c r="E54" s="187" t="s">
        <v>184</v>
      </c>
      <c r="F54" s="141"/>
      <c r="G54" s="147"/>
      <c r="H54" s="199" t="s">
        <v>110</v>
      </c>
      <c r="I54" s="68">
        <v>1718911905</v>
      </c>
      <c r="J54" s="58">
        <v>479490</v>
      </c>
      <c r="K54" s="180" t="s">
        <v>191</v>
      </c>
      <c r="L54" s="138">
        <v>479490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 t="s">
        <v>13</v>
      </c>
      <c r="H55" s="197" t="s">
        <v>112</v>
      </c>
      <c r="I55" s="62">
        <v>1765002244</v>
      </c>
      <c r="J55" s="58">
        <v>230000</v>
      </c>
      <c r="K55" s="180" t="s">
        <v>191</v>
      </c>
      <c r="L55" s="138">
        <v>230000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135</v>
      </c>
      <c r="I56" s="62">
        <v>1716697790</v>
      </c>
      <c r="J56" s="58">
        <v>200000</v>
      </c>
      <c r="K56" s="125" t="s">
        <v>172</v>
      </c>
      <c r="L56" s="138">
        <v>200000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314"/>
      <c r="B57" s="314"/>
      <c r="C57" s="314"/>
      <c r="D57" s="314"/>
      <c r="E57" s="314"/>
      <c r="F57" s="141"/>
      <c r="G57" s="147"/>
      <c r="H57" s="197" t="s">
        <v>141</v>
      </c>
      <c r="I57" s="62">
        <v>1743942020</v>
      </c>
      <c r="J57" s="58">
        <v>200000</v>
      </c>
      <c r="K57" s="180" t="s">
        <v>168</v>
      </c>
      <c r="L57" s="138">
        <v>200000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102</v>
      </c>
      <c r="B58" s="60" t="s">
        <v>83</v>
      </c>
      <c r="C58" s="125" t="s">
        <v>74</v>
      </c>
      <c r="D58" s="221">
        <v>78000</v>
      </c>
      <c r="E58" s="188" t="s">
        <v>173</v>
      </c>
      <c r="F58" s="141"/>
      <c r="G58" s="147"/>
      <c r="H58" s="197" t="s">
        <v>111</v>
      </c>
      <c r="I58" s="62">
        <v>1733624262</v>
      </c>
      <c r="J58" s="58">
        <v>226540</v>
      </c>
      <c r="K58" s="180" t="s">
        <v>190</v>
      </c>
      <c r="L58" s="138">
        <v>226540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59" t="s">
        <v>82</v>
      </c>
      <c r="C59" s="125" t="s">
        <v>73</v>
      </c>
      <c r="D59" s="221">
        <v>10915</v>
      </c>
      <c r="E59" s="187" t="s">
        <v>57</v>
      </c>
      <c r="F59" s="141"/>
      <c r="G59" s="147"/>
      <c r="H59" s="197" t="s">
        <v>138</v>
      </c>
      <c r="I59" s="62">
        <v>1723246584</v>
      </c>
      <c r="J59" s="58">
        <v>69960</v>
      </c>
      <c r="K59" s="180" t="s">
        <v>148</v>
      </c>
      <c r="L59" s="138">
        <v>69960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101</v>
      </c>
      <c r="B60" s="60" t="s">
        <v>84</v>
      </c>
      <c r="C60" s="125" t="s">
        <v>75</v>
      </c>
      <c r="D60" s="221">
        <v>20000</v>
      </c>
      <c r="E60" s="187" t="s">
        <v>132</v>
      </c>
      <c r="F60" s="141"/>
      <c r="G60" s="147"/>
      <c r="H60" s="184" t="s">
        <v>139</v>
      </c>
      <c r="I60" s="63">
        <v>1739791780</v>
      </c>
      <c r="J60" s="178">
        <v>35100</v>
      </c>
      <c r="K60" s="179" t="s">
        <v>190</v>
      </c>
      <c r="L60" s="138">
        <v>35100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101</v>
      </c>
      <c r="B61" s="60" t="s">
        <v>89</v>
      </c>
      <c r="C61" s="125" t="s">
        <v>78</v>
      </c>
      <c r="D61" s="221">
        <v>11000</v>
      </c>
      <c r="E61" s="188" t="s">
        <v>132</v>
      </c>
      <c r="F61" s="143"/>
      <c r="G61" s="147"/>
      <c r="H61" s="197" t="s">
        <v>140</v>
      </c>
      <c r="I61" s="62">
        <v>1725821212</v>
      </c>
      <c r="J61" s="58">
        <v>39300</v>
      </c>
      <c r="K61" s="180" t="s">
        <v>191</v>
      </c>
      <c r="L61" s="138">
        <v>39300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101</v>
      </c>
      <c r="B62" s="60" t="s">
        <v>85</v>
      </c>
      <c r="C62" s="125" t="s">
        <v>76</v>
      </c>
      <c r="D62" s="221">
        <v>17400</v>
      </c>
      <c r="E62" s="188" t="s">
        <v>187</v>
      </c>
      <c r="F62" s="140"/>
      <c r="G62" s="147"/>
      <c r="H62" s="197" t="s">
        <v>113</v>
      </c>
      <c r="I62" s="62">
        <v>1749334499</v>
      </c>
      <c r="J62" s="58">
        <v>54290</v>
      </c>
      <c r="K62" s="181" t="s">
        <v>184</v>
      </c>
      <c r="L62" s="138">
        <v>54290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 t="s">
        <v>101</v>
      </c>
      <c r="B63" s="60" t="s">
        <v>87</v>
      </c>
      <c r="C63" s="125" t="s">
        <v>77</v>
      </c>
      <c r="D63" s="221">
        <v>19370</v>
      </c>
      <c r="E63" s="189" t="s">
        <v>126</v>
      </c>
      <c r="F63" s="141"/>
      <c r="G63" s="147"/>
      <c r="H63" s="184" t="s">
        <v>83</v>
      </c>
      <c r="I63" s="63" t="s">
        <v>74</v>
      </c>
      <c r="J63" s="178">
        <v>78000</v>
      </c>
      <c r="K63" s="179" t="s">
        <v>173</v>
      </c>
      <c r="L63" s="138">
        <v>78000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101</v>
      </c>
      <c r="B64" s="60" t="s">
        <v>88</v>
      </c>
      <c r="C64" s="125">
        <v>1711270696</v>
      </c>
      <c r="D64" s="221">
        <v>22000</v>
      </c>
      <c r="E64" s="189" t="s">
        <v>56</v>
      </c>
      <c r="F64" s="141"/>
      <c r="G64" s="147"/>
      <c r="H64" s="184" t="s">
        <v>82</v>
      </c>
      <c r="I64" s="63" t="s">
        <v>73</v>
      </c>
      <c r="J64" s="178">
        <v>10915</v>
      </c>
      <c r="K64" s="179" t="s">
        <v>57</v>
      </c>
      <c r="L64" s="138">
        <v>10915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315" t="s">
        <v>101</v>
      </c>
      <c r="B65" s="316" t="s">
        <v>86</v>
      </c>
      <c r="C65" s="317">
        <v>1774412324</v>
      </c>
      <c r="D65" s="318">
        <v>14840</v>
      </c>
      <c r="E65" s="319" t="s">
        <v>211</v>
      </c>
      <c r="F65" s="141"/>
      <c r="G65" s="147"/>
      <c r="H65" s="197" t="s">
        <v>84</v>
      </c>
      <c r="I65" s="62" t="s">
        <v>75</v>
      </c>
      <c r="J65" s="58">
        <v>20000</v>
      </c>
      <c r="K65" s="180" t="s">
        <v>132</v>
      </c>
      <c r="L65" s="138">
        <v>20000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97</v>
      </c>
      <c r="B66" s="60" t="s">
        <v>90</v>
      </c>
      <c r="C66" s="125" t="s">
        <v>79</v>
      </c>
      <c r="D66" s="221">
        <v>13500</v>
      </c>
      <c r="E66" s="187" t="s">
        <v>114</v>
      </c>
      <c r="F66" s="141"/>
      <c r="G66" s="147"/>
      <c r="H66" s="197" t="s">
        <v>89</v>
      </c>
      <c r="I66" s="62" t="s">
        <v>78</v>
      </c>
      <c r="J66" s="58">
        <v>11000</v>
      </c>
      <c r="K66" s="180" t="s">
        <v>132</v>
      </c>
      <c r="L66" s="138">
        <v>11000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99</v>
      </c>
      <c r="B67" s="61" t="s">
        <v>93</v>
      </c>
      <c r="C67" s="125" t="s">
        <v>81</v>
      </c>
      <c r="D67" s="221">
        <v>7000</v>
      </c>
      <c r="E67" s="187" t="s">
        <v>134</v>
      </c>
      <c r="F67" s="141"/>
      <c r="G67" s="147"/>
      <c r="H67" s="197" t="s">
        <v>85</v>
      </c>
      <c r="I67" s="62" t="s">
        <v>76</v>
      </c>
      <c r="J67" s="58">
        <v>17400</v>
      </c>
      <c r="K67" s="180" t="s">
        <v>187</v>
      </c>
      <c r="L67" s="138">
        <v>17400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99</v>
      </c>
      <c r="B68" s="59" t="s">
        <v>92</v>
      </c>
      <c r="C68" s="125" t="s">
        <v>80</v>
      </c>
      <c r="D68" s="221">
        <v>79590</v>
      </c>
      <c r="E68" s="188" t="s">
        <v>161</v>
      </c>
      <c r="F68" s="141"/>
      <c r="G68" s="147"/>
      <c r="H68" s="197" t="s">
        <v>87</v>
      </c>
      <c r="I68" s="62" t="s">
        <v>77</v>
      </c>
      <c r="J68" s="58">
        <v>19370</v>
      </c>
      <c r="K68" s="58" t="s">
        <v>126</v>
      </c>
      <c r="L68" s="138">
        <v>19370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97</v>
      </c>
      <c r="B69" s="60" t="s">
        <v>176</v>
      </c>
      <c r="C69" s="125">
        <v>1716094816</v>
      </c>
      <c r="D69" s="221">
        <v>29910</v>
      </c>
      <c r="E69" s="188" t="s">
        <v>202</v>
      </c>
      <c r="F69" s="67"/>
      <c r="G69" s="147"/>
      <c r="H69" s="197" t="s">
        <v>88</v>
      </c>
      <c r="I69" s="62">
        <v>1711270696</v>
      </c>
      <c r="J69" s="58">
        <v>22000</v>
      </c>
      <c r="K69" s="125" t="s">
        <v>56</v>
      </c>
      <c r="L69" s="138">
        <v>22000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97</v>
      </c>
      <c r="B70" s="127" t="s">
        <v>181</v>
      </c>
      <c r="C70" s="125">
        <v>1716601350</v>
      </c>
      <c r="D70" s="221">
        <v>9430</v>
      </c>
      <c r="E70" s="189" t="s">
        <v>211</v>
      </c>
      <c r="F70" s="141"/>
      <c r="G70" s="147"/>
      <c r="H70" s="184" t="s">
        <v>86</v>
      </c>
      <c r="I70" s="63">
        <v>1774412324</v>
      </c>
      <c r="J70" s="178">
        <v>29840</v>
      </c>
      <c r="K70" s="179" t="s">
        <v>170</v>
      </c>
      <c r="L70" s="138">
        <v>29840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199</v>
      </c>
      <c r="B71" s="59" t="s">
        <v>200</v>
      </c>
      <c r="C71" s="125"/>
      <c r="D71" s="221">
        <v>21100</v>
      </c>
      <c r="E71" s="187" t="s">
        <v>194</v>
      </c>
      <c r="F71" s="143"/>
      <c r="G71" s="147"/>
      <c r="H71" s="200" t="s">
        <v>90</v>
      </c>
      <c r="I71" s="65" t="s">
        <v>79</v>
      </c>
      <c r="J71" s="58">
        <v>13500</v>
      </c>
      <c r="K71" s="125" t="s">
        <v>114</v>
      </c>
      <c r="L71" s="138">
        <v>13500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311"/>
      <c r="B72" s="312"/>
      <c r="C72" s="313"/>
      <c r="D72" s="221"/>
      <c r="E72" s="187"/>
      <c r="F72" s="143"/>
      <c r="G72" s="147"/>
      <c r="H72" s="184" t="s">
        <v>93</v>
      </c>
      <c r="I72" s="63" t="s">
        <v>81</v>
      </c>
      <c r="J72" s="178">
        <v>7000</v>
      </c>
      <c r="K72" s="179" t="s">
        <v>134</v>
      </c>
      <c r="L72" s="138">
        <v>7000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 t="s">
        <v>92</v>
      </c>
      <c r="I73" s="62" t="s">
        <v>80</v>
      </c>
      <c r="J73" s="58">
        <v>79590</v>
      </c>
      <c r="K73" s="180" t="s">
        <v>161</v>
      </c>
      <c r="L73" s="138">
        <v>79590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104</v>
      </c>
      <c r="B74" s="60" t="s">
        <v>149</v>
      </c>
      <c r="C74" s="125">
        <v>1737600335</v>
      </c>
      <c r="D74" s="221">
        <v>12370</v>
      </c>
      <c r="E74" s="188" t="s">
        <v>194</v>
      </c>
      <c r="F74" s="143"/>
      <c r="G74" s="147"/>
      <c r="H74" s="184" t="s">
        <v>176</v>
      </c>
      <c r="I74" s="63">
        <v>1716094816</v>
      </c>
      <c r="J74" s="178">
        <v>10000</v>
      </c>
      <c r="K74" s="179" t="s">
        <v>184</v>
      </c>
      <c r="L74" s="138">
        <v>10000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 t="s">
        <v>152</v>
      </c>
      <c r="B75" s="60" t="s">
        <v>153</v>
      </c>
      <c r="C75" s="125">
        <v>1811710431</v>
      </c>
      <c r="D75" s="221">
        <v>5800</v>
      </c>
      <c r="E75" s="187" t="s">
        <v>154</v>
      </c>
      <c r="F75" s="141"/>
      <c r="G75" s="147"/>
      <c r="H75" s="197" t="s">
        <v>181</v>
      </c>
      <c r="I75" s="62">
        <v>1716601350</v>
      </c>
      <c r="J75" s="58">
        <v>18430</v>
      </c>
      <c r="K75" s="125" t="s">
        <v>189</v>
      </c>
      <c r="L75" s="138">
        <v>18430</v>
      </c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100</v>
      </c>
      <c r="B76" s="60" t="s">
        <v>91</v>
      </c>
      <c r="C76" s="125">
        <v>1761236031</v>
      </c>
      <c r="D76" s="221">
        <v>7000</v>
      </c>
      <c r="E76" s="188" t="s">
        <v>132</v>
      </c>
      <c r="F76" s="141"/>
      <c r="G76" s="147"/>
      <c r="H76" s="184" t="s">
        <v>149</v>
      </c>
      <c r="I76" s="63">
        <v>1737600335</v>
      </c>
      <c r="J76" s="178">
        <v>8490</v>
      </c>
      <c r="K76" s="178" t="s">
        <v>190</v>
      </c>
      <c r="L76" s="138">
        <v>8490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302" t="s">
        <v>100</v>
      </c>
      <c r="B77" s="60" t="s">
        <v>127</v>
      </c>
      <c r="C77" s="125">
        <v>1744752366</v>
      </c>
      <c r="D77" s="221">
        <v>29500</v>
      </c>
      <c r="E77" s="188" t="s">
        <v>194</v>
      </c>
      <c r="F77" s="141"/>
      <c r="G77" s="147"/>
      <c r="H77" s="197" t="s">
        <v>153</v>
      </c>
      <c r="I77" s="62">
        <v>1811710431</v>
      </c>
      <c r="J77" s="58">
        <v>5800</v>
      </c>
      <c r="K77" s="180" t="s">
        <v>154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100</v>
      </c>
      <c r="B78" s="59" t="s">
        <v>158</v>
      </c>
      <c r="C78" s="125">
        <v>1309083520</v>
      </c>
      <c r="D78" s="221">
        <v>290000</v>
      </c>
      <c r="E78" s="188" t="s">
        <v>191</v>
      </c>
      <c r="F78" s="141"/>
      <c r="G78" s="147"/>
      <c r="H78" s="197" t="s">
        <v>91</v>
      </c>
      <c r="I78" s="62">
        <v>1761236031</v>
      </c>
      <c r="J78" s="58">
        <v>7000</v>
      </c>
      <c r="K78" s="180" t="s">
        <v>132</v>
      </c>
      <c r="L78" s="138">
        <v>7000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185</v>
      </c>
      <c r="B79" s="60" t="s">
        <v>186</v>
      </c>
      <c r="C79" s="125">
        <v>1727608308</v>
      </c>
      <c r="D79" s="221">
        <v>7700</v>
      </c>
      <c r="E79" s="188" t="s">
        <v>184</v>
      </c>
      <c r="F79" s="141"/>
      <c r="G79" s="147"/>
      <c r="H79" s="197" t="s">
        <v>127</v>
      </c>
      <c r="I79" s="62">
        <v>1744752366</v>
      </c>
      <c r="J79" s="58">
        <v>10000</v>
      </c>
      <c r="K79" s="180" t="s">
        <v>190</v>
      </c>
      <c r="L79" s="138">
        <v>10000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136</v>
      </c>
      <c r="B80" s="60" t="s">
        <v>137</v>
      </c>
      <c r="C80" s="125">
        <v>1789726772</v>
      </c>
      <c r="D80" s="221">
        <v>46000</v>
      </c>
      <c r="E80" s="187" t="s">
        <v>216</v>
      </c>
      <c r="F80" s="141" t="s">
        <v>13</v>
      </c>
      <c r="G80" s="147"/>
      <c r="H80" s="197" t="s">
        <v>158</v>
      </c>
      <c r="I80" s="62">
        <v>1309083520</v>
      </c>
      <c r="J80" s="58">
        <v>270000</v>
      </c>
      <c r="K80" s="180" t="s">
        <v>191</v>
      </c>
      <c r="L80" s="138">
        <v>270000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197</v>
      </c>
      <c r="B81" s="60" t="s">
        <v>198</v>
      </c>
      <c r="C81" s="125"/>
      <c r="D81" s="221">
        <v>38660</v>
      </c>
      <c r="E81" s="189" t="s">
        <v>194</v>
      </c>
      <c r="F81" s="141"/>
      <c r="G81" s="147"/>
      <c r="H81" s="197" t="s">
        <v>186</v>
      </c>
      <c r="I81" s="62">
        <v>1727608308</v>
      </c>
      <c r="J81" s="58">
        <v>7700</v>
      </c>
      <c r="K81" s="180" t="s">
        <v>184</v>
      </c>
      <c r="L81" s="138">
        <v>7700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136</v>
      </c>
      <c r="B82" s="60" t="s">
        <v>203</v>
      </c>
      <c r="C82" s="125"/>
      <c r="D82" s="221">
        <v>19000</v>
      </c>
      <c r="E82" s="188" t="s">
        <v>202</v>
      </c>
      <c r="F82" s="306"/>
      <c r="G82" s="147"/>
      <c r="H82" s="197" t="s">
        <v>137</v>
      </c>
      <c r="I82" s="62">
        <v>1789726772</v>
      </c>
      <c r="J82" s="58">
        <v>39800</v>
      </c>
      <c r="K82" s="180" t="s">
        <v>190</v>
      </c>
      <c r="L82" s="138">
        <v>39800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221</v>
      </c>
      <c r="B83" s="60" t="s">
        <v>222</v>
      </c>
      <c r="C83" s="125"/>
      <c r="D83" s="221">
        <v>7700</v>
      </c>
      <c r="E83" s="189" t="s">
        <v>216</v>
      </c>
      <c r="F83" s="306"/>
      <c r="G83" s="147"/>
      <c r="H83" s="197" t="s">
        <v>188</v>
      </c>
      <c r="I83" s="62"/>
      <c r="J83" s="58">
        <v>300</v>
      </c>
      <c r="K83" s="180" t="s">
        <v>187</v>
      </c>
      <c r="L83" s="138">
        <v>300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204</v>
      </c>
      <c r="B84" s="60" t="s">
        <v>205</v>
      </c>
      <c r="C84" s="125"/>
      <c r="D84" s="221">
        <v>9980</v>
      </c>
      <c r="E84" s="189" t="s">
        <v>216</v>
      </c>
      <c r="F84" s="306"/>
      <c r="G84" s="147"/>
      <c r="H84" s="197" t="s">
        <v>179</v>
      </c>
      <c r="I84" s="62">
        <v>1763999686</v>
      </c>
      <c r="J84" s="58">
        <v>25000</v>
      </c>
      <c r="K84" s="180" t="s">
        <v>174</v>
      </c>
      <c r="L84" s="138">
        <v>25000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206</v>
      </c>
      <c r="B85" s="60" t="s">
        <v>207</v>
      </c>
      <c r="C85" s="125"/>
      <c r="D85" s="221">
        <v>18310</v>
      </c>
      <c r="E85" s="188" t="s">
        <v>202</v>
      </c>
      <c r="F85" s="306"/>
      <c r="G85" s="147"/>
      <c r="H85" s="197" t="s">
        <v>165</v>
      </c>
      <c r="I85" s="62">
        <v>1747475777</v>
      </c>
      <c r="J85" s="58">
        <v>20000</v>
      </c>
      <c r="K85" s="180" t="s">
        <v>166</v>
      </c>
      <c r="L85" s="138">
        <v>20000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209</v>
      </c>
      <c r="B86" s="60" t="s">
        <v>210</v>
      </c>
      <c r="C86" s="125"/>
      <c r="D86" s="221">
        <v>3500</v>
      </c>
      <c r="E86" s="188" t="s">
        <v>208</v>
      </c>
      <c r="F86" s="306"/>
      <c r="G86" s="147"/>
      <c r="H86" s="197" t="s">
        <v>53</v>
      </c>
      <c r="I86" s="62">
        <v>1739992171</v>
      </c>
      <c r="J86" s="58">
        <v>17500</v>
      </c>
      <c r="K86" s="180" t="s">
        <v>54</v>
      </c>
      <c r="L86" s="138">
        <v>17500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152</v>
      </c>
      <c r="B87" s="60" t="s">
        <v>212</v>
      </c>
      <c r="C87" s="125"/>
      <c r="D87" s="221">
        <v>28430</v>
      </c>
      <c r="E87" s="187" t="s">
        <v>211</v>
      </c>
      <c r="F87" s="141"/>
      <c r="G87" s="147"/>
      <c r="H87" s="197" t="s">
        <v>131</v>
      </c>
      <c r="I87" s="62">
        <v>1758900692</v>
      </c>
      <c r="J87" s="58">
        <v>30000</v>
      </c>
      <c r="K87" s="180" t="s">
        <v>50</v>
      </c>
      <c r="L87" s="138">
        <v>30000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214</v>
      </c>
      <c r="B88" s="126" t="s">
        <v>213</v>
      </c>
      <c r="C88" s="125"/>
      <c r="D88" s="221">
        <v>23000</v>
      </c>
      <c r="E88" s="188" t="s">
        <v>211</v>
      </c>
      <c r="F88" s="141"/>
      <c r="G88" s="147"/>
      <c r="H88" s="197" t="s">
        <v>48</v>
      </c>
      <c r="I88" s="62">
        <v>1755626210</v>
      </c>
      <c r="J88" s="58">
        <v>23000</v>
      </c>
      <c r="K88" s="180" t="s">
        <v>51</v>
      </c>
      <c r="L88" s="138">
        <v>23000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219</v>
      </c>
      <c r="B89" s="60" t="s">
        <v>220</v>
      </c>
      <c r="C89" s="125"/>
      <c r="D89" s="221">
        <v>7300</v>
      </c>
      <c r="E89" s="189" t="s">
        <v>216</v>
      </c>
      <c r="F89" s="141"/>
      <c r="G89" s="147"/>
      <c r="H89" s="197"/>
      <c r="I89" s="62"/>
      <c r="J89" s="58"/>
      <c r="K89" s="58"/>
      <c r="L89" s="138"/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/>
      <c r="B90" s="60"/>
      <c r="C90" s="125"/>
      <c r="D90" s="221"/>
      <c r="E90" s="188"/>
      <c r="F90" s="141"/>
      <c r="G90" s="147"/>
      <c r="H90" s="197"/>
      <c r="I90" s="62"/>
      <c r="J90" s="58"/>
      <c r="K90" s="180"/>
      <c r="L90" s="138"/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7"/>
      <c r="F91" s="141"/>
      <c r="G91" s="147"/>
      <c r="H91" s="184"/>
      <c r="I91" s="63"/>
      <c r="J91" s="178"/>
      <c r="K91" s="179"/>
      <c r="L91" s="138"/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9"/>
      <c r="F92" s="147"/>
      <c r="G92" s="147"/>
      <c r="H92" s="197"/>
      <c r="I92" s="62"/>
      <c r="J92" s="58"/>
      <c r="K92" s="180"/>
      <c r="L92" s="138"/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8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/>
      <c r="C114" s="125"/>
      <c r="D114" s="221"/>
      <c r="E114" s="189"/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183</v>
      </c>
      <c r="B115" s="60" t="s">
        <v>179</v>
      </c>
      <c r="C115" s="125">
        <v>1763999686</v>
      </c>
      <c r="D115" s="221">
        <v>25000</v>
      </c>
      <c r="E115" s="189" t="s">
        <v>174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164</v>
      </c>
      <c r="B116" s="60" t="s">
        <v>165</v>
      </c>
      <c r="C116" s="125">
        <v>1747475777</v>
      </c>
      <c r="D116" s="221">
        <v>20000</v>
      </c>
      <c r="E116" s="189" t="s">
        <v>166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104</v>
      </c>
      <c r="B117" s="60" t="s">
        <v>53</v>
      </c>
      <c r="C117" s="125">
        <v>1739992171</v>
      </c>
      <c r="D117" s="221">
        <v>17500</v>
      </c>
      <c r="E117" s="189" t="s">
        <v>54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100</v>
      </c>
      <c r="B118" s="183" t="s">
        <v>131</v>
      </c>
      <c r="C118" s="125">
        <v>1758900692</v>
      </c>
      <c r="D118" s="275">
        <v>30000</v>
      </c>
      <c r="E118" s="190" t="s">
        <v>50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9" t="s">
        <v>31</v>
      </c>
      <c r="B119" s="340"/>
      <c r="C119" s="352"/>
      <c r="D119" s="224">
        <f>SUM(D37:D118)</f>
        <v>2474865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9" t="s">
        <v>32</v>
      </c>
      <c r="B121" s="340"/>
      <c r="C121" s="340"/>
      <c r="D121" s="224">
        <f>D119+M121</f>
        <v>2474865</v>
      </c>
      <c r="E121" s="216"/>
      <c r="F121" s="147"/>
      <c r="G121" s="147"/>
      <c r="H121" s="228"/>
      <c r="I121" s="195"/>
      <c r="J121" s="229">
        <f>SUM(J46:J120)</f>
        <v>2393185</v>
      </c>
      <c r="K121" s="230"/>
      <c r="L121" s="231">
        <f>SUM(L46:L120)</f>
        <v>2393185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 t="s">
        <v>13</v>
      </c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B37:E44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tabSelected="1" zoomScaleNormal="100" workbookViewId="0">
      <selection activeCell="H11" sqref="H11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53" t="s">
        <v>55</v>
      </c>
      <c r="B1" s="354"/>
      <c r="C1" s="354"/>
      <c r="D1" s="354"/>
      <c r="E1" s="355"/>
      <c r="F1" s="5"/>
      <c r="G1" s="5"/>
    </row>
    <row r="2" spans="1:25" ht="21.75">
      <c r="A2" s="362" t="s">
        <v>71</v>
      </c>
      <c r="B2" s="363"/>
      <c r="C2" s="363"/>
      <c r="D2" s="363"/>
      <c r="E2" s="364"/>
      <c r="F2" s="5"/>
      <c r="G2" s="5"/>
    </row>
    <row r="3" spans="1:25" ht="23.25">
      <c r="A3" s="356" t="s">
        <v>218</v>
      </c>
      <c r="B3" s="357"/>
      <c r="C3" s="357"/>
      <c r="D3" s="357"/>
      <c r="E3" s="35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5" t="s">
        <v>121</v>
      </c>
      <c r="B4" s="366"/>
      <c r="C4" s="280"/>
      <c r="D4" s="367" t="s">
        <v>120</v>
      </c>
      <c r="E4" s="368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119</v>
      </c>
      <c r="B5" s="261">
        <v>8000000</v>
      </c>
      <c r="C5" s="41"/>
      <c r="D5" s="41" t="s">
        <v>11</v>
      </c>
      <c r="E5" s="257">
        <v>7333687.8269999996</v>
      </c>
      <c r="F5" s="36"/>
      <c r="G5" s="27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44680.559900000029</v>
      </c>
      <c r="C6" s="43"/>
      <c r="D6" s="41" t="s">
        <v>18</v>
      </c>
      <c r="E6" s="257">
        <v>11038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5"/>
      <c r="B7" s="284"/>
      <c r="C7" s="43"/>
      <c r="D7" s="41" t="s">
        <v>68</v>
      </c>
      <c r="E7" s="305">
        <v>71418.732900001109</v>
      </c>
      <c r="F7" s="7"/>
      <c r="G7" s="27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4"/>
      <c r="B8" s="284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79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14460</v>
      </c>
      <c r="C10" s="42"/>
      <c r="D10" s="41" t="s">
        <v>12</v>
      </c>
      <c r="E10" s="257">
        <v>2474865</v>
      </c>
      <c r="F10" s="7"/>
      <c r="G10" s="249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117</v>
      </c>
      <c r="B11" s="261"/>
      <c r="C11" s="42"/>
      <c r="D11" s="42" t="s">
        <v>69</v>
      </c>
      <c r="E11" s="257">
        <v>74400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07" t="s">
        <v>8</v>
      </c>
      <c r="B12" s="308">
        <f>B6+B7-B10-B11</f>
        <v>30220.559900000029</v>
      </c>
      <c r="C12" s="42"/>
      <c r="D12" s="41" t="s">
        <v>217</v>
      </c>
      <c r="E12" s="259">
        <v>64811</v>
      </c>
      <c r="F12" s="7" t="s">
        <v>52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9"/>
      <c r="B13" s="284"/>
      <c r="C13" s="42"/>
      <c r="D13" s="41"/>
      <c r="E13" s="259"/>
      <c r="F13" s="7"/>
      <c r="G13" s="25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0"/>
      <c r="B14" s="261"/>
      <c r="C14" s="41"/>
      <c r="D14" s="41"/>
      <c r="E14" s="305"/>
      <c r="F14" s="7"/>
      <c r="G14" s="250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10"/>
      <c r="B15" s="261"/>
      <c r="C15" s="42"/>
      <c r="D15" s="42"/>
      <c r="E15" s="260"/>
      <c r="F15" s="7"/>
      <c r="G15" s="251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03" t="s">
        <v>192</v>
      </c>
      <c r="B16" s="304">
        <v>2000000</v>
      </c>
      <c r="C16" s="42"/>
      <c r="D16" s="132"/>
      <c r="E16" s="259"/>
      <c r="F16" s="5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40" t="s">
        <v>5</v>
      </c>
      <c r="B17" s="262">
        <f>B5+B6-B10+B14+B15+B16</f>
        <v>10030220.559900001</v>
      </c>
      <c r="C17" s="42"/>
      <c r="D17" s="42" t="s">
        <v>7</v>
      </c>
      <c r="E17" s="260">
        <f>E5+E6+E7+E10+E11+E12+E15</f>
        <v>10030220.559900001</v>
      </c>
      <c r="F17" s="5"/>
      <c r="G17" s="119">
        <f>B17-E17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0"/>
      <c r="B18" s="45" t="s">
        <v>13</v>
      </c>
      <c r="C18" s="42"/>
      <c r="D18" s="42"/>
      <c r="E18" s="44"/>
      <c r="F18" s="5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9" t="s">
        <v>15</v>
      </c>
      <c r="B19" s="360"/>
      <c r="C19" s="360"/>
      <c r="D19" s="360"/>
      <c r="E19" s="361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6" t="s">
        <v>49</v>
      </c>
      <c r="B20" s="50">
        <v>78000</v>
      </c>
      <c r="C20" s="41"/>
      <c r="D20" s="286" t="s">
        <v>17</v>
      </c>
      <c r="E20" s="287">
        <v>456750</v>
      </c>
      <c r="F20" s="5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7" t="s">
        <v>20</v>
      </c>
      <c r="B21" s="51">
        <v>20000</v>
      </c>
      <c r="C21" s="41"/>
      <c r="D21" s="286" t="s">
        <v>133</v>
      </c>
      <c r="E21" s="287">
        <v>200000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167</v>
      </c>
      <c r="B22" s="129">
        <v>30000</v>
      </c>
      <c r="C22" s="41"/>
      <c r="D22" s="290" t="s">
        <v>128</v>
      </c>
      <c r="E22" s="291">
        <v>200000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7" t="s">
        <v>116</v>
      </c>
      <c r="B23" s="51">
        <v>19600</v>
      </c>
      <c r="C23" s="41"/>
      <c r="D23" s="286" t="s">
        <v>142</v>
      </c>
      <c r="E23" s="287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3" t="s">
        <v>122</v>
      </c>
      <c r="B24" s="265">
        <v>22000</v>
      </c>
      <c r="C24" s="41"/>
      <c r="D24" s="286" t="s">
        <v>147</v>
      </c>
      <c r="E24" s="287">
        <v>186000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4" t="s">
        <v>201</v>
      </c>
      <c r="B25" s="129">
        <v>39000</v>
      </c>
      <c r="C25" s="130"/>
      <c r="D25" s="286" t="s">
        <v>151</v>
      </c>
      <c r="E25" s="287">
        <v>55000</v>
      </c>
      <c r="G25" s="35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4" t="s">
        <v>178</v>
      </c>
      <c r="B26" s="129">
        <v>30000</v>
      </c>
      <c r="C26" s="130"/>
      <c r="D26" s="286" t="s">
        <v>143</v>
      </c>
      <c r="E26" s="287">
        <v>70000</v>
      </c>
      <c r="G26" s="35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64" t="s">
        <v>159</v>
      </c>
      <c r="B27" s="129">
        <v>290000</v>
      </c>
      <c r="C27" s="130"/>
      <c r="D27" s="286" t="s">
        <v>144</v>
      </c>
      <c r="E27" s="287">
        <v>40000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97" t="s">
        <v>157</v>
      </c>
      <c r="B28" s="298">
        <v>30000</v>
      </c>
      <c r="C28" s="299"/>
      <c r="D28" s="300" t="s">
        <v>145</v>
      </c>
      <c r="E28" s="301">
        <v>37000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2.5" thickBot="1">
      <c r="A29" s="292" t="s">
        <v>19</v>
      </c>
      <c r="B29" s="293">
        <v>79590</v>
      </c>
      <c r="C29" s="131"/>
      <c r="D29" s="288" t="s">
        <v>146</v>
      </c>
      <c r="E29" s="289">
        <v>40000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sortState ref="A20:B28">
    <sortCondition ref="A19"/>
  </sortState>
  <mergeCells count="6">
    <mergeCell ref="A1:E1"/>
    <mergeCell ref="A3:E3"/>
    <mergeCell ref="A19:E19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2022-03-06T17:46:28Z</dcterms:modified>
</cp:coreProperties>
</file>