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240" yWindow="105" windowWidth="14805" windowHeight="8010" activeTab="1"/>
  </bookViews>
  <sheets>
    <sheet name="BS Information" sheetId="1" r:id="rId1"/>
    <sheet name="CS Information" sheetId="2" r:id="rId2"/>
  </sheets>
  <calcPr calcId="162913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AL47" i="1" l="1"/>
  <c r="AM47" i="1" s="1"/>
  <c r="AN47" i="1" s="1"/>
  <c r="AJ47" i="1"/>
  <c r="AL46" i="1"/>
  <c r="AM46" i="1" s="1"/>
  <c r="AN46" i="1" s="1"/>
  <c r="AJ46" i="1"/>
  <c r="AL45" i="1"/>
  <c r="AM45" i="1" s="1"/>
  <c r="AN45" i="1" s="1"/>
  <c r="AJ45" i="1"/>
  <c r="AL44" i="1"/>
  <c r="AM44" i="1" s="1"/>
  <c r="AN44" i="1" s="1"/>
  <c r="AJ44" i="1"/>
  <c r="AL43" i="1"/>
  <c r="AM43" i="1" s="1"/>
  <c r="AN43" i="1" s="1"/>
  <c r="AJ43" i="1"/>
  <c r="AL42" i="1"/>
  <c r="AM42" i="1" s="1"/>
  <c r="AN42" i="1" s="1"/>
  <c r="AJ42" i="1"/>
  <c r="AL41" i="1"/>
  <c r="AM41" i="1" s="1"/>
  <c r="AN41" i="1" s="1"/>
  <c r="AJ41" i="1"/>
  <c r="AL40" i="1"/>
  <c r="AM40" i="1" s="1"/>
  <c r="AN40" i="1" s="1"/>
  <c r="AJ40" i="1"/>
  <c r="AL39" i="1"/>
  <c r="AM39" i="1" s="1"/>
  <c r="AN39" i="1" s="1"/>
  <c r="AJ39" i="1"/>
  <c r="AL38" i="1"/>
  <c r="AM38" i="1" s="1"/>
  <c r="AN38" i="1" s="1"/>
  <c r="AJ38" i="1"/>
  <c r="AL37" i="1"/>
  <c r="AM37" i="1" s="1"/>
  <c r="AN37" i="1" s="1"/>
  <c r="AJ37" i="1"/>
  <c r="AL36" i="1"/>
  <c r="AM36" i="1" s="1"/>
  <c r="AN36" i="1" s="1"/>
  <c r="AJ36" i="1"/>
  <c r="AL35" i="1"/>
  <c r="AM35" i="1" s="1"/>
  <c r="AN35" i="1" s="1"/>
  <c r="AJ35" i="1"/>
  <c r="AL34" i="1"/>
  <c r="AM34" i="1" s="1"/>
  <c r="AN34" i="1" s="1"/>
  <c r="AJ34" i="1"/>
  <c r="AL33" i="1"/>
  <c r="AM33" i="1" s="1"/>
  <c r="AN33" i="1" s="1"/>
  <c r="AJ33" i="1"/>
  <c r="AL32" i="1"/>
  <c r="AM32" i="1" s="1"/>
  <c r="AN32" i="1" s="1"/>
  <c r="AJ32" i="1"/>
  <c r="AL31" i="1"/>
  <c r="AM31" i="1" s="1"/>
  <c r="AN31" i="1" s="1"/>
  <c r="AJ31" i="1"/>
  <c r="AL30" i="1"/>
  <c r="AM30" i="1" s="1"/>
  <c r="AN30" i="1" s="1"/>
  <c r="AJ30" i="1"/>
  <c r="AL29" i="1"/>
  <c r="AM29" i="1" s="1"/>
  <c r="AN29" i="1" s="1"/>
  <c r="AJ29" i="1"/>
  <c r="S29" i="1"/>
  <c r="AM28" i="1"/>
  <c r="AN28" i="1" s="1"/>
  <c r="AL28" i="1"/>
  <c r="AJ28" i="1"/>
  <c r="S28" i="1"/>
  <c r="AL27" i="1"/>
  <c r="AJ27" i="1"/>
  <c r="AM27" i="1" s="1"/>
  <c r="AN27" i="1" s="1"/>
  <c r="S27" i="1"/>
  <c r="AL26" i="1"/>
  <c r="AM26" i="1" s="1"/>
  <c r="AN26" i="1" s="1"/>
  <c r="AJ26" i="1"/>
  <c r="S26" i="1"/>
  <c r="AL25" i="1"/>
  <c r="AM25" i="1" s="1"/>
  <c r="AN25" i="1" s="1"/>
  <c r="AJ25" i="1"/>
  <c r="S25" i="1"/>
  <c r="AM24" i="1"/>
  <c r="AN24" i="1" s="1"/>
  <c r="AL24" i="1"/>
  <c r="AJ24" i="1"/>
  <c r="S24" i="1"/>
  <c r="AL23" i="1"/>
  <c r="AJ23" i="1"/>
  <c r="AM23" i="1" s="1"/>
  <c r="AN23" i="1" s="1"/>
  <c r="S23" i="1"/>
  <c r="AL22" i="1"/>
  <c r="AM22" i="1" s="1"/>
  <c r="AN22" i="1" s="1"/>
  <c r="AJ22" i="1"/>
  <c r="S22" i="1"/>
  <c r="AL21" i="1"/>
  <c r="AM21" i="1" s="1"/>
  <c r="AN21" i="1" s="1"/>
  <c r="AJ21" i="1"/>
  <c r="S21" i="1"/>
  <c r="AM20" i="1"/>
  <c r="AN20" i="1" s="1"/>
  <c r="AL20" i="1"/>
  <c r="AJ20" i="1"/>
  <c r="S20" i="1"/>
  <c r="AL19" i="1"/>
  <c r="AJ19" i="1"/>
  <c r="AM19" i="1" s="1"/>
  <c r="AN19" i="1" s="1"/>
  <c r="S19" i="1"/>
  <c r="AL18" i="1"/>
  <c r="AM18" i="1" s="1"/>
  <c r="AN18" i="1" s="1"/>
  <c r="AJ18" i="1"/>
  <c r="S18" i="1"/>
  <c r="AL17" i="1"/>
  <c r="AM17" i="1" s="1"/>
  <c r="AN17" i="1" s="1"/>
  <c r="AJ17" i="1"/>
  <c r="S17" i="1"/>
  <c r="AM16" i="1"/>
  <c r="AN16" i="1" s="1"/>
  <c r="AL16" i="1"/>
  <c r="AJ16" i="1"/>
  <c r="S16" i="1"/>
  <c r="AL15" i="1"/>
  <c r="AJ15" i="1"/>
  <c r="AM15" i="1" s="1"/>
  <c r="AN15" i="1" s="1"/>
  <c r="S15" i="1"/>
  <c r="AL14" i="1"/>
  <c r="AM14" i="1" s="1"/>
  <c r="AN14" i="1" s="1"/>
  <c r="AJ14" i="1"/>
  <c r="S14" i="1"/>
  <c r="AL13" i="1"/>
  <c r="AM13" i="1" s="1"/>
  <c r="AN13" i="1" s="1"/>
  <c r="AJ13" i="1"/>
  <c r="S13" i="1"/>
  <c r="AM12" i="1"/>
  <c r="AN12" i="1" s="1"/>
  <c r="AL12" i="1"/>
  <c r="AJ12" i="1"/>
  <c r="S12" i="1"/>
  <c r="AL11" i="1"/>
  <c r="AJ11" i="1"/>
  <c r="AM11" i="1" s="1"/>
  <c r="AN11" i="1" s="1"/>
  <c r="S11" i="1"/>
  <c r="AL10" i="1"/>
  <c r="AM10" i="1" s="1"/>
  <c r="AN10" i="1" s="1"/>
  <c r="AJ10" i="1"/>
  <c r="S10" i="1"/>
  <c r="AL9" i="1"/>
  <c r="AM9" i="1" s="1"/>
  <c r="AN9" i="1" s="1"/>
  <c r="AJ9" i="1"/>
  <c r="S9" i="1"/>
  <c r="AM8" i="1"/>
  <c r="AN8" i="1" s="1"/>
  <c r="AL8" i="1"/>
  <c r="AJ8" i="1"/>
  <c r="S8" i="1"/>
  <c r="AL7" i="1"/>
  <c r="AJ7" i="1"/>
  <c r="AM7" i="1" s="1"/>
  <c r="AN7" i="1" s="1"/>
  <c r="S7" i="1"/>
  <c r="AL6" i="1"/>
  <c r="AM6" i="1" s="1"/>
  <c r="AN6" i="1" s="1"/>
  <c r="AJ6" i="1"/>
  <c r="S6" i="1"/>
  <c r="AL5" i="1"/>
  <c r="AM5" i="1" s="1"/>
  <c r="AN5" i="1" s="1"/>
  <c r="AJ5" i="1"/>
  <c r="S5" i="1"/>
  <c r="AJ4" i="1"/>
  <c r="U4" i="1"/>
  <c r="AL4" i="1" s="1"/>
  <c r="AM4" i="1" s="1"/>
  <c r="AN4" i="1" s="1"/>
  <c r="S4" i="1"/>
  <c r="AL3" i="1"/>
  <c r="AM3" i="1" s="1"/>
  <c r="AN3" i="1" s="1"/>
  <c r="AJ3" i="1"/>
  <c r="S3" i="1"/>
  <c r="AD2" i="1"/>
  <c r="AB2" i="1"/>
  <c r="AA2" i="1"/>
  <c r="S2" i="1"/>
  <c r="Z2" i="1" s="1"/>
  <c r="AC2" i="1" l="1"/>
  <c r="AJ2" i="1" s="1"/>
  <c r="U2" i="1"/>
  <c r="AL2" i="1" s="1"/>
  <c r="AM2" i="1" l="1"/>
  <c r="AN2" i="1" s="1"/>
</calcChain>
</file>

<file path=xl/sharedStrings.xml><?xml version="1.0" encoding="utf-8"?>
<sst xmlns="http://schemas.openxmlformats.org/spreadsheetml/2006/main" count="145" uniqueCount="91">
  <si>
    <t>Area</t>
  </si>
  <si>
    <t>Fourth Region</t>
  </si>
  <si>
    <t>area realme BS quantity</t>
  </si>
  <si>
    <t xml:space="preserve">BS Name </t>
  </si>
  <si>
    <t>Shop Owner</t>
  </si>
  <si>
    <t>Contact Number</t>
  </si>
  <si>
    <t>Average Sale</t>
  </si>
  <si>
    <t xml:space="preserve">June Sale </t>
  </si>
  <si>
    <t>July Sale</t>
  </si>
  <si>
    <t>August Sale</t>
  </si>
  <si>
    <t>September Sale</t>
  </si>
  <si>
    <t>October Sale</t>
  </si>
  <si>
    <t>+880</t>
  </si>
  <si>
    <t>BS Category</t>
  </si>
  <si>
    <t>Shop Leaf ID</t>
  </si>
  <si>
    <t>Shop ASP</t>
  </si>
  <si>
    <t>Selling Value</t>
  </si>
  <si>
    <t>Accessories Sale</t>
  </si>
  <si>
    <t>BS Running Policy</t>
  </si>
  <si>
    <t>Average Stock</t>
  </si>
  <si>
    <t>Stock Running Days</t>
  </si>
  <si>
    <t>Average Stock Value</t>
  </si>
  <si>
    <t>Shop Advance</t>
  </si>
  <si>
    <t xml:space="preserve">BS Security Deposit </t>
  </si>
  <si>
    <t>Electricity BillInternet Bill</t>
  </si>
  <si>
    <t>Cleaner</t>
  </si>
  <si>
    <t>Salesman</t>
  </si>
  <si>
    <t>BS Manager</t>
  </si>
  <si>
    <t>Total Cost</t>
  </si>
  <si>
    <t>Bank Interest in Advance</t>
  </si>
  <si>
    <t>Accessories Profit</t>
  </si>
  <si>
    <t xml:space="preserve">Gross Profit </t>
  </si>
  <si>
    <t>Net Profit</t>
  </si>
  <si>
    <t>ROI%</t>
  </si>
  <si>
    <t>Customer Gift Expense</t>
  </si>
  <si>
    <t>Products Take From</t>
  </si>
  <si>
    <t>Company</t>
  </si>
  <si>
    <t xml:space="preserve">Partner Type </t>
  </si>
  <si>
    <t>Retailer</t>
  </si>
  <si>
    <t>*******</t>
  </si>
  <si>
    <t>BS Market Position</t>
  </si>
  <si>
    <t xml:space="preserve">No. </t>
  </si>
  <si>
    <t>BS Future Plan</t>
  </si>
  <si>
    <t>Keep/Replace with Bette Location</t>
  </si>
  <si>
    <t>Core Position</t>
  </si>
  <si>
    <t>NO.</t>
  </si>
  <si>
    <t>A</t>
  </si>
  <si>
    <t>Shop Name</t>
  </si>
  <si>
    <t>CS Category</t>
  </si>
  <si>
    <t>MI Sale</t>
  </si>
  <si>
    <t>MI Policy</t>
  </si>
  <si>
    <t>VIVO Sale</t>
  </si>
  <si>
    <t>VIVO Policy</t>
  </si>
  <si>
    <t>Samsung Policy</t>
  </si>
  <si>
    <t>Samsung Sale</t>
  </si>
  <si>
    <t>OPPO Sale</t>
  </si>
  <si>
    <t>OPPO Policy</t>
  </si>
  <si>
    <t>Tecno Sale</t>
  </si>
  <si>
    <t>Tecno Policy</t>
  </si>
  <si>
    <t>realme Current Policy</t>
  </si>
  <si>
    <t>realme August  Sale</t>
  </si>
  <si>
    <t>realme September Sale</t>
  </si>
  <si>
    <t>realme Octeber Sale</t>
  </si>
  <si>
    <t>Sale Expectation After New Policy</t>
  </si>
  <si>
    <t>realme Proposed SO Policy</t>
  </si>
  <si>
    <t>Policy Margine</t>
  </si>
  <si>
    <t>Direct Lifting</t>
  </si>
  <si>
    <t>realme average sale</t>
  </si>
  <si>
    <t>N/A</t>
  </si>
  <si>
    <t>Proposed Policy</t>
  </si>
  <si>
    <t>Sales expectation after policy</t>
  </si>
  <si>
    <t>Rajshahi</t>
  </si>
  <si>
    <t>Sirajgonj</t>
  </si>
  <si>
    <t>Bismilla Telecom Showroom</t>
  </si>
  <si>
    <t>Mobile Mela Showroom</t>
  </si>
  <si>
    <t xml:space="preserve">Md. </t>
  </si>
  <si>
    <t xml:space="preserve">Core Possible </t>
  </si>
  <si>
    <t>M/S BS Store Showroom</t>
  </si>
  <si>
    <t xml:space="preserve">Utpal Kumar Chakraborty </t>
  </si>
  <si>
    <t xml:space="preserve">2nd Position </t>
  </si>
  <si>
    <t>Keep</t>
  </si>
  <si>
    <t>CO-Natore</t>
  </si>
  <si>
    <t>RE Kabir Telecom Lalpur</t>
  </si>
  <si>
    <t>RE Desh telecom NT</t>
  </si>
  <si>
    <t>RE Tuhin Mobile</t>
  </si>
  <si>
    <t>RE Biswass Mobile</t>
  </si>
  <si>
    <t>RE Dighe Telecom</t>
  </si>
  <si>
    <t>RE Zilani Exclusive</t>
  </si>
  <si>
    <t>120 TK Per Pcs</t>
  </si>
  <si>
    <t>1 Lac+ = 1.5%</t>
  </si>
  <si>
    <t>RE GR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</si>
</sst>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Calibri"/>
    </font>
    <font>
      <b/>
      <sz val="12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2"/>
      <color rgb="FFFFFFFF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E36B0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181B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5" fillId="0" borderId="0">
      <protection locked="0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3" fillId="0" borderId="2" xfId="1" applyFont="1" applyBorder="1" applyAlignment="1" applyProtection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0" xfId="0" applyNumberFormat="1">
      <alignment vertical="center"/>
    </xf>
    <xf numFmtId="1" fontId="3" fillId="0" borderId="0" xfId="0" applyNumberFormat="1" applyFont="1" applyAlignment="1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showGridLines="0" topLeftCell="AL1" workbookViewId="0">
      <selection activeCell="AT8" sqref="AT8"/>
    </sheetView>
  </sheetViews>
  <sheetFormatPr defaultColWidth="10" defaultRowHeight="15"/>
  <cols>
    <col min="1" max="1" width="5.85546875" customWidth="1"/>
    <col min="3" max="3" width="11.85546875" customWidth="1"/>
    <col min="5" max="5" width="22.140625" customWidth="1"/>
    <col min="6" max="6" width="11.140625" customWidth="1"/>
    <col min="7" max="7" width="9.5703125" customWidth="1"/>
    <col min="8" max="8" width="11.140625" customWidth="1"/>
    <col min="9" max="9" width="19.85546875" customWidth="1"/>
    <col min="11" max="11" width="11.85546875" customWidth="1"/>
    <col min="12" max="12" width="13.28515625" customWidth="1"/>
    <col min="14" max="14" width="6.7109375" customWidth="1"/>
    <col min="15" max="15" width="7" customWidth="1"/>
    <col min="16" max="16" width="7.7109375" customWidth="1"/>
    <col min="17" max="18" width="7.42578125" customWidth="1"/>
    <col min="23" max="23" width="9.85546875" customWidth="1"/>
    <col min="38" max="38" width="14.140625" customWidth="1"/>
    <col min="42" max="42" width="15.140625" customWidth="1"/>
  </cols>
  <sheetData>
    <row r="1" spans="1:42" ht="63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14</v>
      </c>
      <c r="G1" s="2" t="s">
        <v>13</v>
      </c>
      <c r="H1" s="2" t="s">
        <v>35</v>
      </c>
      <c r="I1" s="2" t="s">
        <v>4</v>
      </c>
      <c r="J1" s="2" t="s">
        <v>37</v>
      </c>
      <c r="K1" s="2" t="s">
        <v>40</v>
      </c>
      <c r="L1" s="2" t="s">
        <v>42</v>
      </c>
      <c r="M1" s="2" t="s">
        <v>5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6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65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29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34</v>
      </c>
      <c r="AJ1" s="2" t="s">
        <v>28</v>
      </c>
      <c r="AK1" s="2" t="s">
        <v>30</v>
      </c>
      <c r="AL1" s="2" t="s">
        <v>31</v>
      </c>
      <c r="AM1" s="2" t="s">
        <v>32</v>
      </c>
      <c r="AN1" s="3" t="s">
        <v>33</v>
      </c>
      <c r="AO1" s="4" t="s">
        <v>69</v>
      </c>
      <c r="AP1" s="5" t="s">
        <v>70</v>
      </c>
    </row>
    <row r="2" spans="1:42" ht="45">
      <c r="A2" s="6">
        <v>1</v>
      </c>
      <c r="B2" s="7" t="s">
        <v>71</v>
      </c>
      <c r="C2" s="7" t="s">
        <v>72</v>
      </c>
      <c r="D2" s="7">
        <v>5</v>
      </c>
      <c r="E2" s="7" t="s">
        <v>73</v>
      </c>
      <c r="F2" s="7" t="s">
        <v>39</v>
      </c>
      <c r="G2" s="7" t="s">
        <v>46</v>
      </c>
      <c r="H2" s="7" t="s">
        <v>36</v>
      </c>
      <c r="I2" s="7" t="s">
        <v>75</v>
      </c>
      <c r="J2" s="7" t="s">
        <v>38</v>
      </c>
      <c r="K2" s="7" t="s">
        <v>44</v>
      </c>
      <c r="L2" s="8" t="s">
        <v>43</v>
      </c>
      <c r="M2" s="9" t="s">
        <v>12</v>
      </c>
      <c r="N2" s="7">
        <v>230</v>
      </c>
      <c r="O2" s="7">
        <v>220</v>
      </c>
      <c r="P2" s="7">
        <v>180</v>
      </c>
      <c r="Q2" s="7">
        <v>250</v>
      </c>
      <c r="R2" s="7">
        <v>260</v>
      </c>
      <c r="S2" s="7">
        <f t="shared" ref="S2:S29" si="0">AVERAGE(N2:R2)</f>
        <v>228</v>
      </c>
      <c r="T2" s="7">
        <v>13040</v>
      </c>
      <c r="U2" s="7">
        <f>S2*T2</f>
        <v>2973120</v>
      </c>
      <c r="V2" s="7">
        <v>10000</v>
      </c>
      <c r="W2" s="8" t="s">
        <v>66</v>
      </c>
      <c r="X2" s="10">
        <v>2.6200000000000001E-2</v>
      </c>
      <c r="Y2" s="11">
        <v>40</v>
      </c>
      <c r="Z2" s="11">
        <f>(S2/30)*8</f>
        <v>60.8</v>
      </c>
      <c r="AA2" s="11">
        <f>Y2*T2</f>
        <v>521600</v>
      </c>
      <c r="AB2" s="11">
        <f>3000000/36</f>
        <v>83333.333333333328</v>
      </c>
      <c r="AC2" s="11">
        <f>AB2*7%</f>
        <v>5833.3333333333339</v>
      </c>
      <c r="AD2" s="11">
        <f>100000/12</f>
        <v>8333.3333333333339</v>
      </c>
      <c r="AE2" s="11">
        <v>1500</v>
      </c>
      <c r="AF2" s="11">
        <v>5000</v>
      </c>
      <c r="AG2" s="11">
        <v>0</v>
      </c>
      <c r="AH2" s="11">
        <v>10000</v>
      </c>
      <c r="AI2" s="11">
        <v>4000</v>
      </c>
      <c r="AJ2" s="11">
        <f t="shared" ref="AJ2:AJ47" si="1">SUM(AB2:AI2)</f>
        <v>117999.99999999999</v>
      </c>
      <c r="AK2" s="11">
        <v>7000</v>
      </c>
      <c r="AL2" s="11">
        <f t="shared" ref="AL2:AL47" si="2">U2*X2</f>
        <v>77895.744000000006</v>
      </c>
      <c r="AM2" s="11">
        <f t="shared" ref="AM2:AM47" si="3">(AL2+AK2)-AJ2</f>
        <v>-33104.255999999979</v>
      </c>
      <c r="AN2" s="12">
        <f t="shared" ref="AN2:AN47" si="4">AM2/AJ2</f>
        <v>-0.28054454237288123</v>
      </c>
      <c r="AO2" s="13"/>
      <c r="AP2" s="14"/>
    </row>
    <row r="3" spans="1:42">
      <c r="A3" s="6">
        <v>2</v>
      </c>
      <c r="B3" s="6"/>
      <c r="C3" s="6"/>
      <c r="D3" s="6"/>
      <c r="E3" s="6" t="s">
        <v>74</v>
      </c>
      <c r="F3" s="6"/>
      <c r="G3" s="7" t="s">
        <v>46</v>
      </c>
      <c r="H3" s="6" t="s">
        <v>36</v>
      </c>
      <c r="I3" s="6"/>
      <c r="J3" s="6" t="s">
        <v>38</v>
      </c>
      <c r="K3" s="6" t="s">
        <v>76</v>
      </c>
      <c r="L3" s="6"/>
      <c r="M3" s="6"/>
      <c r="N3" s="6"/>
      <c r="O3" s="6"/>
      <c r="P3" s="6"/>
      <c r="Q3" s="6"/>
      <c r="R3" s="6"/>
      <c r="S3" s="7" t="e">
        <f t="shared" si="0"/>
        <v>#DIV/0!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11">
        <f t="shared" si="1"/>
        <v>0</v>
      </c>
      <c r="AK3" s="6"/>
      <c r="AL3" s="11">
        <f t="shared" si="2"/>
        <v>0</v>
      </c>
      <c r="AM3" s="11">
        <f t="shared" si="3"/>
        <v>0</v>
      </c>
      <c r="AN3" s="12" t="e">
        <f t="shared" si="4"/>
        <v>#DIV/0!</v>
      </c>
      <c r="AO3" s="15"/>
      <c r="AP3" s="16"/>
    </row>
    <row r="4" spans="1:42">
      <c r="E4" t="s">
        <v>77</v>
      </c>
      <c r="G4" t="s">
        <v>46</v>
      </c>
      <c r="H4" t="s">
        <v>36</v>
      </c>
      <c r="I4" t="s">
        <v>78</v>
      </c>
      <c r="J4" t="s">
        <v>38</v>
      </c>
      <c r="K4" t="s">
        <v>79</v>
      </c>
      <c r="L4" t="s">
        <v>80</v>
      </c>
      <c r="M4" s="17">
        <v>1772838407</v>
      </c>
      <c r="N4">
        <v>150</v>
      </c>
      <c r="O4">
        <v>158</v>
      </c>
      <c r="P4">
        <v>199</v>
      </c>
      <c r="Q4">
        <v>135</v>
      </c>
      <c r="R4">
        <v>154</v>
      </c>
      <c r="S4" s="7">
        <f t="shared" si="0"/>
        <v>159.19999999999999</v>
      </c>
      <c r="T4">
        <v>14800</v>
      </c>
      <c r="U4">
        <f>R4*T4</f>
        <v>2279200</v>
      </c>
      <c r="V4">
        <v>0</v>
      </c>
      <c r="W4" t="s">
        <v>66</v>
      </c>
      <c r="X4" s="18">
        <v>2.5000000000000001E-2</v>
      </c>
      <c r="Y4">
        <v>158</v>
      </c>
      <c r="Z4">
        <v>30</v>
      </c>
      <c r="AA4">
        <v>2338400</v>
      </c>
      <c r="AB4">
        <v>1000000</v>
      </c>
      <c r="AC4">
        <v>5416</v>
      </c>
      <c r="AD4">
        <v>100000</v>
      </c>
      <c r="AE4">
        <v>3500</v>
      </c>
      <c r="AF4">
        <v>1000</v>
      </c>
      <c r="AH4">
        <v>10000</v>
      </c>
      <c r="AI4">
        <v>4000</v>
      </c>
      <c r="AJ4" s="11">
        <f t="shared" si="1"/>
        <v>1123916</v>
      </c>
      <c r="AK4">
        <v>0</v>
      </c>
      <c r="AL4" s="11">
        <f t="shared" si="2"/>
        <v>56980</v>
      </c>
      <c r="AM4" s="11">
        <f t="shared" si="3"/>
        <v>-1066936</v>
      </c>
      <c r="AN4" s="12">
        <f t="shared" si="4"/>
        <v>-0.94930226102306581</v>
      </c>
      <c r="AO4" s="19">
        <v>1.4999999999999999E-2</v>
      </c>
      <c r="AP4">
        <v>200</v>
      </c>
    </row>
    <row r="5" spans="1:42">
      <c r="S5" s="7" t="e">
        <f t="shared" si="0"/>
        <v>#DIV/0!</v>
      </c>
      <c r="AJ5" s="11">
        <f t="shared" si="1"/>
        <v>0</v>
      </c>
      <c r="AL5" s="11">
        <f t="shared" si="2"/>
        <v>0</v>
      </c>
      <c r="AM5" s="11">
        <f t="shared" si="3"/>
        <v>0</v>
      </c>
      <c r="AN5" s="12" t="e">
        <f t="shared" si="4"/>
        <v>#DIV/0!</v>
      </c>
    </row>
    <row r="6" spans="1:42">
      <c r="S6" s="7" t="e">
        <f t="shared" si="0"/>
        <v>#DIV/0!</v>
      </c>
      <c r="AJ6" s="11">
        <f t="shared" si="1"/>
        <v>0</v>
      </c>
      <c r="AL6" s="11">
        <f t="shared" si="2"/>
        <v>0</v>
      </c>
      <c r="AM6" s="11">
        <f t="shared" si="3"/>
        <v>0</v>
      </c>
      <c r="AN6" s="12" t="e">
        <f t="shared" si="4"/>
        <v>#DIV/0!</v>
      </c>
    </row>
    <row r="7" spans="1:42">
      <c r="S7" s="7" t="e">
        <f t="shared" si="0"/>
        <v>#DIV/0!</v>
      </c>
      <c r="AJ7" s="11">
        <f t="shared" si="1"/>
        <v>0</v>
      </c>
      <c r="AL7" s="11">
        <f t="shared" si="2"/>
        <v>0</v>
      </c>
      <c r="AM7" s="11">
        <f t="shared" si="3"/>
        <v>0</v>
      </c>
      <c r="AN7" s="12" t="e">
        <f t="shared" si="4"/>
        <v>#DIV/0!</v>
      </c>
    </row>
    <row r="8" spans="1:42">
      <c r="S8" s="7" t="e">
        <f t="shared" si="0"/>
        <v>#DIV/0!</v>
      </c>
      <c r="AJ8" s="11">
        <f t="shared" si="1"/>
        <v>0</v>
      </c>
      <c r="AL8" s="11">
        <f t="shared" si="2"/>
        <v>0</v>
      </c>
      <c r="AM8" s="11">
        <f t="shared" si="3"/>
        <v>0</v>
      </c>
      <c r="AN8" s="12" t="e">
        <f t="shared" si="4"/>
        <v>#DIV/0!</v>
      </c>
    </row>
    <row r="9" spans="1:42">
      <c r="S9" s="7" t="e">
        <f t="shared" si="0"/>
        <v>#DIV/0!</v>
      </c>
      <c r="AJ9" s="11">
        <f t="shared" si="1"/>
        <v>0</v>
      </c>
      <c r="AL9" s="11">
        <f t="shared" si="2"/>
        <v>0</v>
      </c>
      <c r="AM9" s="11">
        <f t="shared" si="3"/>
        <v>0</v>
      </c>
      <c r="AN9" s="12" t="e">
        <f t="shared" si="4"/>
        <v>#DIV/0!</v>
      </c>
    </row>
    <row r="10" spans="1:42">
      <c r="S10" s="7" t="e">
        <f t="shared" si="0"/>
        <v>#DIV/0!</v>
      </c>
      <c r="AJ10" s="11">
        <f t="shared" si="1"/>
        <v>0</v>
      </c>
      <c r="AL10" s="11">
        <f t="shared" si="2"/>
        <v>0</v>
      </c>
      <c r="AM10" s="11">
        <f t="shared" si="3"/>
        <v>0</v>
      </c>
      <c r="AN10" s="12" t="e">
        <f t="shared" si="4"/>
        <v>#DIV/0!</v>
      </c>
    </row>
    <row r="11" spans="1:42">
      <c r="S11" s="7" t="e">
        <f t="shared" si="0"/>
        <v>#DIV/0!</v>
      </c>
      <c r="AF11" s="20"/>
      <c r="AJ11" s="11">
        <f t="shared" si="1"/>
        <v>0</v>
      </c>
      <c r="AL11" s="11">
        <f t="shared" si="2"/>
        <v>0</v>
      </c>
      <c r="AM11" s="11">
        <f t="shared" si="3"/>
        <v>0</v>
      </c>
      <c r="AN11" s="12" t="e">
        <f t="shared" si="4"/>
        <v>#DIV/0!</v>
      </c>
    </row>
    <row r="12" spans="1:42">
      <c r="S12" s="7" t="e">
        <f t="shared" si="0"/>
        <v>#DIV/0!</v>
      </c>
      <c r="AJ12" s="11">
        <f t="shared" si="1"/>
        <v>0</v>
      </c>
      <c r="AL12" s="11">
        <f t="shared" si="2"/>
        <v>0</v>
      </c>
      <c r="AM12" s="11">
        <f t="shared" si="3"/>
        <v>0</v>
      </c>
      <c r="AN12" s="12" t="e">
        <f t="shared" si="4"/>
        <v>#DIV/0!</v>
      </c>
    </row>
    <row r="13" spans="1:42">
      <c r="S13" s="7" t="e">
        <f t="shared" si="0"/>
        <v>#DIV/0!</v>
      </c>
      <c r="AJ13" s="11">
        <f t="shared" si="1"/>
        <v>0</v>
      </c>
      <c r="AL13" s="11">
        <f t="shared" si="2"/>
        <v>0</v>
      </c>
      <c r="AM13" s="11">
        <f t="shared" si="3"/>
        <v>0</v>
      </c>
      <c r="AN13" s="12" t="e">
        <f t="shared" si="4"/>
        <v>#DIV/0!</v>
      </c>
    </row>
    <row r="14" spans="1:42">
      <c r="S14" s="7" t="e">
        <f t="shared" si="0"/>
        <v>#DIV/0!</v>
      </c>
      <c r="AJ14" s="11">
        <f t="shared" si="1"/>
        <v>0</v>
      </c>
      <c r="AL14" s="11">
        <f t="shared" si="2"/>
        <v>0</v>
      </c>
      <c r="AM14" s="11">
        <f t="shared" si="3"/>
        <v>0</v>
      </c>
      <c r="AN14" s="12" t="e">
        <f t="shared" si="4"/>
        <v>#DIV/0!</v>
      </c>
    </row>
    <row r="15" spans="1:42">
      <c r="S15" s="7" t="e">
        <f t="shared" si="0"/>
        <v>#DIV/0!</v>
      </c>
      <c r="AJ15" s="11">
        <f t="shared" si="1"/>
        <v>0</v>
      </c>
      <c r="AL15" s="11">
        <f t="shared" si="2"/>
        <v>0</v>
      </c>
      <c r="AM15" s="11">
        <f t="shared" si="3"/>
        <v>0</v>
      </c>
      <c r="AN15" s="12" t="e">
        <f t="shared" si="4"/>
        <v>#DIV/0!</v>
      </c>
    </row>
    <row r="16" spans="1:42">
      <c r="S16" s="7" t="e">
        <f t="shared" si="0"/>
        <v>#DIV/0!</v>
      </c>
      <c r="AJ16" s="11">
        <f t="shared" si="1"/>
        <v>0</v>
      </c>
      <c r="AL16" s="11">
        <f t="shared" si="2"/>
        <v>0</v>
      </c>
      <c r="AM16" s="11">
        <f t="shared" si="3"/>
        <v>0</v>
      </c>
      <c r="AN16" s="12" t="e">
        <f t="shared" si="4"/>
        <v>#DIV/0!</v>
      </c>
    </row>
    <row r="17" spans="19:40">
      <c r="S17" s="7" t="e">
        <f t="shared" si="0"/>
        <v>#DIV/0!</v>
      </c>
      <c r="AJ17" s="11">
        <f t="shared" si="1"/>
        <v>0</v>
      </c>
      <c r="AL17" s="11">
        <f t="shared" si="2"/>
        <v>0</v>
      </c>
      <c r="AM17" s="11">
        <f t="shared" si="3"/>
        <v>0</v>
      </c>
      <c r="AN17" s="12" t="e">
        <f t="shared" si="4"/>
        <v>#DIV/0!</v>
      </c>
    </row>
    <row r="18" spans="19:40">
      <c r="S18" s="7" t="e">
        <f t="shared" si="0"/>
        <v>#DIV/0!</v>
      </c>
      <c r="AJ18" s="11">
        <f t="shared" si="1"/>
        <v>0</v>
      </c>
      <c r="AL18" s="11">
        <f t="shared" si="2"/>
        <v>0</v>
      </c>
      <c r="AM18" s="11">
        <f t="shared" si="3"/>
        <v>0</v>
      </c>
      <c r="AN18" s="12" t="e">
        <f t="shared" si="4"/>
        <v>#DIV/0!</v>
      </c>
    </row>
    <row r="19" spans="19:40">
      <c r="S19" s="7" t="e">
        <f t="shared" si="0"/>
        <v>#DIV/0!</v>
      </c>
      <c r="AJ19" s="11">
        <f t="shared" si="1"/>
        <v>0</v>
      </c>
      <c r="AL19" s="11">
        <f t="shared" si="2"/>
        <v>0</v>
      </c>
      <c r="AM19" s="11">
        <f t="shared" si="3"/>
        <v>0</v>
      </c>
      <c r="AN19" s="12" t="e">
        <f t="shared" si="4"/>
        <v>#DIV/0!</v>
      </c>
    </row>
    <row r="20" spans="19:40">
      <c r="S20" s="7" t="e">
        <f t="shared" si="0"/>
        <v>#DIV/0!</v>
      </c>
      <c r="AJ20" s="11">
        <f t="shared" si="1"/>
        <v>0</v>
      </c>
      <c r="AL20" s="11">
        <f t="shared" si="2"/>
        <v>0</v>
      </c>
      <c r="AM20" s="11">
        <f t="shared" si="3"/>
        <v>0</v>
      </c>
      <c r="AN20" s="12" t="e">
        <f t="shared" si="4"/>
        <v>#DIV/0!</v>
      </c>
    </row>
    <row r="21" spans="19:40">
      <c r="S21" s="7" t="e">
        <f t="shared" si="0"/>
        <v>#DIV/0!</v>
      </c>
      <c r="AJ21" s="11">
        <f t="shared" si="1"/>
        <v>0</v>
      </c>
      <c r="AL21" s="11">
        <f t="shared" si="2"/>
        <v>0</v>
      </c>
      <c r="AM21" s="11">
        <f t="shared" si="3"/>
        <v>0</v>
      </c>
      <c r="AN21" s="12" t="e">
        <f t="shared" si="4"/>
        <v>#DIV/0!</v>
      </c>
    </row>
    <row r="22" spans="19:40">
      <c r="S22" s="7" t="e">
        <f t="shared" si="0"/>
        <v>#DIV/0!</v>
      </c>
      <c r="AJ22" s="11">
        <f t="shared" si="1"/>
        <v>0</v>
      </c>
      <c r="AL22" s="11">
        <f t="shared" si="2"/>
        <v>0</v>
      </c>
      <c r="AM22" s="11">
        <f t="shared" si="3"/>
        <v>0</v>
      </c>
      <c r="AN22" s="12" t="e">
        <f t="shared" si="4"/>
        <v>#DIV/0!</v>
      </c>
    </row>
    <row r="23" spans="19:40">
      <c r="S23" s="7" t="e">
        <f t="shared" si="0"/>
        <v>#DIV/0!</v>
      </c>
      <c r="AJ23" s="11">
        <f t="shared" si="1"/>
        <v>0</v>
      </c>
      <c r="AL23" s="11">
        <f t="shared" si="2"/>
        <v>0</v>
      </c>
      <c r="AM23" s="11">
        <f t="shared" si="3"/>
        <v>0</v>
      </c>
      <c r="AN23" s="12" t="e">
        <f t="shared" si="4"/>
        <v>#DIV/0!</v>
      </c>
    </row>
    <row r="24" spans="19:40">
      <c r="S24" s="7" t="e">
        <f t="shared" si="0"/>
        <v>#DIV/0!</v>
      </c>
      <c r="AJ24" s="11">
        <f t="shared" si="1"/>
        <v>0</v>
      </c>
      <c r="AL24" s="11">
        <f t="shared" si="2"/>
        <v>0</v>
      </c>
      <c r="AM24" s="11">
        <f t="shared" si="3"/>
        <v>0</v>
      </c>
      <c r="AN24" s="12" t="e">
        <f t="shared" si="4"/>
        <v>#DIV/0!</v>
      </c>
    </row>
    <row r="25" spans="19:40">
      <c r="S25" s="7" t="e">
        <f t="shared" si="0"/>
        <v>#DIV/0!</v>
      </c>
      <c r="AJ25" s="11">
        <f t="shared" si="1"/>
        <v>0</v>
      </c>
      <c r="AL25" s="11">
        <f t="shared" si="2"/>
        <v>0</v>
      </c>
      <c r="AM25" s="11">
        <f t="shared" si="3"/>
        <v>0</v>
      </c>
      <c r="AN25" s="12" t="e">
        <f t="shared" si="4"/>
        <v>#DIV/0!</v>
      </c>
    </row>
    <row r="26" spans="19:40">
      <c r="S26" s="7" t="e">
        <f t="shared" si="0"/>
        <v>#DIV/0!</v>
      </c>
      <c r="AJ26" s="11">
        <f t="shared" si="1"/>
        <v>0</v>
      </c>
      <c r="AL26" s="11">
        <f t="shared" si="2"/>
        <v>0</v>
      </c>
      <c r="AM26" s="11">
        <f t="shared" si="3"/>
        <v>0</v>
      </c>
      <c r="AN26" s="12" t="e">
        <f t="shared" si="4"/>
        <v>#DIV/0!</v>
      </c>
    </row>
    <row r="27" spans="19:40">
      <c r="S27" s="7" t="e">
        <f t="shared" si="0"/>
        <v>#DIV/0!</v>
      </c>
      <c r="AJ27" s="11">
        <f t="shared" si="1"/>
        <v>0</v>
      </c>
      <c r="AL27" s="11">
        <f t="shared" si="2"/>
        <v>0</v>
      </c>
      <c r="AM27" s="11">
        <f t="shared" si="3"/>
        <v>0</v>
      </c>
      <c r="AN27" s="12" t="e">
        <f t="shared" si="4"/>
        <v>#DIV/0!</v>
      </c>
    </row>
    <row r="28" spans="19:40">
      <c r="S28" s="7" t="e">
        <f t="shared" si="0"/>
        <v>#DIV/0!</v>
      </c>
      <c r="AJ28" s="11">
        <f t="shared" si="1"/>
        <v>0</v>
      </c>
      <c r="AL28" s="11">
        <f t="shared" si="2"/>
        <v>0</v>
      </c>
      <c r="AM28" s="11">
        <f t="shared" si="3"/>
        <v>0</v>
      </c>
      <c r="AN28" s="12" t="e">
        <f t="shared" si="4"/>
        <v>#DIV/0!</v>
      </c>
    </row>
    <row r="29" spans="19:40">
      <c r="S29" s="7" t="e">
        <f t="shared" si="0"/>
        <v>#DIV/0!</v>
      </c>
      <c r="AJ29" s="11">
        <f t="shared" si="1"/>
        <v>0</v>
      </c>
      <c r="AL29" s="11">
        <f t="shared" si="2"/>
        <v>0</v>
      </c>
      <c r="AM29" s="11">
        <f t="shared" si="3"/>
        <v>0</v>
      </c>
      <c r="AN29" s="12" t="e">
        <f t="shared" si="4"/>
        <v>#DIV/0!</v>
      </c>
    </row>
    <row r="30" spans="19:40">
      <c r="AJ30" s="11">
        <f t="shared" si="1"/>
        <v>0</v>
      </c>
      <c r="AL30" s="11">
        <f t="shared" si="2"/>
        <v>0</v>
      </c>
      <c r="AM30" s="11">
        <f t="shared" si="3"/>
        <v>0</v>
      </c>
      <c r="AN30" s="12" t="e">
        <f t="shared" si="4"/>
        <v>#DIV/0!</v>
      </c>
    </row>
    <row r="31" spans="19:40">
      <c r="AJ31" s="11">
        <f t="shared" si="1"/>
        <v>0</v>
      </c>
      <c r="AL31" s="11">
        <f t="shared" si="2"/>
        <v>0</v>
      </c>
      <c r="AM31" s="11">
        <f t="shared" si="3"/>
        <v>0</v>
      </c>
      <c r="AN31" s="12" t="e">
        <f t="shared" si="4"/>
        <v>#DIV/0!</v>
      </c>
    </row>
    <row r="32" spans="19:40">
      <c r="AJ32" s="11">
        <f t="shared" si="1"/>
        <v>0</v>
      </c>
      <c r="AL32" s="11">
        <f t="shared" si="2"/>
        <v>0</v>
      </c>
      <c r="AM32" s="11">
        <f t="shared" si="3"/>
        <v>0</v>
      </c>
      <c r="AN32" s="12" t="e">
        <f t="shared" si="4"/>
        <v>#DIV/0!</v>
      </c>
    </row>
    <row r="33" spans="36:40">
      <c r="AJ33" s="11">
        <f t="shared" si="1"/>
        <v>0</v>
      </c>
      <c r="AL33" s="11">
        <f t="shared" si="2"/>
        <v>0</v>
      </c>
      <c r="AM33" s="11">
        <f t="shared" si="3"/>
        <v>0</v>
      </c>
      <c r="AN33" s="12" t="e">
        <f t="shared" si="4"/>
        <v>#DIV/0!</v>
      </c>
    </row>
    <row r="34" spans="36:40">
      <c r="AJ34" s="11">
        <f t="shared" si="1"/>
        <v>0</v>
      </c>
      <c r="AL34" s="11">
        <f t="shared" si="2"/>
        <v>0</v>
      </c>
      <c r="AM34" s="11">
        <f t="shared" si="3"/>
        <v>0</v>
      </c>
      <c r="AN34" s="12" t="e">
        <f t="shared" si="4"/>
        <v>#DIV/0!</v>
      </c>
    </row>
    <row r="35" spans="36:40">
      <c r="AJ35" s="11">
        <f t="shared" si="1"/>
        <v>0</v>
      </c>
      <c r="AL35" s="11">
        <f t="shared" si="2"/>
        <v>0</v>
      </c>
      <c r="AM35" s="11">
        <f t="shared" si="3"/>
        <v>0</v>
      </c>
      <c r="AN35" s="12" t="e">
        <f t="shared" si="4"/>
        <v>#DIV/0!</v>
      </c>
    </row>
    <row r="36" spans="36:40">
      <c r="AJ36" s="11">
        <f t="shared" si="1"/>
        <v>0</v>
      </c>
      <c r="AL36" s="11">
        <f t="shared" si="2"/>
        <v>0</v>
      </c>
      <c r="AM36" s="11">
        <f t="shared" si="3"/>
        <v>0</v>
      </c>
      <c r="AN36" s="12" t="e">
        <f t="shared" si="4"/>
        <v>#DIV/0!</v>
      </c>
    </row>
    <row r="37" spans="36:40">
      <c r="AJ37" s="11">
        <f t="shared" si="1"/>
        <v>0</v>
      </c>
      <c r="AL37" s="11">
        <f t="shared" si="2"/>
        <v>0</v>
      </c>
      <c r="AM37" s="11">
        <f t="shared" si="3"/>
        <v>0</v>
      </c>
      <c r="AN37" s="12" t="e">
        <f t="shared" si="4"/>
        <v>#DIV/0!</v>
      </c>
    </row>
    <row r="38" spans="36:40">
      <c r="AJ38" s="11">
        <f t="shared" si="1"/>
        <v>0</v>
      </c>
      <c r="AL38" s="11">
        <f t="shared" si="2"/>
        <v>0</v>
      </c>
      <c r="AM38" s="11">
        <f t="shared" si="3"/>
        <v>0</v>
      </c>
      <c r="AN38" s="12" t="e">
        <f t="shared" si="4"/>
        <v>#DIV/0!</v>
      </c>
    </row>
    <row r="39" spans="36:40">
      <c r="AJ39" s="11">
        <f t="shared" si="1"/>
        <v>0</v>
      </c>
      <c r="AL39" s="11">
        <f t="shared" si="2"/>
        <v>0</v>
      </c>
      <c r="AM39" s="11">
        <f t="shared" si="3"/>
        <v>0</v>
      </c>
      <c r="AN39" s="12" t="e">
        <f t="shared" si="4"/>
        <v>#DIV/0!</v>
      </c>
    </row>
    <row r="40" spans="36:40">
      <c r="AJ40" s="11">
        <f t="shared" si="1"/>
        <v>0</v>
      </c>
      <c r="AL40" s="11">
        <f t="shared" si="2"/>
        <v>0</v>
      </c>
      <c r="AM40" s="11">
        <f t="shared" si="3"/>
        <v>0</v>
      </c>
      <c r="AN40" s="12" t="e">
        <f t="shared" si="4"/>
        <v>#DIV/0!</v>
      </c>
    </row>
    <row r="41" spans="36:40">
      <c r="AJ41" s="11">
        <f t="shared" si="1"/>
        <v>0</v>
      </c>
      <c r="AL41" s="11">
        <f t="shared" si="2"/>
        <v>0</v>
      </c>
      <c r="AM41" s="11">
        <f t="shared" si="3"/>
        <v>0</v>
      </c>
      <c r="AN41" s="12" t="e">
        <f t="shared" si="4"/>
        <v>#DIV/0!</v>
      </c>
    </row>
    <row r="42" spans="36:40">
      <c r="AJ42" s="11">
        <f t="shared" si="1"/>
        <v>0</v>
      </c>
      <c r="AL42" s="11">
        <f t="shared" si="2"/>
        <v>0</v>
      </c>
      <c r="AM42" s="11">
        <f t="shared" si="3"/>
        <v>0</v>
      </c>
      <c r="AN42" s="12" t="e">
        <f t="shared" si="4"/>
        <v>#DIV/0!</v>
      </c>
    </row>
    <row r="43" spans="36:40">
      <c r="AJ43" s="11">
        <f t="shared" si="1"/>
        <v>0</v>
      </c>
      <c r="AL43" s="11">
        <f t="shared" si="2"/>
        <v>0</v>
      </c>
      <c r="AM43" s="11">
        <f t="shared" si="3"/>
        <v>0</v>
      </c>
      <c r="AN43" s="12" t="e">
        <f t="shared" si="4"/>
        <v>#DIV/0!</v>
      </c>
    </row>
    <row r="44" spans="36:40">
      <c r="AJ44" s="11">
        <f t="shared" si="1"/>
        <v>0</v>
      </c>
      <c r="AL44" s="11">
        <f t="shared" si="2"/>
        <v>0</v>
      </c>
      <c r="AM44" s="11">
        <f t="shared" si="3"/>
        <v>0</v>
      </c>
      <c r="AN44" s="12" t="e">
        <f t="shared" si="4"/>
        <v>#DIV/0!</v>
      </c>
    </row>
    <row r="45" spans="36:40">
      <c r="AJ45" s="11">
        <f t="shared" si="1"/>
        <v>0</v>
      </c>
      <c r="AL45" s="11">
        <f t="shared" si="2"/>
        <v>0</v>
      </c>
      <c r="AM45" s="11">
        <f t="shared" si="3"/>
        <v>0</v>
      </c>
      <c r="AN45" s="12" t="e">
        <f t="shared" si="4"/>
        <v>#DIV/0!</v>
      </c>
    </row>
    <row r="46" spans="36:40">
      <c r="AJ46" s="11">
        <f t="shared" si="1"/>
        <v>0</v>
      </c>
      <c r="AL46" s="11">
        <f t="shared" si="2"/>
        <v>0</v>
      </c>
      <c r="AM46" s="11">
        <f t="shared" si="3"/>
        <v>0</v>
      </c>
      <c r="AN46" s="12" t="e">
        <f t="shared" si="4"/>
        <v>#DIV/0!</v>
      </c>
    </row>
    <row r="47" spans="36:40">
      <c r="AJ47" s="11">
        <f t="shared" si="1"/>
        <v>0</v>
      </c>
      <c r="AL47" s="11">
        <f t="shared" si="2"/>
        <v>0</v>
      </c>
      <c r="AM47" s="11">
        <f t="shared" si="3"/>
        <v>0</v>
      </c>
      <c r="AN47" s="12" t="e">
        <f t="shared" si="4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showGridLines="0" tabSelected="1" workbookViewId="0">
      <selection activeCell="L16" sqref="L16"/>
    </sheetView>
  </sheetViews>
  <sheetFormatPr defaultColWidth="10" defaultRowHeight="15"/>
  <cols>
    <col min="1" max="1" width="4.28515625" style="29" customWidth="1"/>
    <col min="2" max="2" width="10" style="29"/>
    <col min="3" max="3" width="12.28515625" style="29" customWidth="1"/>
    <col min="4" max="4" width="33.140625" style="29" bestFit="1" customWidth="1"/>
    <col min="5" max="5" width="10.7109375" style="29" customWidth="1"/>
    <col min="6" max="8" width="10.42578125" style="29" customWidth="1"/>
    <col min="9" max="9" width="8.7109375" style="29" bestFit="1" customWidth="1"/>
    <col min="10" max="12" width="18.140625" style="29" customWidth="1"/>
    <col min="13" max="15" width="10" style="29"/>
    <col min="16" max="16" width="10.28515625" style="29" customWidth="1"/>
    <col min="17" max="17" width="11.85546875" style="29" customWidth="1"/>
    <col min="18" max="18" width="13.42578125" style="29" customWidth="1"/>
    <col min="19" max="19" width="10" style="29"/>
    <col min="20" max="20" width="10.28515625" style="29" customWidth="1"/>
    <col min="21" max="21" width="9.7109375" style="29" customWidth="1"/>
    <col min="22" max="22" width="11.28515625" style="29" customWidth="1"/>
    <col min="23" max="16384" width="10" style="29"/>
  </cols>
  <sheetData>
    <row r="1" spans="1:22" ht="47.25">
      <c r="A1" s="2" t="s">
        <v>45</v>
      </c>
      <c r="B1" s="2" t="s">
        <v>0</v>
      </c>
      <c r="C1" s="2" t="s">
        <v>1</v>
      </c>
      <c r="D1" s="2" t="s">
        <v>47</v>
      </c>
      <c r="E1" s="2" t="s">
        <v>48</v>
      </c>
      <c r="F1" s="21" t="s">
        <v>60</v>
      </c>
      <c r="G1" s="21" t="s">
        <v>61</v>
      </c>
      <c r="H1" s="21" t="s">
        <v>62</v>
      </c>
      <c r="I1" s="21" t="s">
        <v>67</v>
      </c>
      <c r="J1" s="21" t="s">
        <v>59</v>
      </c>
      <c r="K1" s="21" t="s">
        <v>64</v>
      </c>
      <c r="L1" s="21" t="s">
        <v>63</v>
      </c>
      <c r="M1" s="22" t="s">
        <v>49</v>
      </c>
      <c r="N1" s="22" t="s">
        <v>50</v>
      </c>
      <c r="O1" s="23" t="s">
        <v>51</v>
      </c>
      <c r="P1" s="23" t="s">
        <v>52</v>
      </c>
      <c r="Q1" s="24" t="s">
        <v>54</v>
      </c>
      <c r="R1" s="24" t="s">
        <v>53</v>
      </c>
      <c r="S1" s="25" t="s">
        <v>55</v>
      </c>
      <c r="T1" s="25" t="s">
        <v>56</v>
      </c>
      <c r="U1" s="26" t="s">
        <v>57</v>
      </c>
      <c r="V1" s="26" t="s">
        <v>58</v>
      </c>
    </row>
    <row r="2" spans="1:22">
      <c r="A2" s="27">
        <v>1</v>
      </c>
      <c r="B2" s="27" t="s">
        <v>71</v>
      </c>
      <c r="C2" s="27" t="s">
        <v>81</v>
      </c>
      <c r="D2" s="28" t="s">
        <v>82</v>
      </c>
      <c r="E2" s="27" t="s">
        <v>46</v>
      </c>
      <c r="F2" s="27">
        <v>97</v>
      </c>
      <c r="G2" s="27">
        <v>42</v>
      </c>
      <c r="H2" s="27">
        <v>34</v>
      </c>
      <c r="I2" s="11">
        <f t="shared" ref="I2:I8" si="0">AVERAGE(F2:H2)</f>
        <v>57.666666666666664</v>
      </c>
      <c r="J2" s="27" t="s">
        <v>68</v>
      </c>
      <c r="K2" s="27"/>
      <c r="L2" s="27"/>
      <c r="M2" s="27">
        <v>0</v>
      </c>
      <c r="N2" s="7" t="s">
        <v>68</v>
      </c>
      <c r="O2" s="27">
        <v>0</v>
      </c>
      <c r="P2" s="30">
        <v>0.01</v>
      </c>
      <c r="Q2" s="27">
        <v>0</v>
      </c>
      <c r="R2" s="27" t="s">
        <v>88</v>
      </c>
      <c r="S2" s="27">
        <v>0</v>
      </c>
      <c r="T2" s="30">
        <v>0.01</v>
      </c>
      <c r="U2" s="27">
        <v>0</v>
      </c>
      <c r="V2" s="27" t="s">
        <v>89</v>
      </c>
    </row>
    <row r="3" spans="1:22">
      <c r="A3" s="27">
        <v>2</v>
      </c>
      <c r="B3" s="27" t="s">
        <v>71</v>
      </c>
      <c r="C3" s="27" t="s">
        <v>81</v>
      </c>
      <c r="D3" s="28" t="s">
        <v>83</v>
      </c>
      <c r="E3" s="7" t="s">
        <v>46</v>
      </c>
      <c r="F3" s="27">
        <v>131</v>
      </c>
      <c r="G3" s="27">
        <v>70</v>
      </c>
      <c r="H3" s="27">
        <v>89</v>
      </c>
      <c r="I3" s="11">
        <f t="shared" si="0"/>
        <v>96.666666666666671</v>
      </c>
      <c r="J3" s="27" t="s">
        <v>68</v>
      </c>
      <c r="K3" s="27"/>
      <c r="L3" s="27"/>
      <c r="M3" s="27">
        <v>39</v>
      </c>
      <c r="N3" s="7" t="s">
        <v>68</v>
      </c>
      <c r="O3" s="27">
        <v>33</v>
      </c>
      <c r="P3" s="30">
        <v>0.01</v>
      </c>
      <c r="Q3" s="27">
        <v>17</v>
      </c>
      <c r="R3" s="27" t="s">
        <v>88</v>
      </c>
      <c r="S3" s="27">
        <v>28</v>
      </c>
      <c r="T3" s="30">
        <v>0.01</v>
      </c>
      <c r="U3" s="27">
        <v>14</v>
      </c>
      <c r="V3" s="27" t="s">
        <v>89</v>
      </c>
    </row>
    <row r="4" spans="1:22">
      <c r="A4" s="27">
        <v>3</v>
      </c>
      <c r="B4" s="27" t="s">
        <v>71</v>
      </c>
      <c r="C4" s="27" t="s">
        <v>81</v>
      </c>
      <c r="D4" s="28" t="s">
        <v>84</v>
      </c>
      <c r="E4" s="27" t="s">
        <v>46</v>
      </c>
      <c r="F4" s="27">
        <v>162</v>
      </c>
      <c r="G4" s="27">
        <v>107</v>
      </c>
      <c r="H4" s="27">
        <v>106</v>
      </c>
      <c r="I4" s="11">
        <f t="shared" si="0"/>
        <v>125</v>
      </c>
      <c r="J4" s="27" t="s">
        <v>68</v>
      </c>
      <c r="K4" s="27"/>
      <c r="L4" s="27"/>
      <c r="M4" s="27">
        <v>32</v>
      </c>
      <c r="N4" s="7" t="s">
        <v>68</v>
      </c>
      <c r="O4" s="27">
        <v>30</v>
      </c>
      <c r="P4" s="30">
        <v>0.01</v>
      </c>
      <c r="Q4" s="27">
        <v>37</v>
      </c>
      <c r="R4" s="27" t="s">
        <v>88</v>
      </c>
      <c r="S4" s="27">
        <v>55</v>
      </c>
      <c r="T4" s="30">
        <v>0.01</v>
      </c>
      <c r="U4" s="27">
        <v>32</v>
      </c>
      <c r="V4" s="27" t="s">
        <v>89</v>
      </c>
    </row>
    <row r="5" spans="1:22">
      <c r="A5" s="27">
        <v>4</v>
      </c>
      <c r="B5" s="27" t="s">
        <v>71</v>
      </c>
      <c r="C5" s="27" t="s">
        <v>81</v>
      </c>
      <c r="D5" s="28" t="s">
        <v>85</v>
      </c>
      <c r="E5" s="7" t="s">
        <v>46</v>
      </c>
      <c r="F5" s="27">
        <v>52</v>
      </c>
      <c r="G5" s="27">
        <v>47</v>
      </c>
      <c r="H5" s="27">
        <v>49</v>
      </c>
      <c r="I5" s="11">
        <f t="shared" si="0"/>
        <v>49.333333333333336</v>
      </c>
      <c r="J5" s="27" t="s">
        <v>68</v>
      </c>
      <c r="K5" s="27"/>
      <c r="L5" s="27"/>
      <c r="M5" s="27">
        <v>21</v>
      </c>
      <c r="N5" s="7" t="s">
        <v>68</v>
      </c>
      <c r="O5" s="27">
        <v>43</v>
      </c>
      <c r="P5" s="30">
        <v>0.01</v>
      </c>
      <c r="Q5" s="27">
        <v>16</v>
      </c>
      <c r="R5" s="27" t="s">
        <v>88</v>
      </c>
      <c r="S5" s="27">
        <v>27</v>
      </c>
      <c r="T5" s="30">
        <v>0.01</v>
      </c>
      <c r="U5" s="27">
        <v>8</v>
      </c>
      <c r="V5" s="27" t="s">
        <v>89</v>
      </c>
    </row>
    <row r="6" spans="1:22">
      <c r="A6" s="27">
        <v>5</v>
      </c>
      <c r="B6" s="27" t="s">
        <v>71</v>
      </c>
      <c r="C6" s="27" t="s">
        <v>81</v>
      </c>
      <c r="D6" s="28" t="s">
        <v>86</v>
      </c>
      <c r="E6" s="27" t="s">
        <v>46</v>
      </c>
      <c r="F6" s="27">
        <v>69</v>
      </c>
      <c r="G6" s="27">
        <v>37</v>
      </c>
      <c r="H6" s="27">
        <v>49</v>
      </c>
      <c r="I6" s="11">
        <f t="shared" si="0"/>
        <v>51.666666666666664</v>
      </c>
      <c r="J6" s="27" t="s">
        <v>68</v>
      </c>
      <c r="K6" s="27"/>
      <c r="L6" s="27"/>
      <c r="M6" s="27">
        <v>22</v>
      </c>
      <c r="N6" s="7" t="s">
        <v>68</v>
      </c>
      <c r="O6" s="27">
        <v>45</v>
      </c>
      <c r="P6" s="30">
        <v>0.01</v>
      </c>
      <c r="Q6" s="27">
        <v>30</v>
      </c>
      <c r="R6" s="27" t="s">
        <v>88</v>
      </c>
      <c r="S6" s="27">
        <v>18</v>
      </c>
      <c r="T6" s="30">
        <v>0.01</v>
      </c>
      <c r="U6" s="27">
        <v>0</v>
      </c>
      <c r="V6" s="27" t="s">
        <v>89</v>
      </c>
    </row>
    <row r="7" spans="1:22">
      <c r="A7" s="27">
        <v>6</v>
      </c>
      <c r="B7" s="27" t="s">
        <v>71</v>
      </c>
      <c r="C7" s="27" t="s">
        <v>81</v>
      </c>
      <c r="D7" s="28" t="s">
        <v>90</v>
      </c>
      <c r="E7" s="7" t="s">
        <v>46</v>
      </c>
      <c r="F7" s="27">
        <v>55</v>
      </c>
      <c r="G7" s="27">
        <v>65</v>
      </c>
      <c r="H7" s="27">
        <v>56</v>
      </c>
      <c r="I7" s="11">
        <f t="shared" si="0"/>
        <v>58.666666666666664</v>
      </c>
      <c r="J7" s="27" t="s">
        <v>68</v>
      </c>
      <c r="K7" s="27"/>
      <c r="L7" s="27"/>
      <c r="M7" s="27">
        <v>0</v>
      </c>
      <c r="N7" s="7" t="s">
        <v>68</v>
      </c>
      <c r="O7" s="27">
        <v>0</v>
      </c>
      <c r="P7" s="30">
        <v>0.01</v>
      </c>
      <c r="Q7" s="27">
        <v>0</v>
      </c>
      <c r="R7" s="27" t="s">
        <v>88</v>
      </c>
      <c r="S7" s="27">
        <v>17</v>
      </c>
      <c r="T7" s="30">
        <v>0.01</v>
      </c>
      <c r="U7" s="27">
        <v>0</v>
      </c>
      <c r="V7" s="27" t="s">
        <v>89</v>
      </c>
    </row>
    <row r="8" spans="1:22">
      <c r="A8" s="27">
        <v>7</v>
      </c>
      <c r="B8" s="27" t="s">
        <v>71</v>
      </c>
      <c r="C8" s="27" t="s">
        <v>81</v>
      </c>
      <c r="D8" s="28" t="s">
        <v>87</v>
      </c>
      <c r="E8" s="27" t="s">
        <v>46</v>
      </c>
      <c r="F8" s="27">
        <v>213</v>
      </c>
      <c r="G8" s="27">
        <v>139</v>
      </c>
      <c r="H8" s="27">
        <v>122</v>
      </c>
      <c r="I8" s="11">
        <f t="shared" si="0"/>
        <v>158</v>
      </c>
      <c r="J8" s="27" t="s">
        <v>68</v>
      </c>
      <c r="K8" s="27"/>
      <c r="L8" s="27"/>
      <c r="M8" s="27">
        <v>33</v>
      </c>
      <c r="N8" s="7" t="s">
        <v>68</v>
      </c>
      <c r="O8" s="27">
        <v>67</v>
      </c>
      <c r="P8" s="30">
        <v>0.01</v>
      </c>
      <c r="Q8" s="27">
        <v>60</v>
      </c>
      <c r="R8" s="27" t="s">
        <v>88</v>
      </c>
      <c r="S8" s="27">
        <v>35</v>
      </c>
      <c r="T8" s="30">
        <v>0.01</v>
      </c>
      <c r="U8" s="27">
        <v>32</v>
      </c>
      <c r="V8" s="27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 Information</vt:lpstr>
      <vt:lpstr>CS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TTL Sell- 90, Realme -15</dc:creator>
  <cp:lastModifiedBy>8801715116767</cp:lastModifiedBy>
  <dcterms:created xsi:type="dcterms:W3CDTF">2006-09-15T12:00:00Z</dcterms:created>
  <dcterms:modified xsi:type="dcterms:W3CDTF">2021-11-08T11:46:49Z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c8ed9f161cea478cbce1ba59cf5178f2</vt:lpwstr>
  </property>
</Properties>
</file>