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31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  <comment ref="I31" authorId="0" shapeId="0">
      <text>
        <r>
          <rPr>
            <b/>
            <sz val="9"/>
            <color indexed="81"/>
            <rFont val="Tahoma"/>
            <charset val="1"/>
          </rPr>
          <t xml:space="preserve">Samsung Office Lohar Doroja Tola Laber Cost+ Driver Laucnh </t>
        </r>
      </text>
    </comment>
  </commentList>
</comments>
</file>

<file path=xl/sharedStrings.xml><?xml version="1.0" encoding="utf-8"?>
<sst xmlns="http://schemas.openxmlformats.org/spreadsheetml/2006/main" count="467" uniqueCount="254">
  <si>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</si>
  <si>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</si>
  <si>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</si>
  <si>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</si>
  <si>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</si>
  <si>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</si>
  <si>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</si>
  <si>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</si>
  <si>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</si>
  <si>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</si>
  <si>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</si>
  <si>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</si>
  <si>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</si>
  <si>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</si>
  <si>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</si>
  <si>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</si>
  <si>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</si>
  <si>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</si>
  <si>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</si>
  <si>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</si>
  <si>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</si>
  <si>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</si>
  <si>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</si>
  <si>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</si>
  <si>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</si>
  <si>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</si>
  <si>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</si>
  <si>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</si>
  <si>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</si>
  <si>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</si>
  <si>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</si>
  <si>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</si>
  <si>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</si>
  <si>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</si>
  <si>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</si>
  <si>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</si>
  <si>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</si>
  <si>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</si>
  <si>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</si>
  <si>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</si>
  <si>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</si>
  <si>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</si>
  <si>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</si>
  <si>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</si>
  <si>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</si>
  <si>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</si>
  <si>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</si>
  <si>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</si>
  <si>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</si>
  <si>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</si>
  <si>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</si>
  <si>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</si>
  <si>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</si>
  <si>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</si>
  <si>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</si>
  <si>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</si>
  <si>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</si>
  <si>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</si>
  <si>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</si>
  <si>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</si>
  <si>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</si>
  <si>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</si>
  <si>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</si>
  <si>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</si>
  <si>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</si>
  <si>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</si>
  <si>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</si>
  <si>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</si>
  <si>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</si>
  <si>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</si>
  <si>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</si>
  <si>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</si>
  <si>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</si>
  <si>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</si>
  <si>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</si>
  <si>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</si>
  <si>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</si>
  <si>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</si>
  <si>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</si>
  <si>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</si>
  <si>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</si>
  <si>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</si>
  <si>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</si>
  <si>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</si>
  <si>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</si>
  <si>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</si>
  <si>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</si>
  <si>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</si>
  <si>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</si>
  <si>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</si>
  <si>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</si>
  <si>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</si>
  <si>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</si>
  <si>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</si>
  <si>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</si>
  <si>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</si>
  <si>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</si>
  <si>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</si>
  <si>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</si>
  <si>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</si>
  <si>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</si>
  <si>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</si>
  <si>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</si>
  <si>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</si>
  <si>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</si>
  <si>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</si>
  <si>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</si>
  <si>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</si>
  <si>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</si>
  <si>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</si>
  <si>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</si>
  <si>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</si>
  <si>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</si>
  <si>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</si>
  <si>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</si>
  <si>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</si>
  <si>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</si>
  <si>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</si>
  <si>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</si>
  <si>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</si>
  <si>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</si>
  <si>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</si>
  <si>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</si>
  <si>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</si>
  <si>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</si>
  <si>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</si>
  <si>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</si>
  <si>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</si>
  <si>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</si>
  <si>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</si>
  <si>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</si>
  <si>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</si>
  <si>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</si>
  <si>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</si>
  <si>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</si>
  <si>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</si>
  <si>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</si>
  <si>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</si>
  <si>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</si>
  <si>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</si>
  <si>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</si>
  <si>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</si>
  <si>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</si>
  <si>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</si>
  <si>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</si>
  <si>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</si>
  <si>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</si>
  <si>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</si>
  <si>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</si>
  <si>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</si>
  <si>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</si>
  <si>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</si>
  <si>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</si>
  <si>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</si>
  <si>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</si>
  <si>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</si>
  <si>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</si>
  <si>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</si>
  <si>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</si>
  <si>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</si>
  <si>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</si>
  <si>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</si>
  <si>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</si>
  <si>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</si>
  <si>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</si>
  <si>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</si>
  <si>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</si>
  <si>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</si>
  <si>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</si>
  <si>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</si>
  <si>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</si>
  <si>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</si>
  <si>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</si>
  <si>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</si>
  <si>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</si>
  <si>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</si>
  <si>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</si>
  <si>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</si>
  <si>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</si>
  <si>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</si>
  <si>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</si>
  <si>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</si>
  <si>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</si>
  <si>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</si>
  <si>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</si>
  <si>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</si>
  <si>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</si>
  <si>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</si>
  <si>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</si>
  <si>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</si>
  <si>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</si>
  <si>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</si>
  <si>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</si>
  <si>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</si>
  <si>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</si>
  <si>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</si>
  <si>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</si>
  <si>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</si>
  <si>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</si>
  <si>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</si>
  <si>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</si>
  <si>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</si>
  <si>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</si>
  <si>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</si>
  <si>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</si>
  <si>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</si>
  <si>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</si>
  <si>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RK Mobile King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</si>
  <si>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</si>
  <si>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</si>
  <si>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</si>
  <si>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</si>
  <si>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</si>
  <si>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</si>
  <si>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</si>
  <si>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</si>
  <si>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</si>
  <si>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</si>
  <si>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</si>
  <si>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</si>
  <si>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</si>
  <si>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</si>
  <si>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</si>
  <si>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</si>
  <si>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</si>
  <si>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</si>
  <si>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</si>
  <si>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</si>
  <si>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18.01.2022</t>
  </si>
  <si>
    <t>19.01.2022</t>
  </si>
  <si>
    <t>Tutul</t>
  </si>
  <si>
    <t>20.01.2022</t>
  </si>
  <si>
    <t>Bariola</t>
  </si>
  <si>
    <t>Hirok</t>
  </si>
  <si>
    <t>22.01.2022</t>
  </si>
  <si>
    <t>23.01.2022</t>
  </si>
  <si>
    <t>Rasel Telecom</t>
  </si>
  <si>
    <t>Naj=CD Sound</t>
  </si>
  <si>
    <t>24.01.2022</t>
  </si>
  <si>
    <t>25.01.2022</t>
  </si>
  <si>
    <t>26.01.2022</t>
  </si>
  <si>
    <t>27.01.2022</t>
  </si>
  <si>
    <t>Realme (+)</t>
  </si>
  <si>
    <t>Galaxy Mobile</t>
  </si>
  <si>
    <t>29.01.2022</t>
  </si>
  <si>
    <t>Boss (-)</t>
  </si>
  <si>
    <t>Sigra</t>
  </si>
  <si>
    <t>Dighi Telecom</t>
  </si>
  <si>
    <t>30.01.2022</t>
  </si>
  <si>
    <t>Symphony  Balance(+)</t>
  </si>
  <si>
    <t>Back Margin Dec'21</t>
  </si>
  <si>
    <t>Q4 Back Margin</t>
  </si>
  <si>
    <t>31.01.2022</t>
  </si>
  <si>
    <t>Date:31.01.2022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</si>
</sst>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63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5" workbookViewId="0">
      <selection activeCell="G33" sqref="G3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204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0"/>
      <c r="B5" s="24" t="s">
        <v>3</v>
      </c>
      <c r="C5" s="270">
        <v>26038</v>
      </c>
      <c r="D5" s="270">
        <v>0</v>
      </c>
      <c r="E5" s="271">
        <f>C5-D5</f>
        <v>26038</v>
      </c>
      <c r="F5" s="18"/>
      <c r="G5" s="2"/>
    </row>
    <row r="6" spans="1:7">
      <c r="A6" s="310"/>
      <c r="B6" s="26"/>
      <c r="C6" s="270"/>
      <c r="D6" s="270"/>
      <c r="E6" s="272">
        <f t="shared" ref="E6:E69" si="0">E5+C6-D6</f>
        <v>26038</v>
      </c>
      <c r="F6" s="18"/>
      <c r="G6" s="19"/>
    </row>
    <row r="7" spans="1:7">
      <c r="A7" s="310"/>
      <c r="B7" s="26" t="s">
        <v>206</v>
      </c>
      <c r="C7" s="270">
        <v>0</v>
      </c>
      <c r="D7" s="270">
        <v>0</v>
      </c>
      <c r="E7" s="272">
        <f t="shared" si="0"/>
        <v>26038</v>
      </c>
      <c r="F7" s="2"/>
      <c r="G7" s="2"/>
    </row>
    <row r="8" spans="1:7">
      <c r="A8" s="310"/>
      <c r="B8" s="26" t="s">
        <v>209</v>
      </c>
      <c r="C8" s="270">
        <v>0</v>
      </c>
      <c r="D8" s="270">
        <v>0</v>
      </c>
      <c r="E8" s="272">
        <f>E7+C8-D8</f>
        <v>26038</v>
      </c>
      <c r="F8" s="2"/>
      <c r="G8" s="2"/>
    </row>
    <row r="9" spans="1:7">
      <c r="A9" s="310"/>
      <c r="B9" s="26" t="s">
        <v>211</v>
      </c>
      <c r="C9" s="270">
        <v>300000</v>
      </c>
      <c r="D9" s="298">
        <v>300000</v>
      </c>
      <c r="E9" s="272">
        <f t="shared" si="0"/>
        <v>26038</v>
      </c>
      <c r="F9" s="2"/>
      <c r="G9" s="2"/>
    </row>
    <row r="10" spans="1:7">
      <c r="A10" s="310"/>
      <c r="B10" s="26" t="s">
        <v>213</v>
      </c>
      <c r="C10" s="273">
        <v>0</v>
      </c>
      <c r="D10" s="273">
        <v>0</v>
      </c>
      <c r="E10" s="272">
        <f t="shared" si="0"/>
        <v>26038</v>
      </c>
      <c r="F10" s="2"/>
      <c r="G10" s="2"/>
    </row>
    <row r="11" spans="1:7">
      <c r="A11" s="310"/>
      <c r="B11" s="26" t="s">
        <v>214</v>
      </c>
      <c r="C11" s="270">
        <v>700000</v>
      </c>
      <c r="D11" s="270">
        <v>0</v>
      </c>
      <c r="E11" s="272">
        <f t="shared" si="0"/>
        <v>726038</v>
      </c>
      <c r="F11" s="2"/>
      <c r="G11" s="2"/>
    </row>
    <row r="12" spans="1:7">
      <c r="A12" s="310"/>
      <c r="B12" s="26" t="s">
        <v>214</v>
      </c>
      <c r="C12" s="270">
        <v>65000</v>
      </c>
      <c r="D12" s="298">
        <v>780000</v>
      </c>
      <c r="E12" s="272">
        <f t="shared" si="0"/>
        <v>11038</v>
      </c>
      <c r="F12" s="29"/>
      <c r="G12" s="2"/>
    </row>
    <row r="13" spans="1:7">
      <c r="A13" s="310"/>
      <c r="B13" s="26" t="s">
        <v>215</v>
      </c>
      <c r="C13" s="270">
        <v>530000</v>
      </c>
      <c r="D13" s="298">
        <v>520000</v>
      </c>
      <c r="E13" s="272">
        <f t="shared" si="0"/>
        <v>21038</v>
      </c>
      <c r="F13" s="2"/>
      <c r="G13" s="30"/>
    </row>
    <row r="14" spans="1:7">
      <c r="A14" s="310"/>
      <c r="B14" s="26" t="s">
        <v>217</v>
      </c>
      <c r="C14" s="270">
        <v>0</v>
      </c>
      <c r="D14" s="270">
        <v>0</v>
      </c>
      <c r="E14" s="272">
        <f t="shared" si="0"/>
        <v>21038</v>
      </c>
      <c r="F14" s="2"/>
      <c r="G14" s="2"/>
    </row>
    <row r="15" spans="1:7">
      <c r="A15" s="310"/>
      <c r="B15" s="26" t="s">
        <v>218</v>
      </c>
      <c r="C15" s="270">
        <v>0</v>
      </c>
      <c r="D15" s="270">
        <v>0</v>
      </c>
      <c r="E15" s="272">
        <f t="shared" si="0"/>
        <v>21038</v>
      </c>
      <c r="F15" s="2"/>
      <c r="G15" s="11"/>
    </row>
    <row r="16" spans="1:7">
      <c r="A16" s="310"/>
      <c r="B16" s="26" t="s">
        <v>219</v>
      </c>
      <c r="C16" s="270">
        <v>180000</v>
      </c>
      <c r="D16" s="298">
        <v>150000</v>
      </c>
      <c r="E16" s="272">
        <f t="shared" si="0"/>
        <v>51038</v>
      </c>
      <c r="F16" s="20"/>
      <c r="G16" s="2"/>
    </row>
    <row r="17" spans="1:7">
      <c r="A17" s="310"/>
      <c r="B17" s="26" t="s">
        <v>221</v>
      </c>
      <c r="C17" s="270">
        <v>240000</v>
      </c>
      <c r="D17" s="298">
        <v>200000</v>
      </c>
      <c r="E17" s="272">
        <f t="shared" si="0"/>
        <v>91038</v>
      </c>
      <c r="F17" s="12"/>
      <c r="G17" s="2"/>
    </row>
    <row r="18" spans="1:7">
      <c r="A18" s="310"/>
      <c r="B18" s="26" t="s">
        <v>222</v>
      </c>
      <c r="C18" s="270">
        <v>350000</v>
      </c>
      <c r="D18" s="298">
        <v>200000</v>
      </c>
      <c r="E18" s="272">
        <f>E17+C18-D18</f>
        <v>241038</v>
      </c>
      <c r="F18" s="29"/>
      <c r="G18" s="2"/>
    </row>
    <row r="19" spans="1:7" ht="12.75" customHeight="1">
      <c r="A19" s="310"/>
      <c r="B19" s="26" t="s">
        <v>223</v>
      </c>
      <c r="C19" s="270">
        <v>430000</v>
      </c>
      <c r="D19" s="303">
        <v>650000</v>
      </c>
      <c r="E19" s="272">
        <f t="shared" si="0"/>
        <v>21038</v>
      </c>
      <c r="F19" s="29"/>
      <c r="G19" s="2"/>
    </row>
    <row r="20" spans="1:7">
      <c r="A20" s="310"/>
      <c r="B20" s="26" t="s">
        <v>225</v>
      </c>
      <c r="C20" s="270">
        <v>700000</v>
      </c>
      <c r="D20" s="298">
        <v>700000</v>
      </c>
      <c r="E20" s="272">
        <f t="shared" si="0"/>
        <v>21038</v>
      </c>
      <c r="F20" s="29"/>
      <c r="G20" s="2"/>
    </row>
    <row r="21" spans="1:7">
      <c r="A21" s="310"/>
      <c r="B21" s="26" t="s">
        <v>227</v>
      </c>
      <c r="C21" s="270">
        <v>100000</v>
      </c>
      <c r="D21" s="298">
        <v>100000</v>
      </c>
      <c r="E21" s="272">
        <f>E20+C21-D21</f>
        <v>21038</v>
      </c>
      <c r="F21" s="288"/>
      <c r="G21" s="2"/>
    </row>
    <row r="22" spans="1:7">
      <c r="A22" s="310"/>
      <c r="B22" s="26" t="s">
        <v>228</v>
      </c>
      <c r="C22" s="270">
        <v>550000</v>
      </c>
      <c r="D22" s="298">
        <v>550000</v>
      </c>
      <c r="E22" s="272">
        <f t="shared" si="0"/>
        <v>21038</v>
      </c>
      <c r="F22" s="2"/>
      <c r="G22" s="2"/>
    </row>
    <row r="23" spans="1:7">
      <c r="A23" s="310"/>
      <c r="B23" s="26" t="s">
        <v>229</v>
      </c>
      <c r="C23" s="270">
        <v>480000</v>
      </c>
      <c r="D23" s="298">
        <v>480000</v>
      </c>
      <c r="E23" s="272">
        <f>E22+C23-D23</f>
        <v>21038</v>
      </c>
      <c r="F23" s="2"/>
      <c r="G23" s="2"/>
    </row>
    <row r="24" spans="1:7">
      <c r="A24" s="310"/>
      <c r="B24" s="26" t="s">
        <v>231</v>
      </c>
      <c r="C24" s="270">
        <v>300000</v>
      </c>
      <c r="D24" s="298">
        <v>300000</v>
      </c>
      <c r="E24" s="272">
        <f t="shared" si="0"/>
        <v>21038</v>
      </c>
      <c r="F24" s="2"/>
      <c r="G24" s="2"/>
    </row>
    <row r="25" spans="1:7">
      <c r="A25" s="310"/>
      <c r="B25" s="26" t="s">
        <v>234</v>
      </c>
      <c r="C25" s="270">
        <v>0</v>
      </c>
      <c r="D25" s="270">
        <v>0</v>
      </c>
      <c r="E25" s="272">
        <f t="shared" si="0"/>
        <v>21038</v>
      </c>
      <c r="F25" s="2"/>
      <c r="G25" s="2"/>
    </row>
    <row r="26" spans="1:7">
      <c r="A26" s="310"/>
      <c r="B26" s="26" t="s">
        <v>235</v>
      </c>
      <c r="C26" s="270">
        <v>1000000</v>
      </c>
      <c r="D26" s="298">
        <v>1000000</v>
      </c>
      <c r="E26" s="272">
        <f t="shared" si="0"/>
        <v>21038</v>
      </c>
      <c r="F26" s="2"/>
      <c r="G26" s="2"/>
    </row>
    <row r="27" spans="1:7">
      <c r="A27" s="310"/>
      <c r="B27" s="26" t="s">
        <v>238</v>
      </c>
      <c r="C27" s="270">
        <v>600000</v>
      </c>
      <c r="D27" s="298">
        <v>600000</v>
      </c>
      <c r="E27" s="272">
        <f t="shared" si="0"/>
        <v>21038</v>
      </c>
      <c r="F27" s="2"/>
      <c r="G27" s="21"/>
    </row>
    <row r="28" spans="1:7">
      <c r="A28" s="310"/>
      <c r="B28" s="26" t="s">
        <v>239</v>
      </c>
      <c r="C28" s="270">
        <v>600000</v>
      </c>
      <c r="D28" s="298">
        <v>600000</v>
      </c>
      <c r="E28" s="272">
        <f>E27+C28-D28</f>
        <v>21038</v>
      </c>
      <c r="F28" s="2"/>
      <c r="G28" s="21"/>
    </row>
    <row r="29" spans="1:7">
      <c r="A29" s="310"/>
      <c r="B29" s="26" t="s">
        <v>240</v>
      </c>
      <c r="C29" s="270">
        <v>400000</v>
      </c>
      <c r="D29" s="298">
        <v>400000</v>
      </c>
      <c r="E29" s="272">
        <f t="shared" si="0"/>
        <v>21038</v>
      </c>
      <c r="F29" s="2"/>
      <c r="G29" s="21"/>
    </row>
    <row r="30" spans="1:7">
      <c r="A30" s="310"/>
      <c r="B30" s="26" t="s">
        <v>241</v>
      </c>
      <c r="C30" s="270">
        <v>1000000</v>
      </c>
      <c r="D30" s="298">
        <v>1000000</v>
      </c>
      <c r="E30" s="272">
        <f t="shared" si="0"/>
        <v>21038</v>
      </c>
      <c r="F30" s="2"/>
      <c r="G30" s="21"/>
    </row>
    <row r="31" spans="1:7">
      <c r="A31" s="310"/>
      <c r="B31" s="26" t="s">
        <v>241</v>
      </c>
      <c r="C31" s="270">
        <v>550000</v>
      </c>
      <c r="D31" s="270">
        <v>0</v>
      </c>
      <c r="E31" s="272">
        <f t="shared" si="0"/>
        <v>571038</v>
      </c>
      <c r="F31" s="2"/>
      <c r="G31" s="21"/>
    </row>
    <row r="32" spans="1:7">
      <c r="A32" s="310"/>
      <c r="B32" s="26" t="s">
        <v>244</v>
      </c>
      <c r="C32" s="270">
        <v>0</v>
      </c>
      <c r="D32" s="270">
        <v>0</v>
      </c>
      <c r="E32" s="272">
        <f>E31+C32-D32</f>
        <v>571038</v>
      </c>
      <c r="F32" s="2"/>
      <c r="G32" s="21"/>
    </row>
    <row r="33" spans="1:7">
      <c r="A33" s="310"/>
      <c r="B33" s="26" t="s">
        <v>248</v>
      </c>
      <c r="C33" s="270">
        <v>1650000</v>
      </c>
      <c r="D33" s="303">
        <v>1500000</v>
      </c>
      <c r="E33" s="272">
        <f t="shared" si="0"/>
        <v>721038</v>
      </c>
      <c r="F33" s="2"/>
      <c r="G33" s="21"/>
    </row>
    <row r="34" spans="1:7">
      <c r="A34" s="310"/>
      <c r="B34" s="26" t="s">
        <v>252</v>
      </c>
      <c r="C34" s="270">
        <v>900000</v>
      </c>
      <c r="D34" s="298">
        <v>1600000</v>
      </c>
      <c r="E34" s="272">
        <f t="shared" si="0"/>
        <v>21038</v>
      </c>
      <c r="F34" s="2"/>
      <c r="G34" s="21"/>
    </row>
    <row r="35" spans="1:7">
      <c r="A35" s="310"/>
      <c r="B35" s="26"/>
      <c r="C35" s="270"/>
      <c r="D35" s="270"/>
      <c r="E35" s="272">
        <f t="shared" si="0"/>
        <v>21038</v>
      </c>
      <c r="F35" s="2"/>
      <c r="G35" s="21"/>
    </row>
    <row r="36" spans="1:7">
      <c r="A36" s="310"/>
      <c r="B36" s="26"/>
      <c r="C36" s="270"/>
      <c r="D36" s="270"/>
      <c r="E36" s="272">
        <f t="shared" si="0"/>
        <v>21038</v>
      </c>
      <c r="F36" s="2"/>
      <c r="G36" s="21"/>
    </row>
    <row r="37" spans="1:7">
      <c r="A37" s="310"/>
      <c r="B37" s="26"/>
      <c r="C37" s="270"/>
      <c r="D37" s="270"/>
      <c r="E37" s="272">
        <f t="shared" si="0"/>
        <v>21038</v>
      </c>
      <c r="F37" s="2"/>
      <c r="G37" s="21"/>
    </row>
    <row r="38" spans="1:7">
      <c r="A38" s="310"/>
      <c r="B38" s="26"/>
      <c r="C38" s="270"/>
      <c r="D38" s="270"/>
      <c r="E38" s="272">
        <f t="shared" si="0"/>
        <v>21038</v>
      </c>
      <c r="F38" s="2"/>
      <c r="G38" s="21"/>
    </row>
    <row r="39" spans="1:7">
      <c r="A39" s="310"/>
      <c r="B39" s="26"/>
      <c r="C39" s="270"/>
      <c r="D39" s="270"/>
      <c r="E39" s="272">
        <f t="shared" si="0"/>
        <v>21038</v>
      </c>
      <c r="F39" s="2"/>
      <c r="G39" s="21"/>
    </row>
    <row r="40" spans="1:7">
      <c r="A40" s="310"/>
      <c r="B40" s="26"/>
      <c r="C40" s="270"/>
      <c r="D40" s="270"/>
      <c r="E40" s="272">
        <f t="shared" si="0"/>
        <v>21038</v>
      </c>
      <c r="F40" s="2"/>
      <c r="G40" s="21"/>
    </row>
    <row r="41" spans="1:7">
      <c r="A41" s="310"/>
      <c r="B41" s="26"/>
      <c r="C41" s="270"/>
      <c r="D41" s="270"/>
      <c r="E41" s="272">
        <f t="shared" si="0"/>
        <v>21038</v>
      </c>
      <c r="F41" s="2"/>
      <c r="G41" s="21"/>
    </row>
    <row r="42" spans="1:7">
      <c r="A42" s="310"/>
      <c r="B42" s="26"/>
      <c r="C42" s="270"/>
      <c r="D42" s="270"/>
      <c r="E42" s="272">
        <f t="shared" si="0"/>
        <v>21038</v>
      </c>
      <c r="F42" s="2"/>
      <c r="G42" s="21"/>
    </row>
    <row r="43" spans="1:7">
      <c r="A43" s="310"/>
      <c r="B43" s="26"/>
      <c r="C43" s="270"/>
      <c r="D43" s="270"/>
      <c r="E43" s="272">
        <f t="shared" si="0"/>
        <v>21038</v>
      </c>
      <c r="F43" s="2"/>
      <c r="G43" s="21"/>
    </row>
    <row r="44" spans="1:7">
      <c r="A44" s="310"/>
      <c r="B44" s="26"/>
      <c r="C44" s="270"/>
      <c r="D44" s="270"/>
      <c r="E44" s="272">
        <f t="shared" si="0"/>
        <v>21038</v>
      </c>
      <c r="F44" s="2"/>
      <c r="G44" s="21"/>
    </row>
    <row r="45" spans="1:7">
      <c r="A45" s="310"/>
      <c r="B45" s="26"/>
      <c r="C45" s="270"/>
      <c r="D45" s="270"/>
      <c r="E45" s="272">
        <f t="shared" si="0"/>
        <v>21038</v>
      </c>
      <c r="F45" s="2"/>
      <c r="G45" s="21"/>
    </row>
    <row r="46" spans="1:7">
      <c r="A46" s="310"/>
      <c r="B46" s="26"/>
      <c r="C46" s="270"/>
      <c r="D46" s="270"/>
      <c r="E46" s="272">
        <f t="shared" si="0"/>
        <v>21038</v>
      </c>
      <c r="F46" s="2"/>
      <c r="G46" s="21"/>
    </row>
    <row r="47" spans="1:7">
      <c r="A47" s="310"/>
      <c r="B47" s="26"/>
      <c r="C47" s="270"/>
      <c r="D47" s="270"/>
      <c r="E47" s="272">
        <f t="shared" si="0"/>
        <v>21038</v>
      </c>
      <c r="F47" s="2"/>
      <c r="G47" s="21"/>
    </row>
    <row r="48" spans="1:7">
      <c r="A48" s="310"/>
      <c r="B48" s="26"/>
      <c r="C48" s="270"/>
      <c r="D48" s="270"/>
      <c r="E48" s="272">
        <f t="shared" si="0"/>
        <v>21038</v>
      </c>
      <c r="F48" s="2"/>
      <c r="G48" s="21"/>
    </row>
    <row r="49" spans="1:7">
      <c r="A49" s="310"/>
      <c r="B49" s="26"/>
      <c r="C49" s="270"/>
      <c r="D49" s="270"/>
      <c r="E49" s="272">
        <f t="shared" si="0"/>
        <v>21038</v>
      </c>
      <c r="F49" s="2"/>
      <c r="G49" s="21"/>
    </row>
    <row r="50" spans="1:7">
      <c r="A50" s="310"/>
      <c r="B50" s="26"/>
      <c r="C50" s="270"/>
      <c r="D50" s="270"/>
      <c r="E50" s="272">
        <f t="shared" si="0"/>
        <v>21038</v>
      </c>
      <c r="F50" s="2"/>
      <c r="G50" s="21"/>
    </row>
    <row r="51" spans="1:7">
      <c r="A51" s="310"/>
      <c r="B51" s="26"/>
      <c r="C51" s="270"/>
      <c r="D51" s="270"/>
      <c r="E51" s="272">
        <f t="shared" si="0"/>
        <v>21038</v>
      </c>
      <c r="F51" s="2"/>
      <c r="G51" s="21"/>
    </row>
    <row r="52" spans="1:7">
      <c r="A52" s="310"/>
      <c r="B52" s="26"/>
      <c r="C52" s="270"/>
      <c r="D52" s="270"/>
      <c r="E52" s="272">
        <f t="shared" si="0"/>
        <v>21038</v>
      </c>
      <c r="F52" s="2"/>
      <c r="G52" s="21"/>
    </row>
    <row r="53" spans="1:7">
      <c r="A53" s="310"/>
      <c r="B53" s="26"/>
      <c r="C53" s="270"/>
      <c r="D53" s="270"/>
      <c r="E53" s="272">
        <f t="shared" si="0"/>
        <v>21038</v>
      </c>
      <c r="F53" s="2"/>
      <c r="G53" s="21"/>
    </row>
    <row r="54" spans="1:7">
      <c r="A54" s="310"/>
      <c r="B54" s="26"/>
      <c r="C54" s="270"/>
      <c r="D54" s="270"/>
      <c r="E54" s="272">
        <f t="shared" si="0"/>
        <v>21038</v>
      </c>
      <c r="F54" s="2"/>
      <c r="G54" s="21"/>
    </row>
    <row r="55" spans="1:7">
      <c r="A55" s="310"/>
      <c r="B55" s="26"/>
      <c r="C55" s="270"/>
      <c r="D55" s="270"/>
      <c r="E55" s="272">
        <f t="shared" si="0"/>
        <v>21038</v>
      </c>
      <c r="F55" s="2"/>
    </row>
    <row r="56" spans="1:7">
      <c r="A56" s="310"/>
      <c r="B56" s="26"/>
      <c r="C56" s="270"/>
      <c r="D56" s="270"/>
      <c r="E56" s="272">
        <f t="shared" si="0"/>
        <v>21038</v>
      </c>
      <c r="F56" s="2"/>
    </row>
    <row r="57" spans="1:7">
      <c r="A57" s="310"/>
      <c r="B57" s="26"/>
      <c r="C57" s="270"/>
      <c r="D57" s="270"/>
      <c r="E57" s="272">
        <f t="shared" si="0"/>
        <v>21038</v>
      </c>
      <c r="F57" s="2"/>
    </row>
    <row r="58" spans="1:7">
      <c r="A58" s="310"/>
      <c r="B58" s="26"/>
      <c r="C58" s="270"/>
      <c r="D58" s="270"/>
      <c r="E58" s="272">
        <f t="shared" si="0"/>
        <v>21038</v>
      </c>
      <c r="F58" s="2"/>
    </row>
    <row r="59" spans="1:7">
      <c r="A59" s="310"/>
      <c r="B59" s="26"/>
      <c r="C59" s="270"/>
      <c r="D59" s="270"/>
      <c r="E59" s="272">
        <f t="shared" si="0"/>
        <v>21038</v>
      </c>
      <c r="F59" s="2"/>
    </row>
    <row r="60" spans="1:7">
      <c r="A60" s="310"/>
      <c r="B60" s="26"/>
      <c r="C60" s="270"/>
      <c r="D60" s="270"/>
      <c r="E60" s="272">
        <f t="shared" si="0"/>
        <v>21038</v>
      </c>
      <c r="F60" s="2"/>
    </row>
    <row r="61" spans="1:7">
      <c r="A61" s="310"/>
      <c r="B61" s="26"/>
      <c r="C61" s="270"/>
      <c r="D61" s="270"/>
      <c r="E61" s="272">
        <f t="shared" si="0"/>
        <v>21038</v>
      </c>
      <c r="F61" s="2"/>
    </row>
    <row r="62" spans="1:7">
      <c r="A62" s="310"/>
      <c r="B62" s="26"/>
      <c r="C62" s="270"/>
      <c r="D62" s="270"/>
      <c r="E62" s="272">
        <f t="shared" si="0"/>
        <v>21038</v>
      </c>
      <c r="F62" s="2"/>
    </row>
    <row r="63" spans="1:7">
      <c r="A63" s="310"/>
      <c r="B63" s="26"/>
      <c r="C63" s="270"/>
      <c r="D63" s="270"/>
      <c r="E63" s="272">
        <f t="shared" si="0"/>
        <v>21038</v>
      </c>
      <c r="F63" s="2"/>
    </row>
    <row r="64" spans="1:7">
      <c r="A64" s="310"/>
      <c r="B64" s="26"/>
      <c r="C64" s="270"/>
      <c r="D64" s="270"/>
      <c r="E64" s="272">
        <f t="shared" si="0"/>
        <v>21038</v>
      </c>
      <c r="F64" s="2"/>
    </row>
    <row r="65" spans="1:7">
      <c r="A65" s="310"/>
      <c r="B65" s="26"/>
      <c r="C65" s="270"/>
      <c r="D65" s="270"/>
      <c r="E65" s="272">
        <f t="shared" si="0"/>
        <v>21038</v>
      </c>
      <c r="F65" s="2"/>
    </row>
    <row r="66" spans="1:7">
      <c r="A66" s="310"/>
      <c r="B66" s="26"/>
      <c r="C66" s="270"/>
      <c r="D66" s="270"/>
      <c r="E66" s="272">
        <f t="shared" si="0"/>
        <v>21038</v>
      </c>
      <c r="F66" s="2"/>
    </row>
    <row r="67" spans="1:7">
      <c r="A67" s="310"/>
      <c r="B67" s="26"/>
      <c r="C67" s="270"/>
      <c r="D67" s="270"/>
      <c r="E67" s="272">
        <f t="shared" si="0"/>
        <v>21038</v>
      </c>
      <c r="F67" s="2"/>
    </row>
    <row r="68" spans="1:7">
      <c r="A68" s="310"/>
      <c r="B68" s="26"/>
      <c r="C68" s="270"/>
      <c r="D68" s="270"/>
      <c r="E68" s="272">
        <f t="shared" si="0"/>
        <v>21038</v>
      </c>
      <c r="F68" s="2"/>
    </row>
    <row r="69" spans="1:7">
      <c r="A69" s="310"/>
      <c r="B69" s="26"/>
      <c r="C69" s="270"/>
      <c r="D69" s="270"/>
      <c r="E69" s="272">
        <f t="shared" si="0"/>
        <v>21038</v>
      </c>
      <c r="F69" s="2"/>
    </row>
    <row r="70" spans="1:7">
      <c r="A70" s="310"/>
      <c r="B70" s="26"/>
      <c r="C70" s="270"/>
      <c r="D70" s="270"/>
      <c r="E70" s="272">
        <f t="shared" ref="E70:E82" si="1">E69+C70-D70</f>
        <v>21038</v>
      </c>
      <c r="F70" s="2"/>
    </row>
    <row r="71" spans="1:7">
      <c r="A71" s="310"/>
      <c r="B71" s="26"/>
      <c r="C71" s="270"/>
      <c r="D71" s="270"/>
      <c r="E71" s="272">
        <f t="shared" si="1"/>
        <v>21038</v>
      </c>
      <c r="F71" s="2"/>
    </row>
    <row r="72" spans="1:7">
      <c r="A72" s="310"/>
      <c r="B72" s="26"/>
      <c r="C72" s="270"/>
      <c r="D72" s="270"/>
      <c r="E72" s="272">
        <f t="shared" si="1"/>
        <v>21038</v>
      </c>
      <c r="F72" s="2"/>
    </row>
    <row r="73" spans="1:7">
      <c r="A73" s="310"/>
      <c r="B73" s="26"/>
      <c r="C73" s="270"/>
      <c r="D73" s="270"/>
      <c r="E73" s="272">
        <f t="shared" si="1"/>
        <v>21038</v>
      </c>
      <c r="F73" s="2"/>
    </row>
    <row r="74" spans="1:7">
      <c r="A74" s="310"/>
      <c r="B74" s="26"/>
      <c r="C74" s="270"/>
      <c r="D74" s="270"/>
      <c r="E74" s="272">
        <f t="shared" si="1"/>
        <v>21038</v>
      </c>
      <c r="F74" s="2"/>
    </row>
    <row r="75" spans="1:7">
      <c r="A75" s="310"/>
      <c r="B75" s="26"/>
      <c r="C75" s="270"/>
      <c r="D75" s="270"/>
      <c r="E75" s="272">
        <f t="shared" si="1"/>
        <v>21038</v>
      </c>
      <c r="F75" s="2"/>
    </row>
    <row r="76" spans="1:7">
      <c r="A76" s="310"/>
      <c r="B76" s="26"/>
      <c r="C76" s="270"/>
      <c r="D76" s="270"/>
      <c r="E76" s="272">
        <f t="shared" si="1"/>
        <v>21038</v>
      </c>
      <c r="F76" s="2"/>
    </row>
    <row r="77" spans="1:7">
      <c r="A77" s="310"/>
      <c r="B77" s="26"/>
      <c r="C77" s="270"/>
      <c r="D77" s="270"/>
      <c r="E77" s="272">
        <f t="shared" si="1"/>
        <v>21038</v>
      </c>
      <c r="F77" s="2"/>
    </row>
    <row r="78" spans="1:7">
      <c r="A78" s="310"/>
      <c r="B78" s="26"/>
      <c r="C78" s="270"/>
      <c r="D78" s="270"/>
      <c r="E78" s="272">
        <f t="shared" si="1"/>
        <v>21038</v>
      </c>
      <c r="F78" s="2"/>
    </row>
    <row r="79" spans="1:7">
      <c r="A79" s="310"/>
      <c r="B79" s="26"/>
      <c r="C79" s="270"/>
      <c r="D79" s="270"/>
      <c r="E79" s="272">
        <f t="shared" si="1"/>
        <v>21038</v>
      </c>
      <c r="F79" s="18"/>
      <c r="G79" s="2"/>
    </row>
    <row r="80" spans="1:7">
      <c r="A80" s="310"/>
      <c r="B80" s="26"/>
      <c r="C80" s="270"/>
      <c r="D80" s="270"/>
      <c r="E80" s="272">
        <f t="shared" si="1"/>
        <v>21038</v>
      </c>
      <c r="F80" s="18"/>
      <c r="G80" s="2"/>
    </row>
    <row r="81" spans="1:7">
      <c r="A81" s="310"/>
      <c r="B81" s="26"/>
      <c r="C81" s="270"/>
      <c r="D81" s="270"/>
      <c r="E81" s="272">
        <f t="shared" si="1"/>
        <v>21038</v>
      </c>
      <c r="F81" s="18"/>
      <c r="G81" s="2"/>
    </row>
    <row r="82" spans="1:7">
      <c r="A82" s="310"/>
      <c r="B82" s="26"/>
      <c r="C82" s="270"/>
      <c r="D82" s="270"/>
      <c r="E82" s="272">
        <f t="shared" si="1"/>
        <v>21038</v>
      </c>
      <c r="F82" s="18"/>
      <c r="G82" s="2"/>
    </row>
    <row r="83" spans="1:7">
      <c r="A83" s="310"/>
      <c r="B83" s="31"/>
      <c r="C83" s="272">
        <f>SUM(C5:C72)</f>
        <v>11651038</v>
      </c>
      <c r="D83" s="272">
        <f>SUM(D5:D77)</f>
        <v>11630000</v>
      </c>
      <c r="E83" s="27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K41" sqref="K41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2" customFormat="1" ht="18">
      <c r="A2" s="316" t="s">
        <v>127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3" customFormat="1" ht="16.5" thickBot="1">
      <c r="A3" s="317" t="s">
        <v>205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6"/>
      <c r="T3" s="7"/>
      <c r="U3" s="7"/>
      <c r="V3" s="7"/>
      <c r="W3" s="7"/>
      <c r="X3" s="16"/>
    </row>
    <row r="4" spans="1:24" s="74" customFormat="1" ht="12.75" customHeight="1">
      <c r="A4" s="320" t="s">
        <v>36</v>
      </c>
      <c r="B4" s="322" t="s">
        <v>37</v>
      </c>
      <c r="C4" s="311" t="s">
        <v>38</v>
      </c>
      <c r="D4" s="311" t="s">
        <v>39</v>
      </c>
      <c r="E4" s="311" t="s">
        <v>40</v>
      </c>
      <c r="F4" s="311"/>
      <c r="G4" s="311" t="s">
        <v>41</v>
      </c>
      <c r="H4" s="311" t="s">
        <v>198</v>
      </c>
      <c r="I4" s="311" t="s">
        <v>197</v>
      </c>
      <c r="J4" s="311" t="s">
        <v>42</v>
      </c>
      <c r="K4" s="311" t="s">
        <v>43</v>
      </c>
      <c r="L4" s="311" t="s">
        <v>44</v>
      </c>
      <c r="M4" s="311" t="s">
        <v>45</v>
      </c>
      <c r="N4" s="311" t="s">
        <v>46</v>
      </c>
      <c r="O4" s="313" t="s">
        <v>47</v>
      </c>
      <c r="P4" s="324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206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210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212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213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214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215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217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218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219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221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/>
      <c r="N15" s="121">
        <v>20</v>
      </c>
      <c r="O15" s="90"/>
      <c r="P15" s="92">
        <v>270</v>
      </c>
      <c r="Q15" s="86">
        <f t="shared" si="0"/>
        <v>2090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222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1200</v>
      </c>
      <c r="N16" s="121">
        <v>20</v>
      </c>
      <c r="O16" s="90"/>
      <c r="P16" s="92"/>
      <c r="Q16" s="86">
        <f t="shared" si="0"/>
        <v>2130</v>
      </c>
      <c r="R16" s="87"/>
      <c r="S16" s="6"/>
      <c r="T16" s="34"/>
      <c r="U16" s="5"/>
      <c r="V16" s="34"/>
      <c r="W16" s="5"/>
    </row>
    <row r="17" spans="1:23" s="13" customFormat="1">
      <c r="A17" s="81" t="s">
        <v>223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224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226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227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228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>
        <v>330</v>
      </c>
      <c r="Q21" s="86">
        <f t="shared" si="0"/>
        <v>2450</v>
      </c>
      <c r="R21" s="87"/>
      <c r="S21" s="6"/>
    </row>
    <row r="22" spans="1:23" s="13" customFormat="1">
      <c r="A22" s="81" t="s">
        <v>229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231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234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235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238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>
        <v>370</v>
      </c>
      <c r="Q26" s="86">
        <f t="shared" si="0"/>
        <v>2440</v>
      </c>
      <c r="R26" s="87"/>
      <c r="S26" s="6"/>
    </row>
    <row r="27" spans="1:23" s="13" customFormat="1">
      <c r="A27" s="81" t="s">
        <v>239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240</v>
      </c>
      <c r="B28" s="89">
        <v>200</v>
      </c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1300</v>
      </c>
      <c r="R28" s="87"/>
      <c r="S28" s="6"/>
      <c r="T28" s="99"/>
      <c r="U28" s="99"/>
    </row>
    <row r="29" spans="1:23" s="13" customFormat="1">
      <c r="A29" s="81" t="s">
        <v>241</v>
      </c>
      <c r="B29" s="89">
        <v>700</v>
      </c>
      <c r="C29" s="82">
        <v>420</v>
      </c>
      <c r="D29" s="90"/>
      <c r="E29" s="90">
        <v>100</v>
      </c>
      <c r="F29" s="90"/>
      <c r="G29" s="90">
        <v>100</v>
      </c>
      <c r="H29" s="90"/>
      <c r="I29" s="90"/>
      <c r="J29" s="90">
        <v>40</v>
      </c>
      <c r="K29" s="90">
        <v>480</v>
      </c>
      <c r="L29" s="90"/>
      <c r="M29" s="90"/>
      <c r="N29" s="121">
        <v>20</v>
      </c>
      <c r="O29" s="90"/>
      <c r="P29" s="92">
        <v>230</v>
      </c>
      <c r="Q29" s="86">
        <f t="shared" si="0"/>
        <v>2090</v>
      </c>
      <c r="R29" s="87"/>
      <c r="S29" s="99"/>
      <c r="T29" s="100"/>
      <c r="U29" s="100"/>
    </row>
    <row r="30" spans="1:23" s="13" customFormat="1">
      <c r="A30" s="81" t="s">
        <v>244</v>
      </c>
      <c r="B30" s="89">
        <v>2000</v>
      </c>
      <c r="C30" s="82"/>
      <c r="D30" s="90"/>
      <c r="E30" s="90"/>
      <c r="F30" s="90"/>
      <c r="G30" s="90">
        <v>170</v>
      </c>
      <c r="H30" s="90"/>
      <c r="I30" s="90"/>
      <c r="J30" s="90">
        <v>30</v>
      </c>
      <c r="K30" s="90">
        <v>480</v>
      </c>
      <c r="L30" s="90"/>
      <c r="M30" s="90"/>
      <c r="N30" s="121">
        <v>20</v>
      </c>
      <c r="O30" s="90"/>
      <c r="P30" s="92"/>
      <c r="Q30" s="86">
        <f t="shared" si="0"/>
        <v>2700</v>
      </c>
      <c r="R30" s="87"/>
      <c r="S30" s="99"/>
      <c r="T30" s="99"/>
      <c r="U30" s="99"/>
    </row>
    <row r="31" spans="1:23" s="13" customFormat="1">
      <c r="A31" s="81" t="s">
        <v>248</v>
      </c>
      <c r="B31" s="89"/>
      <c r="C31" s="82">
        <v>450</v>
      </c>
      <c r="D31" s="90"/>
      <c r="E31" s="90"/>
      <c r="F31" s="90"/>
      <c r="G31" s="90">
        <v>200</v>
      </c>
      <c r="H31" s="90"/>
      <c r="I31" s="90">
        <v>600</v>
      </c>
      <c r="J31" s="101">
        <v>30</v>
      </c>
      <c r="K31" s="90">
        <v>480</v>
      </c>
      <c r="L31" s="90"/>
      <c r="M31" s="90"/>
      <c r="N31" s="121"/>
      <c r="O31" s="90"/>
      <c r="P31" s="92"/>
      <c r="Q31" s="86">
        <f t="shared" si="0"/>
        <v>1760</v>
      </c>
      <c r="R31" s="87"/>
    </row>
    <row r="32" spans="1:23" s="97" customFormat="1">
      <c r="A32" s="81" t="s">
        <v>252</v>
      </c>
      <c r="B32" s="89">
        <v>500</v>
      </c>
      <c r="C32" s="82"/>
      <c r="D32" s="90"/>
      <c r="E32" s="90"/>
      <c r="F32" s="90"/>
      <c r="G32" s="90">
        <v>170</v>
      </c>
      <c r="H32" s="90"/>
      <c r="I32" s="90"/>
      <c r="J32" s="90">
        <v>70</v>
      </c>
      <c r="K32" s="90">
        <v>480</v>
      </c>
      <c r="L32" s="90"/>
      <c r="M32" s="90"/>
      <c r="N32" s="121">
        <v>20</v>
      </c>
      <c r="O32" s="90">
        <v>10000</v>
      </c>
      <c r="P32" s="92"/>
      <c r="Q32" s="86">
        <f t="shared" si="0"/>
        <v>11240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23900</v>
      </c>
      <c r="C37" s="108">
        <f t="shared" ref="C37:P37" si="1">SUM(C6:C36)</f>
        <v>4840</v>
      </c>
      <c r="D37" s="108">
        <f t="shared" si="1"/>
        <v>240</v>
      </c>
      <c r="E37" s="108">
        <f t="shared" si="1"/>
        <v>4930</v>
      </c>
      <c r="F37" s="108">
        <f t="shared" si="1"/>
        <v>0</v>
      </c>
      <c r="G37" s="108">
        <f>SUM(G6:G36)</f>
        <v>5920</v>
      </c>
      <c r="H37" s="108">
        <f t="shared" si="1"/>
        <v>0</v>
      </c>
      <c r="I37" s="108">
        <f t="shared" si="1"/>
        <v>600</v>
      </c>
      <c r="J37" s="108">
        <f t="shared" si="1"/>
        <v>1030</v>
      </c>
      <c r="K37" s="108">
        <f t="shared" si="1"/>
        <v>12000</v>
      </c>
      <c r="L37" s="108">
        <f t="shared" si="1"/>
        <v>799</v>
      </c>
      <c r="M37" s="108">
        <f t="shared" si="1"/>
        <v>1200</v>
      </c>
      <c r="N37" s="124">
        <f t="shared" si="1"/>
        <v>360</v>
      </c>
      <c r="O37" s="108">
        <f t="shared" si="1"/>
        <v>10000</v>
      </c>
      <c r="P37" s="109">
        <f t="shared" si="1"/>
        <v>1420</v>
      </c>
      <c r="Q37" s="110">
        <f>SUM(Q6:Q36)</f>
        <v>67239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4" customFormat="1">
      <c r="A44" s="284" t="s">
        <v>138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0" t="s">
        <v>16</v>
      </c>
      <c r="B1" s="331"/>
      <c r="C1" s="331"/>
      <c r="D1" s="331"/>
      <c r="E1" s="331"/>
      <c r="F1" s="332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3" t="s">
        <v>203</v>
      </c>
      <c r="B2" s="334"/>
      <c r="C2" s="334"/>
      <c r="D2" s="334"/>
      <c r="E2" s="334"/>
      <c r="F2" s="335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6" t="s">
        <v>112</v>
      </c>
      <c r="B3" s="337"/>
      <c r="C3" s="337"/>
      <c r="D3" s="337"/>
      <c r="E3" s="337"/>
      <c r="F3" s="338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6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5" t="s">
        <v>136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206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210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212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213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214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215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217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218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219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221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222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223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224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226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227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228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229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231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234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235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238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239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240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241</v>
      </c>
      <c r="B28" s="55">
        <v>689780</v>
      </c>
      <c r="C28" s="58">
        <v>576230</v>
      </c>
      <c r="D28" s="55">
        <v>1860</v>
      </c>
      <c r="E28" s="55">
        <f t="shared" si="0"/>
        <v>578090</v>
      </c>
      <c r="F28" s="245"/>
      <c r="G28" s="255">
        <v>3900</v>
      </c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 t="s">
        <v>244</v>
      </c>
      <c r="B29" s="55">
        <v>503030</v>
      </c>
      <c r="C29" s="58">
        <v>590290</v>
      </c>
      <c r="D29" s="55">
        <v>2700</v>
      </c>
      <c r="E29" s="55">
        <f t="shared" si="0"/>
        <v>592990</v>
      </c>
      <c r="F29" s="245"/>
      <c r="G29" s="255">
        <v>900</v>
      </c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 t="s">
        <v>248</v>
      </c>
      <c r="B30" s="55">
        <v>431720</v>
      </c>
      <c r="C30" s="58">
        <v>467260</v>
      </c>
      <c r="D30" s="55">
        <v>1160</v>
      </c>
      <c r="E30" s="55">
        <f t="shared" si="0"/>
        <v>468420</v>
      </c>
      <c r="F30" s="244"/>
      <c r="G30" s="257">
        <v>600</v>
      </c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 t="s">
        <v>252</v>
      </c>
      <c r="B31" s="55">
        <v>576590</v>
      </c>
      <c r="C31" s="58">
        <v>578756</v>
      </c>
      <c r="D31" s="55">
        <v>11240</v>
      </c>
      <c r="E31" s="55">
        <f t="shared" si="0"/>
        <v>589996</v>
      </c>
      <c r="F31" s="244"/>
      <c r="G31" s="258">
        <v>3000</v>
      </c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7">
        <f>SUM(B5:B32)</f>
        <v>12134350</v>
      </c>
      <c r="C33" s="278">
        <f>SUM(C5:C32)</f>
        <v>11881756</v>
      </c>
      <c r="D33" s="277">
        <f>SUM(D5:D32)</f>
        <v>64470</v>
      </c>
      <c r="E33" s="277">
        <f>SUM(E5:E32)</f>
        <v>11946226</v>
      </c>
      <c r="F33" s="277">
        <f>B33-E33</f>
        <v>188124</v>
      </c>
      <c r="G33" s="279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8" t="s">
        <v>25</v>
      </c>
      <c r="C35" s="328"/>
      <c r="D35" s="328"/>
      <c r="E35" s="328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109</v>
      </c>
      <c r="B37" s="253" t="s">
        <v>133</v>
      </c>
      <c r="C37" s="137" t="s">
        <v>123</v>
      </c>
      <c r="D37" s="217">
        <v>1000</v>
      </c>
      <c r="E37" s="285" t="s">
        <v>122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109</v>
      </c>
      <c r="B38" s="126" t="s">
        <v>220</v>
      </c>
      <c r="C38" s="125" t="s">
        <v>156</v>
      </c>
      <c r="D38" s="218">
        <v>5000</v>
      </c>
      <c r="E38" s="185" t="s">
        <v>228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109</v>
      </c>
      <c r="B39" s="126" t="s">
        <v>216</v>
      </c>
      <c r="C39" s="125" t="s">
        <v>191</v>
      </c>
      <c r="D39" s="218">
        <v>6000</v>
      </c>
      <c r="E39" s="185" t="s">
        <v>215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109</v>
      </c>
      <c r="B40" s="64" t="s">
        <v>157</v>
      </c>
      <c r="C40" s="125" t="s">
        <v>156</v>
      </c>
      <c r="D40" s="218">
        <v>33870</v>
      </c>
      <c r="E40" s="185" t="s">
        <v>241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109</v>
      </c>
      <c r="B41" s="126" t="s">
        <v>142</v>
      </c>
      <c r="C41" s="125" t="s">
        <v>123</v>
      </c>
      <c r="D41" s="218">
        <v>5840</v>
      </c>
      <c r="E41" s="185" t="s">
        <v>223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109</v>
      </c>
      <c r="B42" s="64" t="s">
        <v>230</v>
      </c>
      <c r="C42" s="125" t="s">
        <v>156</v>
      </c>
      <c r="D42" s="218">
        <v>1000</v>
      </c>
      <c r="E42" s="185" t="s">
        <v>240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109</v>
      </c>
      <c r="B43" s="126"/>
      <c r="C43" s="125"/>
      <c r="D43" s="218"/>
      <c r="E43" s="185"/>
      <c r="F43" s="143"/>
      <c r="G43" s="329"/>
      <c r="H43" s="329"/>
      <c r="I43" s="329"/>
      <c r="J43" s="329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109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113</v>
      </c>
      <c r="I45" s="229" t="s">
        <v>114</v>
      </c>
      <c r="J45" s="229" t="s">
        <v>75</v>
      </c>
      <c r="K45" s="234" t="s">
        <v>115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116</v>
      </c>
      <c r="B46" s="289" t="s">
        <v>117</v>
      </c>
      <c r="C46" s="137"/>
      <c r="D46" s="220">
        <v>655580</v>
      </c>
      <c r="E46" s="290" t="s">
        <v>252</v>
      </c>
      <c r="F46" s="140"/>
      <c r="G46" s="147"/>
      <c r="H46" s="201" t="s">
        <v>117</v>
      </c>
      <c r="I46" s="202"/>
      <c r="J46" s="203">
        <v>610340</v>
      </c>
      <c r="K46" s="137" t="s">
        <v>154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116</v>
      </c>
      <c r="B47" s="60" t="s">
        <v>119</v>
      </c>
      <c r="C47" s="125"/>
      <c r="D47" s="221">
        <v>20000</v>
      </c>
      <c r="E47" s="187" t="s">
        <v>252</v>
      </c>
      <c r="F47" s="141"/>
      <c r="G47" s="147"/>
      <c r="H47" s="197" t="s">
        <v>119</v>
      </c>
      <c r="I47" s="62"/>
      <c r="J47" s="58">
        <v>200000</v>
      </c>
      <c r="K47" s="58" t="s">
        <v>152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116</v>
      </c>
      <c r="B48" s="59" t="s">
        <v>164</v>
      </c>
      <c r="C48" s="125"/>
      <c r="D48" s="221">
        <v>200000</v>
      </c>
      <c r="E48" s="189" t="s">
        <v>161</v>
      </c>
      <c r="F48" s="141"/>
      <c r="G48" s="147"/>
      <c r="H48" s="197" t="s">
        <v>164</v>
      </c>
      <c r="I48" s="62"/>
      <c r="J48" s="58">
        <v>200000</v>
      </c>
      <c r="K48" s="180" t="s">
        <v>146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116</v>
      </c>
      <c r="B49" s="127" t="s">
        <v>171</v>
      </c>
      <c r="C49" s="125"/>
      <c r="D49" s="221">
        <v>150000</v>
      </c>
      <c r="E49" s="187" t="s">
        <v>202</v>
      </c>
      <c r="F49" s="141"/>
      <c r="G49" s="147"/>
      <c r="H49" s="197" t="s">
        <v>171</v>
      </c>
      <c r="I49" s="62"/>
      <c r="J49" s="58">
        <v>150000</v>
      </c>
      <c r="K49" s="180" t="s">
        <v>154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116</v>
      </c>
      <c r="B50" s="127" t="s">
        <v>118</v>
      </c>
      <c r="C50" s="125"/>
      <c r="D50" s="221">
        <v>230600</v>
      </c>
      <c r="E50" s="187" t="s">
        <v>252</v>
      </c>
      <c r="F50" s="141"/>
      <c r="G50" s="147"/>
      <c r="H50" s="184" t="s">
        <v>118</v>
      </c>
      <c r="I50" s="63"/>
      <c r="J50" s="178">
        <v>198780</v>
      </c>
      <c r="K50" s="179" t="s">
        <v>146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116</v>
      </c>
      <c r="B51" s="59" t="s">
        <v>168</v>
      </c>
      <c r="C51" s="125"/>
      <c r="D51" s="221">
        <v>69960</v>
      </c>
      <c r="E51" s="189" t="s">
        <v>182</v>
      </c>
      <c r="F51" s="141"/>
      <c r="G51" s="147"/>
      <c r="H51" s="197" t="s">
        <v>168</v>
      </c>
      <c r="I51" s="62"/>
      <c r="J51" s="58">
        <v>69960</v>
      </c>
      <c r="K51" s="180" t="s">
        <v>154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116</v>
      </c>
      <c r="B52" s="60" t="s">
        <v>169</v>
      </c>
      <c r="C52" s="125"/>
      <c r="D52" s="221">
        <v>39480</v>
      </c>
      <c r="E52" s="188" t="s">
        <v>252</v>
      </c>
      <c r="F52" s="141"/>
      <c r="G52" s="147"/>
      <c r="H52" s="197" t="s">
        <v>169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116</v>
      </c>
      <c r="B53" s="59" t="s">
        <v>170</v>
      </c>
      <c r="C53" s="125"/>
      <c r="D53" s="221">
        <v>34130</v>
      </c>
      <c r="E53" s="189" t="s">
        <v>240</v>
      </c>
      <c r="F53" s="141"/>
      <c r="G53" s="147"/>
      <c r="H53" s="197" t="s">
        <v>170</v>
      </c>
      <c r="I53" s="62"/>
      <c r="J53" s="58">
        <v>32120</v>
      </c>
      <c r="K53" s="180" t="s">
        <v>148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116</v>
      </c>
      <c r="B54" s="59" t="s">
        <v>120</v>
      </c>
      <c r="C54" s="125"/>
      <c r="D54" s="221">
        <v>54500</v>
      </c>
      <c r="E54" s="187" t="s">
        <v>252</v>
      </c>
      <c r="F54" s="141"/>
      <c r="G54" s="147"/>
      <c r="H54" s="199" t="s">
        <v>120</v>
      </c>
      <c r="I54" s="68"/>
      <c r="J54" s="58">
        <v>60790</v>
      </c>
      <c r="K54" s="180" t="s">
        <v>146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141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103</v>
      </c>
      <c r="B58" s="60" t="s">
        <v>96</v>
      </c>
      <c r="C58" s="125" t="s">
        <v>84</v>
      </c>
      <c r="D58" s="221">
        <v>13500</v>
      </c>
      <c r="E58" s="188" t="s">
        <v>121</v>
      </c>
      <c r="F58" s="141"/>
      <c r="G58" s="147"/>
      <c r="H58" s="197"/>
      <c r="I58" s="62"/>
      <c r="J58" s="58"/>
      <c r="K58" s="180" t="s">
        <v>135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163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145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105</v>
      </c>
      <c r="B60" s="59" t="s">
        <v>98</v>
      </c>
      <c r="C60" s="125" t="s">
        <v>85</v>
      </c>
      <c r="D60" s="221">
        <v>79590</v>
      </c>
      <c r="E60" s="187" t="s">
        <v>217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96</v>
      </c>
      <c r="I61" s="62" t="s">
        <v>84</v>
      </c>
      <c r="J61" s="58">
        <v>13500</v>
      </c>
      <c r="K61" s="180" t="s">
        <v>121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143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108</v>
      </c>
      <c r="B64" s="60" t="s">
        <v>88</v>
      </c>
      <c r="C64" s="125" t="s">
        <v>77</v>
      </c>
      <c r="D64" s="221">
        <v>78750</v>
      </c>
      <c r="E64" s="188" t="s">
        <v>195</v>
      </c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108</v>
      </c>
      <c r="B65" s="59" t="s">
        <v>87</v>
      </c>
      <c r="C65" s="125" t="s">
        <v>76</v>
      </c>
      <c r="D65" s="221">
        <v>10915</v>
      </c>
      <c r="E65" s="187" t="s">
        <v>60</v>
      </c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107</v>
      </c>
      <c r="B66" s="60" t="s">
        <v>89</v>
      </c>
      <c r="C66" s="125" t="s">
        <v>78</v>
      </c>
      <c r="D66" s="221">
        <v>20000</v>
      </c>
      <c r="E66" s="187" t="s">
        <v>159</v>
      </c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107</v>
      </c>
      <c r="B67" s="60" t="s">
        <v>94</v>
      </c>
      <c r="C67" s="125" t="s">
        <v>82</v>
      </c>
      <c r="D67" s="221">
        <v>11000</v>
      </c>
      <c r="E67" s="188" t="s">
        <v>159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154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107</v>
      </c>
      <c r="B68" s="60" t="s">
        <v>90</v>
      </c>
      <c r="C68" s="125" t="s">
        <v>79</v>
      </c>
      <c r="D68" s="221">
        <v>19460</v>
      </c>
      <c r="E68" s="188" t="s">
        <v>165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134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107</v>
      </c>
      <c r="B69" s="60" t="s">
        <v>92</v>
      </c>
      <c r="C69" s="125" t="s">
        <v>80</v>
      </c>
      <c r="D69" s="221">
        <v>19370</v>
      </c>
      <c r="E69" s="189" t="s">
        <v>143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140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107</v>
      </c>
      <c r="B70" s="60" t="s">
        <v>93</v>
      </c>
      <c r="C70" s="125" t="s">
        <v>81</v>
      </c>
      <c r="D70" s="221">
        <v>22000</v>
      </c>
      <c r="E70" s="189" t="s">
        <v>59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140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107</v>
      </c>
      <c r="B71" s="60" t="s">
        <v>91</v>
      </c>
      <c r="C71" s="125"/>
      <c r="D71" s="221">
        <v>20000</v>
      </c>
      <c r="E71" s="188" t="s">
        <v>185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140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143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110</v>
      </c>
      <c r="B76" s="60" t="s">
        <v>189</v>
      </c>
      <c r="C76" s="125"/>
      <c r="D76" s="221">
        <v>10610</v>
      </c>
      <c r="E76" s="188" t="s">
        <v>240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193</v>
      </c>
      <c r="B77" s="60" t="s">
        <v>194</v>
      </c>
      <c r="C77" s="125"/>
      <c r="D77" s="221">
        <v>5800</v>
      </c>
      <c r="E77" s="187" t="s">
        <v>196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193</v>
      </c>
      <c r="B78" s="60" t="s">
        <v>243</v>
      </c>
      <c r="C78" s="125"/>
      <c r="D78" s="221">
        <v>6000</v>
      </c>
      <c r="E78" s="188" t="s">
        <v>241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172</v>
      </c>
      <c r="B79" s="60" t="s">
        <v>173</v>
      </c>
      <c r="C79" s="125"/>
      <c r="D79" s="221">
        <v>23130</v>
      </c>
      <c r="E79" s="188" t="s">
        <v>248</v>
      </c>
      <c r="F79" s="141"/>
      <c r="G79" s="147"/>
      <c r="H79" s="197" t="s">
        <v>155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106</v>
      </c>
      <c r="B80" s="60" t="s">
        <v>97</v>
      </c>
      <c r="C80" s="125"/>
      <c r="D80" s="221">
        <v>7000</v>
      </c>
      <c r="E80" s="188" t="s">
        <v>159</v>
      </c>
      <c r="F80" s="141" t="s">
        <v>13</v>
      </c>
      <c r="G80" s="147"/>
      <c r="H80" s="197" t="s">
        <v>189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9" t="s">
        <v>106</v>
      </c>
      <c r="B81" s="60" t="s">
        <v>144</v>
      </c>
      <c r="C81" s="125"/>
      <c r="D81" s="221">
        <v>40550</v>
      </c>
      <c r="E81" s="188" t="s">
        <v>241</v>
      </c>
      <c r="F81" s="141"/>
      <c r="G81" s="147"/>
      <c r="H81" s="197"/>
      <c r="I81" s="62"/>
      <c r="J81" s="58"/>
      <c r="K81" s="180" t="s">
        <v>131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106</v>
      </c>
      <c r="B82" s="60" t="s">
        <v>236</v>
      </c>
      <c r="C82" s="125"/>
      <c r="D82" s="221">
        <v>7700</v>
      </c>
      <c r="E82" s="188" t="s">
        <v>235</v>
      </c>
      <c r="F82" s="143"/>
      <c r="G82" s="147"/>
      <c r="H82" s="197" t="s">
        <v>194</v>
      </c>
      <c r="I82" s="62"/>
      <c r="J82" s="58">
        <v>4216</v>
      </c>
      <c r="K82" s="180" t="s">
        <v>153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106</v>
      </c>
      <c r="B83" s="59" t="s">
        <v>207</v>
      </c>
      <c r="C83" s="125"/>
      <c r="D83" s="221">
        <v>280000</v>
      </c>
      <c r="E83" s="188" t="s">
        <v>252</v>
      </c>
      <c r="F83" s="143"/>
      <c r="G83" s="147"/>
      <c r="H83" s="197" t="s">
        <v>173</v>
      </c>
      <c r="I83" s="62"/>
      <c r="J83" s="58">
        <v>16670</v>
      </c>
      <c r="K83" s="180" t="s">
        <v>152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179</v>
      </c>
      <c r="B84" s="60" t="s">
        <v>180</v>
      </c>
      <c r="C84" s="125"/>
      <c r="D84" s="221">
        <v>1060</v>
      </c>
      <c r="E84" s="189" t="s">
        <v>252</v>
      </c>
      <c r="F84" s="143"/>
      <c r="G84" s="147"/>
      <c r="H84" s="197" t="s">
        <v>97</v>
      </c>
      <c r="I84" s="62"/>
      <c r="J84" s="58">
        <v>7000</v>
      </c>
      <c r="K84" s="180" t="s">
        <v>154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166</v>
      </c>
      <c r="B85" s="60" t="s">
        <v>126</v>
      </c>
      <c r="C85" s="125"/>
      <c r="D85" s="221">
        <v>16530</v>
      </c>
      <c r="E85" s="187" t="s">
        <v>248</v>
      </c>
      <c r="F85" s="143"/>
      <c r="G85" s="147"/>
      <c r="H85" s="197" t="s">
        <v>144</v>
      </c>
      <c r="I85" s="62"/>
      <c r="J85" s="58">
        <v>37560</v>
      </c>
      <c r="K85" s="180" t="s">
        <v>154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166</v>
      </c>
      <c r="B86" s="60" t="s">
        <v>167</v>
      </c>
      <c r="C86" s="125"/>
      <c r="D86" s="221">
        <v>39800</v>
      </c>
      <c r="E86" s="187" t="s">
        <v>235</v>
      </c>
      <c r="F86" s="143"/>
      <c r="G86" s="147"/>
      <c r="H86" s="197" t="s">
        <v>180</v>
      </c>
      <c r="I86" s="62"/>
      <c r="J86" s="58">
        <v>1560</v>
      </c>
      <c r="K86" s="180" t="s">
        <v>150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246</v>
      </c>
      <c r="B87" s="60" t="s">
        <v>247</v>
      </c>
      <c r="C87" s="125"/>
      <c r="D87" s="221">
        <v>18000</v>
      </c>
      <c r="E87" s="189" t="s">
        <v>244</v>
      </c>
      <c r="F87" s="141"/>
      <c r="G87" s="147"/>
      <c r="H87" s="197" t="s">
        <v>126</v>
      </c>
      <c r="I87" s="62"/>
      <c r="J87" s="58">
        <v>6000</v>
      </c>
      <c r="K87" s="180" t="s">
        <v>154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60"/>
      <c r="C88" s="125"/>
      <c r="D88" s="221"/>
      <c r="E88" s="189"/>
      <c r="F88" s="141"/>
      <c r="G88" s="147"/>
      <c r="H88" s="197" t="s">
        <v>167</v>
      </c>
      <c r="I88" s="62"/>
      <c r="J88" s="58">
        <v>40000</v>
      </c>
      <c r="K88" s="180" t="s">
        <v>151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 t="s">
        <v>149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126"/>
      <c r="C90" s="125"/>
      <c r="D90" s="221"/>
      <c r="E90" s="188"/>
      <c r="F90" s="141"/>
      <c r="G90" s="147"/>
      <c r="H90" s="197" t="s">
        <v>186</v>
      </c>
      <c r="I90" s="62"/>
      <c r="J90" s="58">
        <v>1900</v>
      </c>
      <c r="K90" s="180" t="s">
        <v>137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200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158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133</v>
      </c>
      <c r="I96" s="62" t="s">
        <v>123</v>
      </c>
      <c r="J96" s="58">
        <v>1000</v>
      </c>
      <c r="K96" s="125" t="s">
        <v>122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184</v>
      </c>
      <c r="I97" s="62" t="s">
        <v>156</v>
      </c>
      <c r="J97" s="58">
        <v>6000</v>
      </c>
      <c r="K97" s="58" t="s">
        <v>183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160</v>
      </c>
      <c r="I98" s="63" t="s">
        <v>156</v>
      </c>
      <c r="J98" s="178">
        <v>1500</v>
      </c>
      <c r="K98" s="179" t="s">
        <v>202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157</v>
      </c>
      <c r="I99" s="62" t="s">
        <v>156</v>
      </c>
      <c r="J99" s="58">
        <v>4170</v>
      </c>
      <c r="K99" s="180" t="s">
        <v>188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142</v>
      </c>
      <c r="I100" s="62" t="s">
        <v>123</v>
      </c>
      <c r="J100" s="58">
        <v>3360</v>
      </c>
      <c r="K100" s="180" t="s">
        <v>148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187</v>
      </c>
      <c r="I101" s="63" t="s">
        <v>156</v>
      </c>
      <c r="J101" s="178">
        <v>1500</v>
      </c>
      <c r="K101" s="179" t="s">
        <v>199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190</v>
      </c>
      <c r="I102" s="63" t="s">
        <v>191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232</v>
      </c>
      <c r="B114" s="60" t="s">
        <v>233</v>
      </c>
      <c r="C114" s="125"/>
      <c r="D114" s="221">
        <v>20000</v>
      </c>
      <c r="E114" s="189" t="s">
        <v>231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110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139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106</v>
      </c>
      <c r="B117" s="60" t="s">
        <v>158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111</v>
      </c>
      <c r="B118" s="183" t="s">
        <v>51</v>
      </c>
      <c r="C118" s="125">
        <v>1755626210</v>
      </c>
      <c r="D118" s="280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6" t="s">
        <v>34</v>
      </c>
      <c r="B119" s="327"/>
      <c r="C119" s="339"/>
      <c r="D119" s="224">
        <f>SUM(D37:D118)</f>
        <v>2352025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6" t="s">
        <v>35</v>
      </c>
      <c r="B121" s="327"/>
      <c r="C121" s="327"/>
      <c r="D121" s="224">
        <f>D119+M121</f>
        <v>2352025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13" zoomScaleNormal="100" workbookViewId="0">
      <selection activeCell="H24" sqref="H2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253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130</v>
      </c>
      <c r="B4" s="356"/>
      <c r="C4" s="287"/>
      <c r="D4" s="357" t="s">
        <v>129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128</v>
      </c>
      <c r="B5" s="263">
        <v>8000000</v>
      </c>
      <c r="C5" s="41"/>
      <c r="D5" s="41" t="s">
        <v>11</v>
      </c>
      <c r="E5" s="259">
        <v>5973842.2437000005</v>
      </c>
      <c r="F5" s="36"/>
      <c r="G5" s="28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316406.14724285738</v>
      </c>
      <c r="C6" s="43"/>
      <c r="D6" s="41" t="s">
        <v>18</v>
      </c>
      <c r="E6" s="297">
        <v>21038</v>
      </c>
      <c r="F6" s="7"/>
      <c r="G6" s="28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2" t="s">
        <v>250</v>
      </c>
      <c r="B7" s="291">
        <v>69772</v>
      </c>
      <c r="C7" s="43"/>
      <c r="D7" s="41" t="s">
        <v>71</v>
      </c>
      <c r="E7" s="259">
        <v>743.90354285575449</v>
      </c>
      <c r="F7" s="7"/>
      <c r="G7" s="28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6" t="s">
        <v>251</v>
      </c>
      <c r="B8" s="291">
        <v>102623</v>
      </c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6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67239</v>
      </c>
      <c r="C10" s="42"/>
      <c r="D10" s="41" t="s">
        <v>12</v>
      </c>
      <c r="E10" s="259">
        <v>2352025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125</v>
      </c>
      <c r="B11" s="263">
        <v>75300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4" t="s">
        <v>8</v>
      </c>
      <c r="B12" s="264">
        <f>B6+B7+B8-B10-B11</f>
        <v>346262.14724285738</v>
      </c>
      <c r="C12" s="42"/>
      <c r="D12" s="41" t="s">
        <v>249</v>
      </c>
      <c r="E12" s="261">
        <v>1603403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6" t="s">
        <v>245</v>
      </c>
      <c r="B13" s="291">
        <v>300000</v>
      </c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5" t="s">
        <v>242</v>
      </c>
      <c r="B14" s="291">
        <v>2000000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B5+B6+B7+B8-B10-B11-B13+B14</f>
        <v>10046262.147242857</v>
      </c>
      <c r="C15" s="42"/>
      <c r="D15" s="42" t="s">
        <v>7</v>
      </c>
      <c r="E15" s="262">
        <f>E5+E6+E7+E10+E11+E12+E13</f>
        <v>10046262.147242855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3" t="s">
        <v>17</v>
      </c>
      <c r="E18" s="359">
        <v>655580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3" t="s">
        <v>162</v>
      </c>
      <c r="E19" s="294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124</v>
      </c>
      <c r="B20" s="51">
        <v>19600</v>
      </c>
      <c r="C20" s="41"/>
      <c r="D20" s="299" t="s">
        <v>147</v>
      </c>
      <c r="E20" s="300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6" t="s">
        <v>132</v>
      </c>
      <c r="B21" s="268">
        <v>22000</v>
      </c>
      <c r="C21" s="41"/>
      <c r="D21" s="293" t="s">
        <v>174</v>
      </c>
      <c r="E21" s="294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208</v>
      </c>
      <c r="B22" s="129">
        <v>290000</v>
      </c>
      <c r="C22" s="41"/>
      <c r="D22" s="293" t="s">
        <v>181</v>
      </c>
      <c r="E22" s="359">
        <v>230000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7" t="s">
        <v>201</v>
      </c>
      <c r="B23" s="129">
        <v>40550</v>
      </c>
      <c r="C23" s="130"/>
      <c r="D23" s="293" t="s">
        <v>192</v>
      </c>
      <c r="E23" s="294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7" t="s">
        <v>237</v>
      </c>
      <c r="B24" s="129">
        <v>30000</v>
      </c>
      <c r="C24" s="130"/>
      <c r="D24" s="293" t="s">
        <v>175</v>
      </c>
      <c r="E24" s="294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7" t="s">
        <v>178</v>
      </c>
      <c r="B25" s="129">
        <v>40000</v>
      </c>
      <c r="C25" s="130"/>
      <c r="D25" s="293" t="s">
        <v>176</v>
      </c>
      <c r="E25" s="294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1" t="s">
        <v>19</v>
      </c>
      <c r="B26" s="302">
        <v>79590</v>
      </c>
      <c r="C26" s="131"/>
      <c r="D26" s="295" t="s">
        <v>177</v>
      </c>
      <c r="E26" s="296">
        <v>39000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0"/>
      <c r="B27" s="341"/>
      <c r="C27" s="341"/>
      <c r="D27" s="341"/>
      <c r="E27" s="342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2022-01-31T15:44:34Z</dcterms:modified>
</cp:coreProperties>
</file>