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6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</commentList>
</comments>
</file>

<file path=xl/sharedStrings.xml><?xml version="1.0" encoding="utf-8"?>
<sst xmlns="http://schemas.openxmlformats.org/spreadsheetml/2006/main" count="271" uniqueCount="167">
  <si>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</si>
  <si>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</si>
  <si>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</si>
  <si>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</si>
  <si>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</si>
  <si>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</si>
  <si>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</si>
  <si>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</si>
  <si>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</si>
  <si>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</si>
  <si>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</si>
  <si>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</si>
  <si>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</si>
  <si>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</si>
  <si>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</si>
  <si>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</si>
  <si>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</si>
  <si>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</si>
  <si>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</si>
  <si>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</si>
  <si>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</si>
  <si>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</si>
  <si>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</si>
  <si>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</si>
  <si>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</si>
  <si>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</si>
  <si>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</si>
  <si>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</si>
  <si>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</si>
  <si>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</si>
  <si>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</si>
  <si>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</si>
  <si>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</si>
  <si>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</si>
  <si>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</si>
  <si>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</si>
  <si>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</si>
  <si>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</si>
  <si>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</si>
  <si>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</si>
  <si>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</si>
  <si>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</si>
  <si>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</si>
  <si>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</si>
  <si>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</si>
  <si>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</si>
  <si>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</si>
  <si>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</si>
  <si>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</si>
  <si>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</si>
  <si>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</si>
  <si>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</si>
  <si>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</si>
  <si>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</si>
  <si>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</si>
  <si>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</si>
  <si>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</si>
  <si>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</si>
  <si>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</si>
  <si>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</si>
  <si>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</si>
  <si>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</si>
  <si>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</si>
  <si>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</si>
  <si>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</si>
  <si>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</si>
  <si>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</si>
  <si>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</si>
  <si>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</si>
  <si>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</si>
  <si>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</si>
  <si>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</si>
  <si>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</si>
  <si>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</si>
  <si>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</si>
  <si>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</si>
  <si>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</si>
  <si>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</si>
  <si>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</si>
  <si>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</si>
  <si>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</si>
  <si>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</si>
  <si>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</si>
  <si>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</si>
  <si>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</si>
  <si>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</si>
  <si>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</si>
  <si>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</si>
  <si>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</si>
  <si>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</si>
  <si>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</si>
  <si>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</si>
  <si>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</si>
  <si>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</si>
  <si>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</si>
  <si>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</si>
  <si>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</si>
  <si>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</si>
  <si>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</si>
  <si>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</si>
  <si>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</si>
  <si>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</si>
  <si>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</si>
  <si>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</si>
  <si>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</si>
  <si>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</si>
  <si>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</si>
  <si>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</si>
  <si>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</si>
  <si>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</si>
  <si>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</si>
  <si>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</si>
  <si>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</si>
  <si>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</si>
  <si>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</si>
  <si>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</si>
  <si>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</si>
  <si>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</si>
  <si>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</si>
  <si>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</si>
  <si>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</si>
  <si>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</si>
  <si>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</si>
  <si>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</si>
  <si>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</si>
  <si>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</si>
  <si>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</si>
  <si>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</si>
  <si>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</si>
  <si>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</si>
  <si>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</si>
  <si>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</si>
  <si>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</si>
  <si>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</si>
  <si>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</si>
  <si>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</si>
  <si>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</si>
  <si>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</si>
  <si>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</si>
  <si>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</si>
  <si>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</si>
  <si>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</si>
  <si>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</si>
  <si>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</si>
  <si>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</si>
  <si>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</si>
  <si>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</si>
  <si>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</si>
  <si>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</si>
  <si>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</si>
  <si>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</si>
  <si>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</si>
  <si>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</si>
  <si>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</si>
  <si>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</si>
  <si>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</si>
  <si>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</si>
  <si>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</si>
  <si>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N=Zilani Mobile-1</t>
  </si>
  <si>
    <t>N=Zilani Mobile-2</t>
  </si>
  <si>
    <t>05.03.2022</t>
  </si>
  <si>
    <t>IPN M12</t>
  </si>
  <si>
    <t>06.03.2022</t>
  </si>
  <si>
    <t>N.B: Jamuna Bank Deposit 10 Lac Taka. Capital (-) 10 Lac.</t>
  </si>
  <si>
    <t>Date:06.03.2022</t>
  </si>
  <si>
    <t>Retail Meet Cost</t>
  </si>
  <si>
    <t>Retail Meet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</si>
</sst>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2" fillId="42" borderId="40" xfId="0" applyFont="1" applyFill="1" applyBorder="1" applyAlignment="1">
      <alignment horizontal="center" vertical="center"/>
    </xf>
    <xf numFmtId="0" fontId="2" fillId="42" borderId="41" xfId="0" applyFont="1" applyFill="1" applyBorder="1" applyAlignment="1">
      <alignment horizontal="center" vertical="center"/>
    </xf>
    <xf numFmtId="0" fontId="2" fillId="42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46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21" sqref="G21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101</v>
      </c>
      <c r="B1" s="266" t="s">
        <v>102</v>
      </c>
      <c r="C1" s="266" t="s">
        <v>40</v>
      </c>
    </row>
    <row r="2" spans="1:6">
      <c r="A2" s="308" t="s">
        <v>99</v>
      </c>
      <c r="B2" s="308" t="s">
        <v>103</v>
      </c>
      <c r="C2" s="308">
        <v>1000</v>
      </c>
    </row>
    <row r="3" spans="1:6" ht="18">
      <c r="A3" s="308" t="s">
        <v>133</v>
      </c>
      <c r="B3" s="308" t="s">
        <v>118</v>
      </c>
      <c r="C3" s="308">
        <v>3000</v>
      </c>
      <c r="E3" s="267" t="s">
        <v>104</v>
      </c>
      <c r="F3" s="267">
        <f>C101</f>
        <v>14000</v>
      </c>
    </row>
    <row r="4" spans="1:6">
      <c r="A4" s="308" t="s">
        <v>134</v>
      </c>
      <c r="B4" s="308" t="s">
        <v>135</v>
      </c>
      <c r="C4" s="308">
        <v>500</v>
      </c>
    </row>
    <row r="5" spans="1:6">
      <c r="A5" s="308" t="s">
        <v>136</v>
      </c>
      <c r="B5" s="308"/>
      <c r="C5" s="308">
        <v>2500</v>
      </c>
    </row>
    <row r="6" spans="1:6">
      <c r="A6" s="308" t="s">
        <v>137</v>
      </c>
      <c r="B6" s="308"/>
      <c r="C6" s="308">
        <v>500</v>
      </c>
    </row>
    <row r="7" spans="1:6">
      <c r="A7" s="308" t="s">
        <v>138</v>
      </c>
      <c r="B7" s="308"/>
      <c r="C7" s="308">
        <v>3000</v>
      </c>
    </row>
    <row r="8" spans="1:6">
      <c r="A8" s="265" t="s">
        <v>155</v>
      </c>
      <c r="B8" s="265" t="s">
        <v>156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/>
      <c r="B12" s="265"/>
      <c r="C12" s="265"/>
    </row>
    <row r="13" spans="1:6">
      <c r="A13" s="265" t="s">
        <v>139</v>
      </c>
      <c r="B13" s="265" t="s">
        <v>144</v>
      </c>
      <c r="C13" s="265">
        <v>500</v>
      </c>
    </row>
    <row r="14" spans="1:6">
      <c r="A14" s="265" t="s">
        <v>160</v>
      </c>
      <c r="B14" s="265" t="s">
        <v>161</v>
      </c>
      <c r="C14" s="265">
        <v>1500</v>
      </c>
    </row>
    <row r="15" spans="1:6">
      <c r="A15" s="319" t="s">
        <v>162</v>
      </c>
      <c r="B15" s="265"/>
      <c r="C15" s="265"/>
    </row>
    <row r="16" spans="1:6">
      <c r="A16" s="265"/>
      <c r="B16" s="265"/>
      <c r="C16" s="265"/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14000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5" sqref="F25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140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3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3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3"/>
      <c r="B7" s="26" t="s">
        <v>139</v>
      </c>
      <c r="C7" s="311">
        <v>0</v>
      </c>
      <c r="D7" s="311">
        <v>0</v>
      </c>
      <c r="E7" s="312">
        <f t="shared" si="0"/>
        <v>0</v>
      </c>
      <c r="F7" s="2"/>
      <c r="G7" s="2"/>
    </row>
    <row r="8" spans="1:7">
      <c r="A8" s="323"/>
      <c r="B8" s="26" t="s">
        <v>149</v>
      </c>
      <c r="C8" s="309">
        <v>1000000</v>
      </c>
      <c r="D8" s="309">
        <v>1000000</v>
      </c>
      <c r="E8" s="310">
        <f>E7+C8-D8</f>
        <v>0</v>
      </c>
      <c r="F8" s="315" t="s">
        <v>150</v>
      </c>
      <c r="G8" s="2"/>
    </row>
    <row r="9" spans="1:7">
      <c r="A9" s="323"/>
      <c r="B9" s="26" t="s">
        <v>155</v>
      </c>
      <c r="C9" s="313">
        <v>0</v>
      </c>
      <c r="D9" s="313">
        <v>0</v>
      </c>
      <c r="E9" s="314">
        <f t="shared" si="0"/>
        <v>0</v>
      </c>
      <c r="F9" s="2"/>
      <c r="G9" s="2"/>
    </row>
    <row r="10" spans="1:7">
      <c r="A10" s="323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3"/>
      <c r="B11" s="26" t="s">
        <v>160</v>
      </c>
      <c r="C11" s="311">
        <v>0</v>
      </c>
      <c r="D11" s="311">
        <v>0</v>
      </c>
      <c r="E11" s="312">
        <f t="shared" si="0"/>
        <v>0</v>
      </c>
      <c r="F11" s="2"/>
      <c r="G11" s="2"/>
    </row>
    <row r="12" spans="1:7">
      <c r="A12" s="323"/>
      <c r="B12" s="26" t="s">
        <v>162</v>
      </c>
      <c r="C12" s="309">
        <v>1000000</v>
      </c>
      <c r="D12" s="309">
        <v>1000000</v>
      </c>
      <c r="E12" s="310">
        <f t="shared" si="0"/>
        <v>0</v>
      </c>
      <c r="F12" s="318" t="s">
        <v>150</v>
      </c>
      <c r="G12" s="2"/>
    </row>
    <row r="13" spans="1:7">
      <c r="A13" s="323"/>
      <c r="B13" s="26"/>
      <c r="C13" s="313"/>
      <c r="D13" s="313"/>
      <c r="E13" s="314">
        <f t="shared" si="0"/>
        <v>0</v>
      </c>
      <c r="F13" s="2"/>
      <c r="G13" s="30"/>
    </row>
    <row r="14" spans="1:7">
      <c r="A14" s="323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3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3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3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3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3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3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3"/>
      <c r="B21" s="26"/>
      <c r="C21" s="247"/>
      <c r="D21" s="247"/>
      <c r="E21" s="248">
        <f>E20+C21-D21</f>
        <v>0</v>
      </c>
      <c r="F21" s="259"/>
      <c r="G21" s="2"/>
    </row>
    <row r="22" spans="1:7">
      <c r="A22" s="323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3"/>
      <c r="B23" s="26"/>
      <c r="C23" s="247"/>
      <c r="D23" s="247"/>
      <c r="E23" s="248">
        <f>E22+C23-D23</f>
        <v>0</v>
      </c>
      <c r="F23" s="2"/>
      <c r="G23" s="2"/>
    </row>
    <row r="24" spans="1:7">
      <c r="A24" s="323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3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3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3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3"/>
      <c r="B28" s="26"/>
      <c r="C28" s="247"/>
      <c r="D28" s="247"/>
      <c r="E28" s="248">
        <f>E27+C28-D28</f>
        <v>0</v>
      </c>
      <c r="F28" s="2"/>
      <c r="G28" s="21"/>
    </row>
    <row r="29" spans="1:7">
      <c r="A29" s="323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3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3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3"/>
      <c r="B32" s="26"/>
      <c r="C32" s="247"/>
      <c r="D32" s="247"/>
      <c r="E32" s="248">
        <f>E31+C32-D32</f>
        <v>0</v>
      </c>
      <c r="F32" s="2"/>
      <c r="G32" s="21"/>
    </row>
    <row r="33" spans="1:7">
      <c r="A33" s="323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3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3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3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3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3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3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3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3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3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3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3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3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3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3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3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3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3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3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3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3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3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3"/>
      <c r="B55" s="26"/>
      <c r="C55" s="247"/>
      <c r="D55" s="247"/>
      <c r="E55" s="248">
        <f t="shared" si="0"/>
        <v>0</v>
      </c>
      <c r="F55" s="2"/>
    </row>
    <row r="56" spans="1:7">
      <c r="A56" s="323"/>
      <c r="B56" s="26"/>
      <c r="C56" s="247"/>
      <c r="D56" s="247"/>
      <c r="E56" s="248">
        <f t="shared" si="0"/>
        <v>0</v>
      </c>
      <c r="F56" s="2"/>
    </row>
    <row r="57" spans="1:7">
      <c r="A57" s="323"/>
      <c r="B57" s="26"/>
      <c r="C57" s="247"/>
      <c r="D57" s="247"/>
      <c r="E57" s="248">
        <f t="shared" si="0"/>
        <v>0</v>
      </c>
      <c r="F57" s="2"/>
    </row>
    <row r="58" spans="1:7">
      <c r="A58" s="323"/>
      <c r="B58" s="26"/>
      <c r="C58" s="247"/>
      <c r="D58" s="247"/>
      <c r="E58" s="248">
        <f t="shared" si="0"/>
        <v>0</v>
      </c>
      <c r="F58" s="2"/>
    </row>
    <row r="59" spans="1:7">
      <c r="A59" s="323"/>
      <c r="B59" s="26"/>
      <c r="C59" s="247"/>
      <c r="D59" s="247"/>
      <c r="E59" s="248">
        <f t="shared" si="0"/>
        <v>0</v>
      </c>
      <c r="F59" s="2"/>
    </row>
    <row r="60" spans="1:7">
      <c r="A60" s="323"/>
      <c r="B60" s="26"/>
      <c r="C60" s="247"/>
      <c r="D60" s="247"/>
      <c r="E60" s="248">
        <f t="shared" si="0"/>
        <v>0</v>
      </c>
      <c r="F60" s="2"/>
    </row>
    <row r="61" spans="1:7">
      <c r="A61" s="323"/>
      <c r="B61" s="26"/>
      <c r="C61" s="247"/>
      <c r="D61" s="247"/>
      <c r="E61" s="248">
        <f t="shared" si="0"/>
        <v>0</v>
      </c>
      <c r="F61" s="2"/>
    </row>
    <row r="62" spans="1:7">
      <c r="A62" s="323"/>
      <c r="B62" s="26"/>
      <c r="C62" s="247"/>
      <c r="D62" s="247"/>
      <c r="E62" s="248">
        <f t="shared" si="0"/>
        <v>0</v>
      </c>
      <c r="F62" s="2"/>
    </row>
    <row r="63" spans="1:7">
      <c r="A63" s="323"/>
      <c r="B63" s="26"/>
      <c r="C63" s="247"/>
      <c r="D63" s="247"/>
      <c r="E63" s="248">
        <f t="shared" si="0"/>
        <v>0</v>
      </c>
      <c r="F63" s="2"/>
    </row>
    <row r="64" spans="1:7">
      <c r="A64" s="323"/>
      <c r="B64" s="26"/>
      <c r="C64" s="247"/>
      <c r="D64" s="247"/>
      <c r="E64" s="248">
        <f t="shared" si="0"/>
        <v>0</v>
      </c>
      <c r="F64" s="2"/>
    </row>
    <row r="65" spans="1:7">
      <c r="A65" s="323"/>
      <c r="B65" s="26"/>
      <c r="C65" s="247"/>
      <c r="D65" s="247"/>
      <c r="E65" s="248">
        <f t="shared" si="0"/>
        <v>0</v>
      </c>
      <c r="F65" s="2"/>
    </row>
    <row r="66" spans="1:7">
      <c r="A66" s="323"/>
      <c r="B66" s="26"/>
      <c r="C66" s="247"/>
      <c r="D66" s="247"/>
      <c r="E66" s="248">
        <f t="shared" si="0"/>
        <v>0</v>
      </c>
      <c r="F66" s="2"/>
    </row>
    <row r="67" spans="1:7">
      <c r="A67" s="323"/>
      <c r="B67" s="26"/>
      <c r="C67" s="247"/>
      <c r="D67" s="247"/>
      <c r="E67" s="248">
        <f t="shared" si="0"/>
        <v>0</v>
      </c>
      <c r="F67" s="2"/>
    </row>
    <row r="68" spans="1:7">
      <c r="A68" s="323"/>
      <c r="B68" s="26"/>
      <c r="C68" s="247"/>
      <c r="D68" s="247"/>
      <c r="E68" s="248">
        <f t="shared" si="0"/>
        <v>0</v>
      </c>
      <c r="F68" s="2"/>
    </row>
    <row r="69" spans="1:7">
      <c r="A69" s="323"/>
      <c r="B69" s="26"/>
      <c r="C69" s="247"/>
      <c r="D69" s="247"/>
      <c r="E69" s="248">
        <f t="shared" si="0"/>
        <v>0</v>
      </c>
      <c r="F69" s="2"/>
    </row>
    <row r="70" spans="1:7">
      <c r="A70" s="323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3"/>
      <c r="B71" s="26"/>
      <c r="C71" s="247"/>
      <c r="D71" s="247"/>
      <c r="E71" s="248">
        <f t="shared" si="1"/>
        <v>0</v>
      </c>
      <c r="F71" s="2"/>
    </row>
    <row r="72" spans="1:7">
      <c r="A72" s="323"/>
      <c r="B72" s="26"/>
      <c r="C72" s="247"/>
      <c r="D72" s="247"/>
      <c r="E72" s="248">
        <f t="shared" si="1"/>
        <v>0</v>
      </c>
      <c r="F72" s="2"/>
    </row>
    <row r="73" spans="1:7">
      <c r="A73" s="323"/>
      <c r="B73" s="26"/>
      <c r="C73" s="247"/>
      <c r="D73" s="247"/>
      <c r="E73" s="248">
        <f t="shared" si="1"/>
        <v>0</v>
      </c>
      <c r="F73" s="2"/>
    </row>
    <row r="74" spans="1:7">
      <c r="A74" s="323"/>
      <c r="B74" s="26"/>
      <c r="C74" s="247"/>
      <c r="D74" s="247"/>
      <c r="E74" s="248">
        <f t="shared" si="1"/>
        <v>0</v>
      </c>
      <c r="F74" s="2"/>
    </row>
    <row r="75" spans="1:7">
      <c r="A75" s="323"/>
      <c r="B75" s="26"/>
      <c r="C75" s="247"/>
      <c r="D75" s="247"/>
      <c r="E75" s="248">
        <f t="shared" si="1"/>
        <v>0</v>
      </c>
      <c r="F75" s="2"/>
    </row>
    <row r="76" spans="1:7">
      <c r="A76" s="323"/>
      <c r="B76" s="26"/>
      <c r="C76" s="247"/>
      <c r="D76" s="247"/>
      <c r="E76" s="248">
        <f t="shared" si="1"/>
        <v>0</v>
      </c>
      <c r="F76" s="2"/>
    </row>
    <row r="77" spans="1:7">
      <c r="A77" s="323"/>
      <c r="B77" s="26"/>
      <c r="C77" s="247"/>
      <c r="D77" s="247"/>
      <c r="E77" s="248">
        <f t="shared" si="1"/>
        <v>0</v>
      </c>
      <c r="F77" s="2"/>
    </row>
    <row r="78" spans="1:7">
      <c r="A78" s="323"/>
      <c r="B78" s="26"/>
      <c r="C78" s="247"/>
      <c r="D78" s="247"/>
      <c r="E78" s="248">
        <f t="shared" si="1"/>
        <v>0</v>
      </c>
      <c r="F78" s="2"/>
    </row>
    <row r="79" spans="1:7">
      <c r="A79" s="323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3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3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3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3"/>
      <c r="B83" s="31"/>
      <c r="C83" s="248">
        <f>SUM(C5:C72)</f>
        <v>2000000</v>
      </c>
      <c r="D83" s="248">
        <f>SUM(D5:D77)</f>
        <v>2000000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64" customFormat="1" ht="18">
      <c r="A2" s="329" t="s">
        <v>70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65" customFormat="1" ht="16.5" thickBot="1">
      <c r="A3" s="330" t="s">
        <v>141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49"/>
      <c r="T3" s="7"/>
      <c r="U3" s="7"/>
      <c r="V3" s="7"/>
      <c r="W3" s="7"/>
      <c r="X3" s="16"/>
    </row>
    <row r="4" spans="1:24" s="66" customFormat="1" ht="12.75" customHeight="1">
      <c r="A4" s="333" t="s">
        <v>29</v>
      </c>
      <c r="B4" s="335" t="s">
        <v>30</v>
      </c>
      <c r="C4" s="324" t="s">
        <v>31</v>
      </c>
      <c r="D4" s="324" t="s">
        <v>32</v>
      </c>
      <c r="E4" s="324" t="s">
        <v>33</v>
      </c>
      <c r="F4" s="324" t="s">
        <v>165</v>
      </c>
      <c r="G4" s="324" t="s">
        <v>34</v>
      </c>
      <c r="H4" s="324" t="s">
        <v>91</v>
      </c>
      <c r="I4" s="324" t="s">
        <v>66</v>
      </c>
      <c r="J4" s="324" t="s">
        <v>35</v>
      </c>
      <c r="K4" s="324" t="s">
        <v>36</v>
      </c>
      <c r="L4" s="324" t="s">
        <v>37</v>
      </c>
      <c r="M4" s="324" t="s">
        <v>157</v>
      </c>
      <c r="N4" s="324" t="s">
        <v>38</v>
      </c>
      <c r="O4" s="326" t="s">
        <v>39</v>
      </c>
      <c r="P4" s="337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139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149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155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160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162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2000</v>
      </c>
      <c r="C37" s="100">
        <f t="shared" ref="C37:P37" si="1">SUM(C6:C36)</f>
        <v>420</v>
      </c>
      <c r="D37" s="100">
        <f t="shared" si="1"/>
        <v>770</v>
      </c>
      <c r="E37" s="100">
        <f t="shared" si="1"/>
        <v>0</v>
      </c>
      <c r="F37" s="100">
        <f t="shared" si="1"/>
        <v>18850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285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190</v>
      </c>
      <c r="O37" s="100">
        <f t="shared" si="1"/>
        <v>0</v>
      </c>
      <c r="P37" s="101">
        <f t="shared" si="1"/>
        <v>0</v>
      </c>
      <c r="Q37" s="102">
        <f>SUM(Q6:Q36)</f>
        <v>23895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19" sqref="D119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4" t="s">
        <v>15</v>
      </c>
      <c r="B1" s="344"/>
      <c r="C1" s="344"/>
      <c r="D1" s="344"/>
      <c r="E1" s="344"/>
      <c r="F1" s="344"/>
      <c r="G1" s="344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5" t="s">
        <v>142</v>
      </c>
      <c r="B2" s="345"/>
      <c r="C2" s="345"/>
      <c r="D2" s="345"/>
      <c r="E2" s="345"/>
      <c r="F2" s="345"/>
      <c r="G2" s="345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6" t="s">
        <v>69</v>
      </c>
      <c r="B3" s="346"/>
      <c r="C3" s="346"/>
      <c r="D3" s="346"/>
      <c r="E3" s="346"/>
      <c r="F3" s="346"/>
      <c r="G3" s="346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139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149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155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>
        <v>1500</v>
      </c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160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>
        <v>1500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162</v>
      </c>
      <c r="B9" s="48">
        <v>172250</v>
      </c>
      <c r="C9" s="51">
        <v>115535</v>
      </c>
      <c r="D9" s="48">
        <v>19485</v>
      </c>
      <c r="E9" s="48">
        <f t="shared" si="0"/>
        <v>135020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1310920</v>
      </c>
      <c r="C33" s="252">
        <f>SUM(C5:C32)</f>
        <v>664165</v>
      </c>
      <c r="D33" s="251">
        <f>SUM(D5:D32)</f>
        <v>23855</v>
      </c>
      <c r="E33" s="251">
        <f>SUM(E5:E32)</f>
        <v>688020</v>
      </c>
      <c r="F33" s="251">
        <f>B33-E33</f>
        <v>622900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1" t="s">
        <v>21</v>
      </c>
      <c r="C35" s="341"/>
      <c r="D35" s="341"/>
      <c r="E35" s="341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126</v>
      </c>
      <c r="D37" s="205">
        <v>400</v>
      </c>
      <c r="E37" s="258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146</v>
      </c>
      <c r="C38" s="117" t="s">
        <v>126</v>
      </c>
      <c r="D38" s="206">
        <v>7140</v>
      </c>
      <c r="E38" s="174" t="s">
        <v>155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2"/>
      <c r="H43" s="342"/>
      <c r="I43" s="342"/>
      <c r="J43" s="342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4" t="s">
        <v>78</v>
      </c>
      <c r="C46" s="126"/>
      <c r="D46" s="295">
        <v>65000</v>
      </c>
      <c r="E46" s="296" t="s">
        <v>129</v>
      </c>
      <c r="F46" s="129"/>
      <c r="G46" s="136"/>
      <c r="H46" s="189" t="s">
        <v>78</v>
      </c>
      <c r="I46" s="190"/>
      <c r="J46" s="191">
        <v>65000</v>
      </c>
      <c r="K46" s="126" t="s">
        <v>129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257230</v>
      </c>
      <c r="E47" s="176" t="s">
        <v>162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151</v>
      </c>
      <c r="C48" s="117"/>
      <c r="D48" s="208">
        <v>25000</v>
      </c>
      <c r="E48" s="176" t="s">
        <v>162</v>
      </c>
      <c r="F48" s="130"/>
      <c r="G48" s="136"/>
      <c r="H48" s="185" t="s">
        <v>111</v>
      </c>
      <c r="I48" s="54"/>
      <c r="J48" s="51">
        <v>100000</v>
      </c>
      <c r="K48" s="169" t="s">
        <v>138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7" t="s">
        <v>111</v>
      </c>
      <c r="C49" s="117"/>
      <c r="D49" s="298">
        <v>200000</v>
      </c>
      <c r="E49" s="178" t="s">
        <v>149</v>
      </c>
      <c r="F49" s="130"/>
      <c r="G49" s="136"/>
      <c r="H49" s="185" t="s">
        <v>112</v>
      </c>
      <c r="I49" s="54"/>
      <c r="J49" s="51">
        <v>11000</v>
      </c>
      <c r="K49" s="169" t="s">
        <v>138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78400</v>
      </c>
      <c r="E50" s="178" t="s">
        <v>155</v>
      </c>
      <c r="F50" s="130"/>
      <c r="G50" s="136"/>
      <c r="H50" s="173" t="s">
        <v>125</v>
      </c>
      <c r="I50" s="55"/>
      <c r="J50" s="167">
        <v>50000</v>
      </c>
      <c r="K50" s="168" t="s">
        <v>123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124</v>
      </c>
      <c r="B51" s="53" t="s">
        <v>125</v>
      </c>
      <c r="C51" s="117"/>
      <c r="D51" s="208">
        <v>50000</v>
      </c>
      <c r="E51" s="177" t="s">
        <v>123</v>
      </c>
      <c r="F51" s="130"/>
      <c r="G51" s="136"/>
      <c r="H51" s="185" t="s">
        <v>95</v>
      </c>
      <c r="I51" s="54"/>
      <c r="J51" s="51">
        <v>200000</v>
      </c>
      <c r="K51" s="169" t="s">
        <v>128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128</v>
      </c>
      <c r="F52" s="130"/>
      <c r="G52" s="136"/>
      <c r="H52" s="185" t="s">
        <v>96</v>
      </c>
      <c r="I52" s="54"/>
      <c r="J52" s="51">
        <v>220000</v>
      </c>
      <c r="K52" s="169" t="s">
        <v>132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155</v>
      </c>
      <c r="F53" s="130"/>
      <c r="G53" s="136"/>
      <c r="H53" s="185" t="s">
        <v>75</v>
      </c>
      <c r="I53" s="54"/>
      <c r="J53" s="51">
        <v>319360</v>
      </c>
      <c r="K53" s="169" t="s">
        <v>136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1" t="s">
        <v>86</v>
      </c>
      <c r="C54" s="117"/>
      <c r="D54" s="208">
        <v>119730</v>
      </c>
      <c r="E54" s="176" t="s">
        <v>137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132</v>
      </c>
      <c r="F55" s="130"/>
      <c r="G55" s="136"/>
      <c r="H55" s="185" t="s">
        <v>86</v>
      </c>
      <c r="I55" s="54"/>
      <c r="J55" s="51">
        <v>119730</v>
      </c>
      <c r="K55" s="169" t="s">
        <v>137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132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321310</v>
      </c>
      <c r="E57" s="177" t="s">
        <v>160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118</v>
      </c>
      <c r="C58" s="117"/>
      <c r="D58" s="208">
        <v>164690</v>
      </c>
      <c r="E58" s="176" t="s">
        <v>139</v>
      </c>
      <c r="F58" s="130"/>
      <c r="G58" s="136"/>
      <c r="H58" s="185" t="s">
        <v>118</v>
      </c>
      <c r="I58" s="54"/>
      <c r="J58" s="51">
        <v>170690</v>
      </c>
      <c r="K58" s="169" t="s">
        <v>138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7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120</v>
      </c>
      <c r="I59" s="54"/>
      <c r="J59" s="51">
        <v>100000</v>
      </c>
      <c r="K59" s="169" t="s">
        <v>129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145</v>
      </c>
      <c r="C60" s="117"/>
      <c r="D60" s="208">
        <v>281180</v>
      </c>
      <c r="E60" s="176" t="s">
        <v>149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119</v>
      </c>
      <c r="B61" s="53" t="s">
        <v>120</v>
      </c>
      <c r="C61" s="117"/>
      <c r="D61" s="208">
        <v>100000</v>
      </c>
      <c r="E61" s="177" t="s">
        <v>129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119</v>
      </c>
      <c r="B62" s="52" t="s">
        <v>147</v>
      </c>
      <c r="C62" s="117"/>
      <c r="D62" s="208">
        <v>107000</v>
      </c>
      <c r="E62" s="176" t="s">
        <v>139</v>
      </c>
      <c r="F62" s="129"/>
      <c r="G62" s="136"/>
      <c r="H62" s="185" t="s">
        <v>130</v>
      </c>
      <c r="I62" s="54"/>
      <c r="J62" s="51">
        <v>14000</v>
      </c>
      <c r="K62" s="170" t="s">
        <v>138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1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126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1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130</v>
      </c>
      <c r="C65" s="117"/>
      <c r="D65" s="208">
        <v>14000</v>
      </c>
      <c r="E65" s="177" t="s">
        <v>138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9" t="s">
        <v>27</v>
      </c>
      <c r="B119" s="340"/>
      <c r="C119" s="343"/>
      <c r="D119" s="210">
        <f>SUM(D37:D118)</f>
        <v>2903600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9" t="s">
        <v>28</v>
      </c>
      <c r="B121" s="340"/>
      <c r="C121" s="340"/>
      <c r="D121" s="210">
        <f>D119+M121</f>
        <v>2903600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0" t="s">
        <v>154</v>
      </c>
      <c r="B1" s="351"/>
      <c r="C1" s="351"/>
      <c r="D1" s="351"/>
      <c r="E1" s="352"/>
      <c r="F1" s="5"/>
      <c r="G1" s="5"/>
    </row>
    <row r="2" spans="1:17" ht="20.25">
      <c r="A2" s="359" t="s">
        <v>68</v>
      </c>
      <c r="B2" s="360"/>
      <c r="C2" s="360"/>
      <c r="D2" s="360"/>
      <c r="E2" s="361"/>
      <c r="F2" s="5"/>
      <c r="G2" s="5"/>
    </row>
    <row r="3" spans="1:17" ht="23.25">
      <c r="A3" s="353" t="s">
        <v>164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2" t="s">
        <v>72</v>
      </c>
      <c r="B4" s="363"/>
      <c r="C4" s="363"/>
      <c r="D4" s="363"/>
      <c r="E4" s="36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365" t="s">
        <v>64</v>
      </c>
      <c r="B5" s="366">
        <v>13000000</v>
      </c>
      <c r="C5" s="40"/>
      <c r="D5" s="40" t="s">
        <v>11</v>
      </c>
      <c r="E5" s="275">
        <v>9843960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299" t="s">
        <v>6</v>
      </c>
      <c r="B6" s="300">
        <v>32630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73</v>
      </c>
      <c r="E7" s="277">
        <v>71075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143</v>
      </c>
      <c r="B10" s="244">
        <v>23895</v>
      </c>
      <c r="C10" s="41"/>
      <c r="D10" s="40" t="s">
        <v>12</v>
      </c>
      <c r="E10" s="277">
        <v>2903600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82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6" t="s">
        <v>8</v>
      </c>
      <c r="B12" s="317">
        <f>B6+B7+B8-B10-B11</f>
        <v>8735</v>
      </c>
      <c r="C12" s="41"/>
      <c r="D12" s="40" t="s">
        <v>71</v>
      </c>
      <c r="E12" s="277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100</v>
      </c>
      <c r="E13" s="280">
        <v>14000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6"/>
      <c r="B14" s="244"/>
      <c r="C14" s="41"/>
      <c r="D14" s="41" t="s">
        <v>166</v>
      </c>
      <c r="E14" s="280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13008735</v>
      </c>
      <c r="C16" s="41"/>
      <c r="D16" s="41" t="s">
        <v>7</v>
      </c>
      <c r="E16" s="280">
        <f>E5+E6+E10+E11+E12+E7+E13+E14</f>
        <v>13008735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6" t="s">
        <v>14</v>
      </c>
      <c r="B18" s="357"/>
      <c r="C18" s="357"/>
      <c r="D18" s="357"/>
      <c r="E18" s="35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3" t="s">
        <v>81</v>
      </c>
      <c r="B19" s="304">
        <v>65000</v>
      </c>
      <c r="C19" s="305"/>
      <c r="D19" s="306" t="s">
        <v>88</v>
      </c>
      <c r="E19" s="307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109</v>
      </c>
      <c r="B20" s="45">
        <v>218000</v>
      </c>
      <c r="C20" s="40"/>
      <c r="D20" s="260" t="s">
        <v>89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152</v>
      </c>
      <c r="B21" s="119">
        <v>27000</v>
      </c>
      <c r="C21" s="40"/>
      <c r="D21" s="264" t="s">
        <v>80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113</v>
      </c>
      <c r="B22" s="119">
        <v>200000</v>
      </c>
      <c r="C22" s="40"/>
      <c r="D22" s="260" t="s">
        <v>79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153</v>
      </c>
      <c r="B23" s="272">
        <v>92440</v>
      </c>
      <c r="C23" s="40"/>
      <c r="D23" s="260" t="s">
        <v>122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127</v>
      </c>
      <c r="B24" s="45">
        <v>50000</v>
      </c>
      <c r="C24" s="120"/>
      <c r="D24" s="260" t="s">
        <v>158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97</v>
      </c>
      <c r="B25" s="119">
        <v>200000</v>
      </c>
      <c r="C25" s="120"/>
      <c r="D25" s="260" t="s">
        <v>159</v>
      </c>
      <c r="E25" s="282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98</v>
      </c>
      <c r="B26" s="119">
        <v>220000</v>
      </c>
      <c r="C26" s="120"/>
      <c r="D26" s="260" t="s">
        <v>90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121</v>
      </c>
      <c r="B27" s="119">
        <v>100000</v>
      </c>
      <c r="C27" s="120"/>
      <c r="D27" s="260" t="s">
        <v>117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2" t="s">
        <v>148</v>
      </c>
      <c r="B28" s="289">
        <v>107000</v>
      </c>
      <c r="C28" s="290"/>
      <c r="D28" s="291" t="s">
        <v>131</v>
      </c>
      <c r="E28" s="292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customHeight="1" thickBot="1">
      <c r="A29" s="347" t="s">
        <v>163</v>
      </c>
      <c r="B29" s="348"/>
      <c r="C29" s="348"/>
      <c r="D29" s="348"/>
      <c r="E29" s="349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6">
    <mergeCell ref="A29:E29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2022-03-06T17:26:58Z</dcterms:modified>
</cp:coreProperties>
</file>