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9.03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  <sheet name="Promo List" sheetId="17" r:id="rId6"/>
    <sheet name="Price +Promo Disbusment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7" l="1"/>
  <c r="I32" i="17" s="1"/>
  <c r="L17" i="10"/>
  <c r="L18" i="10"/>
  <c r="L19" i="10"/>
  <c r="L16" i="10"/>
  <c r="L24" i="10" l="1"/>
  <c r="E16" i="10"/>
  <c r="G7" i="18"/>
  <c r="J11" i="10"/>
  <c r="I31" i="17"/>
  <c r="I33" i="17" s="1"/>
  <c r="B16" i="10" l="1"/>
  <c r="C21" i="18" l="1"/>
  <c r="G8" i="18" l="1"/>
  <c r="G9" i="18" s="1"/>
  <c r="G16" i="10"/>
  <c r="B12" i="10" l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 xml:space="preserve">Mouse=650
Lock=70
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S21 FE Discount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 xml:space="preserve">Sojol office to Jonail=200
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 xml:space="preserve">F22
RP=18870
Company Given=17950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17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<sst xmlns="http://schemas.openxmlformats.org/spreadsheetml/2006/main" count="545" uniqueCount="297">
  <si>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</si>
  <si>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</si>
  <si>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</si>
  <si>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</si>
  <si>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</si>
  <si>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</si>
  <si>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</si>
  <si>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</si>
  <si>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</si>
  <si>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</si>
  <si>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</si>
  <si>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</si>
  <si>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</si>
  <si>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</si>
  <si>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</si>
  <si>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</si>
  <si>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</si>
  <si>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</si>
  <si>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</si>
  <si>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</si>
  <si>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</si>
  <si>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</si>
  <si>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</si>
  <si>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</si>
  <si>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</si>
  <si>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</si>
  <si>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</si>
  <si>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</si>
  <si>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</si>
  <si>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</si>
  <si>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</si>
  <si>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</si>
  <si>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</si>
  <si>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</si>
  <si>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</si>
  <si>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</si>
  <si>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</si>
  <si>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</si>
  <si>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</si>
  <si>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</si>
  <si>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</si>
  <si>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</si>
  <si>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</si>
  <si>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</si>
  <si>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</si>
  <si>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</si>
  <si>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</si>
  <si>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</si>
  <si>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</si>
  <si>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</si>
  <si>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</si>
  <si>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</si>
  <si>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</si>
  <si>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</si>
  <si>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</si>
  <si>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</si>
  <si>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</si>
  <si>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</si>
  <si>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</si>
  <si>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</si>
  <si>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</si>
  <si>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</si>
  <si>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</si>
  <si>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</si>
  <si>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</si>
  <si>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</si>
  <si>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</si>
  <si>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</si>
  <si>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</si>
  <si>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</si>
  <si>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</si>
  <si>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</si>
  <si>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</si>
  <si>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</si>
  <si>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</si>
  <si>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</si>
  <si>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</si>
  <si>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</si>
  <si>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</si>
  <si>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</si>
  <si>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</si>
  <si>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</si>
  <si>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</si>
  <si>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</si>
  <si>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</si>
  <si>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</si>
  <si>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</si>
  <si>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</si>
  <si>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</si>
  <si>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</si>
  <si>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</si>
  <si>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</si>
  <si>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</si>
  <si>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</si>
  <si>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</si>
  <si>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</si>
  <si>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</si>
  <si>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</si>
  <si>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</si>
  <si>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</si>
  <si>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</si>
  <si>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</si>
  <si>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</si>
  <si>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</si>
  <si>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</si>
  <si>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</si>
  <si>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</si>
  <si>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</si>
  <si>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</si>
  <si>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</si>
  <si>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</si>
  <si>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</si>
  <si>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</si>
  <si>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</si>
  <si>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</si>
  <si>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</si>
  <si>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</si>
  <si>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</si>
  <si>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</si>
  <si>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</si>
  <si>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</si>
  <si>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</si>
  <si>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</si>
  <si>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</si>
  <si>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</si>
  <si>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</si>
  <si>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</si>
  <si>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</si>
  <si>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</si>
  <si>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</si>
  <si>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</si>
  <si>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</si>
  <si>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</si>
  <si>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</si>
  <si>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</si>
  <si>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</si>
  <si>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</si>
  <si>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</si>
  <si>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</si>
  <si>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</si>
  <si>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</si>
  <si>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</si>
  <si>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</si>
  <si>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</si>
  <si>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</si>
  <si>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</si>
  <si>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</si>
  <si>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</si>
  <si>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</si>
  <si>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</si>
  <si>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</si>
  <si>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</si>
  <si>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</si>
  <si>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</si>
  <si>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</si>
  <si>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</si>
  <si>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</si>
  <si>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</si>
  <si>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</si>
  <si>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</si>
  <si>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</si>
  <si>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</si>
  <si>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</si>
  <si>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</si>
  <si>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</si>
  <si>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</si>
  <si>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</si>
  <si>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</si>
  <si>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</si>
  <si>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</si>
  <si>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</si>
  <si>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</si>
  <si>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</si>
  <si>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</si>
  <si>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</si>
  <si>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</si>
  <si>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</si>
  <si>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</si>
  <si>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</si>
  <si>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</si>
  <si>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</si>
  <si>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</si>
  <si>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</si>
  <si>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</si>
  <si>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</si>
  <si>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</si>
  <si>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</si>
  <si>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</si>
  <si>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</si>
  <si>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</si>
  <si>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</si>
  <si>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</si>
  <si>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</si>
  <si>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</si>
  <si>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</si>
  <si>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</si>
  <si>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</si>
  <si>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</si>
  <si>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</si>
  <si>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</si>
  <si>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</si>
  <si>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</si>
  <si>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</si>
  <si>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</si>
  <si>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</si>
  <si>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</si>
  <si>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</si>
  <si>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</si>
  <si>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</si>
  <si>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</si>
  <si>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</si>
  <si>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</si>
  <si>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</si>
  <si>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</si>
  <si>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</si>
  <si>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</si>
  <si>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</si>
  <si>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24.03.2022</t>
  </si>
  <si>
    <t>Boss(+)</t>
  </si>
  <si>
    <t>Back Margin Feb'22</t>
  </si>
  <si>
    <t>S=Barsha Computer</t>
  </si>
  <si>
    <t>Cash Margin Feb'22</t>
  </si>
  <si>
    <t>Back Margin</t>
  </si>
  <si>
    <t>Cash Margin</t>
  </si>
  <si>
    <t>Tatal=</t>
  </si>
  <si>
    <t>26.03.2022</t>
  </si>
  <si>
    <t>Saju Telecom</t>
  </si>
  <si>
    <t>Gazi Mobile</t>
  </si>
  <si>
    <t>Boss (+)</t>
  </si>
  <si>
    <t>27.03.2022</t>
  </si>
  <si>
    <t>Ishwardi Theke</t>
  </si>
  <si>
    <t>bKash Babu Bhai</t>
  </si>
  <si>
    <t>Sojol Promo Disbusment</t>
  </si>
  <si>
    <t>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</si>
  <si>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</si>
  <si>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</si>
  <si>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</si>
  <si>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</si>
  <si>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</si>
  <si>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</si>
  <si>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</si>
  <si>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</si>
  <si>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</si>
  <si>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</si>
  <si>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</si>
  <si>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</si>
  <si>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</si>
  <si>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</si>
  <si>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</si>
  <si>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</si>
  <si>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</si>
  <si>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</si>
  <si>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</si>
  <si>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</si>
  <si>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</si>
  <si>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</si>
  <si>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</si>
  <si>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</si>
  <si>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</si>
  <si>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</si>
  <si>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</si>
  <si>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</si>
  <si>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>DOA F22 Received</t>
  </si>
  <si>
    <t xml:space="preserve">Rest Price Adj Amount= </t>
  </si>
  <si>
    <t>A03s P.P Adj(RD)</t>
  </si>
  <si>
    <t>A12 P.P Adj(RD)</t>
  </si>
  <si>
    <t xml:space="preserve">Retail A03s+A12 P.P </t>
  </si>
  <si>
    <t>A03s &amp; A12(4+128) Already Retail Price Adj: Disbusment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</si>
  <si>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</si>
  <si>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</si>
  <si>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</si>
  <si>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</si>
  <si>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</si>
  <si>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</si>
  <si>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</si>
  <si>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</si>
  <si>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</si>
  <si>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DOA M12 Adj: Due</t>
  </si>
  <si>
    <t>Company Additional Given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</si>
  <si>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</si>
  <si>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</si>
  <si>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</si>
  <si>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</si>
  <si>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</si>
  <si>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</si>
  <si>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</si>
  <si>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</si>
  <si>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</si>
  <si>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</si>
  <si>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</si>
  <si>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</si>
  <si>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Promo Feb'22 Received</t>
  </si>
  <si>
    <t>25.03.2022</t>
  </si>
  <si>
    <t>M51=30000</t>
  </si>
  <si>
    <t>Shamim</t>
  </si>
  <si>
    <t>Date:29.03.2022</t>
  </si>
  <si>
    <t>ADSR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</si>
</sst>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  <font>
      <sz val="11"/>
      <name val="Arial"/>
      <family val="2"/>
    </font>
    <font>
      <sz val="13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5" fillId="42" borderId="2" xfId="0" applyFont="1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2" borderId="0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7" fillId="37" borderId="54" xfId="0" applyFont="1" applyFill="1" applyBorder="1"/>
    <xf numFmtId="0" fontId="47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7" fillId="41" borderId="54" xfId="0" applyFont="1" applyFill="1" applyBorder="1"/>
    <xf numFmtId="0" fontId="47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0" fontId="5" fillId="44" borderId="2" xfId="0" applyFont="1" applyFill="1" applyBorder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7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1" fillId="42" borderId="2" xfId="0" applyFont="1" applyFill="1" applyBorder="1" applyAlignment="1">
      <alignment horizontal="center" vertical="center"/>
    </xf>
    <xf numFmtId="0" fontId="47" fillId="38" borderId="2" xfId="0" applyFont="1" applyFill="1" applyBorder="1" applyAlignment="1">
      <alignment horizontal="center" vertical="center"/>
    </xf>
    <xf numFmtId="1" fontId="48" fillId="43" borderId="1" xfId="0" applyNumberFormat="1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6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left"/>
    </xf>
    <xf numFmtId="1" fontId="32" fillId="0" borderId="58" xfId="0" applyNumberFormat="1" applyFont="1" applyFill="1" applyBorder="1" applyAlignment="1">
      <alignment horizontal="right"/>
    </xf>
    <xf numFmtId="0" fontId="32" fillId="0" borderId="58" xfId="0" applyFont="1" applyFill="1" applyBorder="1" applyAlignment="1">
      <alignment horizontal="center"/>
    </xf>
    <xf numFmtId="0" fontId="32" fillId="43" borderId="58" xfId="0" applyFont="1" applyFill="1" applyBorder="1" applyAlignment="1">
      <alignment horizontal="left" vertical="center"/>
    </xf>
    <xf numFmtId="1" fontId="32" fillId="43" borderId="59" xfId="0" applyNumberFormat="1" applyFont="1" applyFill="1" applyBorder="1" applyAlignment="1">
      <alignment horizontal="righ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2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7" fillId="37" borderId="54" xfId="0" applyNumberFormat="1" applyFont="1" applyFill="1" applyBorder="1" applyAlignment="1">
      <alignment horizontal="center" vertical="center"/>
    </xf>
    <xf numFmtId="14" fontId="47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7" fillId="41" borderId="54" xfId="0" applyNumberFormat="1" applyFont="1" applyFill="1" applyBorder="1" applyAlignment="1">
      <alignment horizontal="center" vertical="center"/>
    </xf>
    <xf numFmtId="14" fontId="47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11" fillId="42" borderId="60" xfId="0" applyFont="1" applyFill="1" applyBorder="1" applyAlignment="1">
      <alignment horizontal="center"/>
    </xf>
    <xf numFmtId="0" fontId="11" fillId="42" borderId="61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5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47" fillId="38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42" borderId="2" xfId="0" applyFont="1" applyFill="1" applyBorder="1" applyAlignment="1">
      <alignment horizontal="right" vertical="center"/>
    </xf>
    <xf numFmtId="0" fontId="41" fillId="42" borderId="2" xfId="0" applyFont="1" applyFill="1" applyBorder="1" applyAlignment="1">
      <alignment horizontal="center" vertical="center"/>
    </xf>
    <xf numFmtId="14" fontId="47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15</v>
      </c>
      <c r="C2" s="382"/>
      <c r="D2" s="382"/>
      <c r="E2" s="382"/>
    </row>
    <row r="3" spans="1:8" ht="16.5" customHeight="1">
      <c r="A3" s="385"/>
      <c r="B3" s="383" t="s">
        <v>45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8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43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47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51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52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H35" sqref="H3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7" ht="20.25" customHeight="1">
      <c r="A1" s="384"/>
      <c r="B1" s="384"/>
      <c r="C1" s="384"/>
      <c r="D1" s="384"/>
      <c r="E1" s="384"/>
      <c r="F1" s="384"/>
    </row>
    <row r="2" spans="1:7" ht="20.25">
      <c r="A2" s="385"/>
      <c r="B2" s="382" t="s">
        <v>15</v>
      </c>
      <c r="C2" s="382"/>
      <c r="D2" s="382"/>
      <c r="E2" s="382"/>
    </row>
    <row r="3" spans="1:7" ht="16.5" customHeight="1">
      <c r="A3" s="385"/>
      <c r="B3" s="383" t="s">
        <v>134</v>
      </c>
      <c r="C3" s="383"/>
      <c r="D3" s="383"/>
      <c r="E3" s="383"/>
    </row>
    <row r="4" spans="1:7" ht="15.75" customHeight="1">
      <c r="A4" s="385"/>
      <c r="B4" s="22" t="s">
        <v>0</v>
      </c>
      <c r="C4" s="22" t="s">
        <v>9</v>
      </c>
      <c r="D4" s="22" t="s">
        <v>2</v>
      </c>
      <c r="E4" s="23" t="s">
        <v>1</v>
      </c>
      <c r="F4" s="258" t="s">
        <v>10</v>
      </c>
    </row>
    <row r="5" spans="1:7">
      <c r="A5" s="385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7">
      <c r="A6" s="385"/>
      <c r="B6" s="26"/>
      <c r="C6" s="243"/>
      <c r="D6" s="243"/>
      <c r="E6" s="244">
        <f t="shared" ref="E6:E69" si="0">E5+C6-D6</f>
        <v>0</v>
      </c>
      <c r="F6" s="18"/>
      <c r="G6" s="19"/>
    </row>
    <row r="7" spans="1:7">
      <c r="A7" s="385"/>
      <c r="B7" s="26" t="s">
        <v>133</v>
      </c>
      <c r="C7" s="293">
        <v>0</v>
      </c>
      <c r="D7" s="293">
        <v>0</v>
      </c>
      <c r="E7" s="294">
        <f t="shared" si="0"/>
        <v>0</v>
      </c>
      <c r="F7" s="2"/>
      <c r="G7" s="2"/>
    </row>
    <row r="8" spans="1:7">
      <c r="A8" s="385"/>
      <c r="B8" s="26" t="s">
        <v>143</v>
      </c>
      <c r="C8" s="291">
        <v>1000000</v>
      </c>
      <c r="D8" s="291">
        <v>1000000</v>
      </c>
      <c r="E8" s="292">
        <f>E7+C8-D8</f>
        <v>0</v>
      </c>
      <c r="F8" s="297" t="s">
        <v>144</v>
      </c>
      <c r="G8" s="2"/>
    </row>
    <row r="9" spans="1:7">
      <c r="A9" s="385"/>
      <c r="B9" s="26" t="s">
        <v>149</v>
      </c>
      <c r="C9" s="295">
        <v>0</v>
      </c>
      <c r="D9" s="295">
        <v>0</v>
      </c>
      <c r="E9" s="296">
        <f t="shared" si="0"/>
        <v>0</v>
      </c>
      <c r="F9" s="2"/>
      <c r="G9" s="2"/>
    </row>
    <row r="10" spans="1:7">
      <c r="A10" s="385"/>
      <c r="B10" s="26"/>
      <c r="C10" s="245"/>
      <c r="D10" s="245"/>
      <c r="E10" s="244">
        <f t="shared" si="0"/>
        <v>0</v>
      </c>
      <c r="F10" s="2"/>
      <c r="G10" s="2"/>
    </row>
    <row r="11" spans="1:7">
      <c r="A11" s="385"/>
      <c r="B11" s="26" t="s">
        <v>153</v>
      </c>
      <c r="C11" s="293">
        <v>0</v>
      </c>
      <c r="D11" s="293">
        <v>0</v>
      </c>
      <c r="E11" s="294">
        <f t="shared" si="0"/>
        <v>0</v>
      </c>
      <c r="F11" s="2"/>
      <c r="G11" s="2"/>
    </row>
    <row r="12" spans="1:7">
      <c r="A12" s="385"/>
      <c r="B12" s="26" t="s">
        <v>155</v>
      </c>
      <c r="C12" s="291">
        <v>1000000</v>
      </c>
      <c r="D12" s="291">
        <v>1000000</v>
      </c>
      <c r="E12" s="292">
        <f t="shared" si="0"/>
        <v>0</v>
      </c>
      <c r="F12" s="300" t="s">
        <v>144</v>
      </c>
      <c r="G12" s="2"/>
    </row>
    <row r="13" spans="1:7">
      <c r="A13" s="385"/>
      <c r="B13" s="26" t="s">
        <v>158</v>
      </c>
      <c r="C13" s="301">
        <v>100000</v>
      </c>
      <c r="D13" s="301">
        <v>100000</v>
      </c>
      <c r="E13" s="302">
        <f t="shared" si="0"/>
        <v>0</v>
      </c>
      <c r="F13" s="303" t="s">
        <v>159</v>
      </c>
      <c r="G13" s="30"/>
    </row>
    <row r="14" spans="1:7">
      <c r="A14" s="385"/>
      <c r="B14" s="26" t="s">
        <v>162</v>
      </c>
      <c r="C14" s="295">
        <v>0</v>
      </c>
      <c r="D14" s="295">
        <v>0</v>
      </c>
      <c r="E14" s="296">
        <f t="shared" si="0"/>
        <v>0</v>
      </c>
      <c r="F14" s="29"/>
      <c r="G14" s="2"/>
    </row>
    <row r="15" spans="1:7">
      <c r="A15" s="385"/>
      <c r="B15" s="26" t="s">
        <v>166</v>
      </c>
      <c r="C15" s="243">
        <v>400000</v>
      </c>
      <c r="D15" s="243">
        <v>400000</v>
      </c>
      <c r="E15" s="244">
        <f t="shared" si="0"/>
        <v>0</v>
      </c>
      <c r="F15" s="2"/>
      <c r="G15" s="11"/>
    </row>
    <row r="16" spans="1:7">
      <c r="A16" s="385"/>
      <c r="B16" s="26" t="s">
        <v>168</v>
      </c>
      <c r="C16" s="243">
        <v>321220</v>
      </c>
      <c r="D16" s="243">
        <v>321220</v>
      </c>
      <c r="E16" s="244">
        <f t="shared" si="0"/>
        <v>0</v>
      </c>
      <c r="F16" s="20"/>
      <c r="G16" s="2"/>
    </row>
    <row r="17" spans="1:7">
      <c r="A17" s="385"/>
      <c r="B17" s="26" t="s">
        <v>178</v>
      </c>
      <c r="C17" s="243">
        <v>0</v>
      </c>
      <c r="D17" s="243">
        <v>0</v>
      </c>
      <c r="E17" s="244">
        <f t="shared" si="0"/>
        <v>0</v>
      </c>
      <c r="F17" s="29"/>
      <c r="G17" s="2"/>
    </row>
    <row r="18" spans="1:7">
      <c r="A18" s="385"/>
      <c r="B18" s="26" t="s">
        <v>179</v>
      </c>
      <c r="C18" s="243">
        <v>3300000</v>
      </c>
      <c r="D18" s="243">
        <v>3300000</v>
      </c>
      <c r="E18" s="244">
        <f>E17+C18-D18</f>
        <v>0</v>
      </c>
      <c r="F18" s="29"/>
      <c r="G18" s="2"/>
    </row>
    <row r="19" spans="1:7" ht="12.75" customHeight="1">
      <c r="A19" s="385"/>
      <c r="B19" s="26" t="s">
        <v>180</v>
      </c>
      <c r="C19" s="243">
        <v>0</v>
      </c>
      <c r="D19" s="245">
        <v>0</v>
      </c>
      <c r="E19" s="244">
        <f t="shared" si="0"/>
        <v>0</v>
      </c>
      <c r="F19" s="29"/>
      <c r="G19" s="2"/>
    </row>
    <row r="20" spans="1:7">
      <c r="A20" s="385"/>
      <c r="B20" s="26" t="s">
        <v>189</v>
      </c>
      <c r="C20" s="243">
        <v>280000</v>
      </c>
      <c r="D20" s="243">
        <v>280000</v>
      </c>
      <c r="E20" s="244">
        <f t="shared" si="0"/>
        <v>0</v>
      </c>
      <c r="F20" s="29"/>
      <c r="G20" s="2"/>
    </row>
    <row r="21" spans="1:7">
      <c r="A21" s="385"/>
      <c r="B21" s="26" t="s">
        <v>190</v>
      </c>
      <c r="C21" s="243">
        <v>300000</v>
      </c>
      <c r="D21" s="243">
        <v>300000</v>
      </c>
      <c r="E21" s="244">
        <f>E20+C21-D21</f>
        <v>0</v>
      </c>
      <c r="F21" s="253"/>
      <c r="G21" s="2"/>
    </row>
    <row r="22" spans="1:7">
      <c r="A22" s="385"/>
      <c r="B22" s="26" t="s">
        <v>194</v>
      </c>
      <c r="C22" s="243">
        <v>0</v>
      </c>
      <c r="D22" s="243">
        <v>0</v>
      </c>
      <c r="E22" s="244">
        <f t="shared" si="0"/>
        <v>0</v>
      </c>
      <c r="F22" s="2"/>
      <c r="G22" s="2"/>
    </row>
    <row r="23" spans="1:7">
      <c r="A23" s="385"/>
      <c r="B23" s="26" t="s">
        <v>201</v>
      </c>
      <c r="C23" s="243">
        <v>900000</v>
      </c>
      <c r="D23" s="243">
        <v>900000</v>
      </c>
      <c r="E23" s="244">
        <f>E22+C23-D23</f>
        <v>0</v>
      </c>
      <c r="F23" s="2"/>
      <c r="G23" s="2"/>
    </row>
    <row r="24" spans="1:7">
      <c r="A24" s="385"/>
      <c r="B24" s="26" t="s">
        <v>204</v>
      </c>
      <c r="C24" s="243">
        <v>250000</v>
      </c>
      <c r="D24" s="243">
        <v>250000</v>
      </c>
      <c r="E24" s="244">
        <f t="shared" si="0"/>
        <v>0</v>
      </c>
      <c r="F24" s="2"/>
      <c r="G24" s="2"/>
    </row>
    <row r="25" spans="1:7">
      <c r="A25" s="385"/>
      <c r="B25" s="26" t="s">
        <v>207</v>
      </c>
      <c r="C25" s="243">
        <v>170000</v>
      </c>
      <c r="D25" s="243">
        <v>170000</v>
      </c>
      <c r="E25" s="244">
        <f t="shared" si="0"/>
        <v>0</v>
      </c>
      <c r="F25" s="2"/>
      <c r="G25" s="2"/>
    </row>
    <row r="26" spans="1:7">
      <c r="A26" s="385"/>
      <c r="B26" s="26" t="s">
        <v>210</v>
      </c>
      <c r="C26" s="243">
        <v>0</v>
      </c>
      <c r="D26" s="243">
        <v>0</v>
      </c>
      <c r="E26" s="244">
        <f t="shared" si="0"/>
        <v>0</v>
      </c>
      <c r="F26" s="2"/>
      <c r="G26" s="2"/>
    </row>
    <row r="27" spans="1:7">
      <c r="A27" s="385"/>
      <c r="B27" s="26" t="s">
        <v>217</v>
      </c>
      <c r="C27" s="291">
        <v>2000000</v>
      </c>
      <c r="D27" s="291">
        <v>2000000</v>
      </c>
      <c r="E27" s="292">
        <f t="shared" si="0"/>
        <v>0</v>
      </c>
      <c r="F27" s="320" t="s">
        <v>228</v>
      </c>
      <c r="G27" s="324" t="s">
        <v>230</v>
      </c>
    </row>
    <row r="28" spans="1:7">
      <c r="A28" s="385"/>
      <c r="B28" s="26" t="s">
        <v>225</v>
      </c>
      <c r="C28" s="243">
        <v>0</v>
      </c>
      <c r="D28" s="243">
        <v>0</v>
      </c>
      <c r="E28" s="244">
        <f>E27+C28-D28</f>
        <v>0</v>
      </c>
      <c r="F28" s="2"/>
      <c r="G28" s="21"/>
    </row>
    <row r="29" spans="1:7">
      <c r="A29" s="385"/>
      <c r="B29" s="26" t="s">
        <v>229</v>
      </c>
      <c r="C29" s="291">
        <v>1000000</v>
      </c>
      <c r="D29" s="291">
        <v>0</v>
      </c>
      <c r="E29" s="292">
        <f t="shared" si="0"/>
        <v>1000000</v>
      </c>
      <c r="F29" s="320" t="s">
        <v>228</v>
      </c>
      <c r="G29" s="324" t="s">
        <v>231</v>
      </c>
    </row>
    <row r="30" spans="1:7">
      <c r="A30" s="385"/>
      <c r="B30" s="26" t="s">
        <v>229</v>
      </c>
      <c r="C30" s="243">
        <v>600000</v>
      </c>
      <c r="D30" s="243">
        <v>1600000</v>
      </c>
      <c r="E30" s="244">
        <f t="shared" si="0"/>
        <v>0</v>
      </c>
      <c r="F30" s="2"/>
      <c r="G30" s="21"/>
    </row>
    <row r="31" spans="1:7">
      <c r="A31" s="385"/>
      <c r="B31" s="26" t="s">
        <v>269</v>
      </c>
      <c r="C31" s="243">
        <v>150000</v>
      </c>
      <c r="D31" s="243">
        <v>150000</v>
      </c>
      <c r="E31" s="244">
        <f t="shared" si="0"/>
        <v>0</v>
      </c>
      <c r="F31" s="2"/>
      <c r="G31" s="21"/>
    </row>
    <row r="32" spans="1:7">
      <c r="A32" s="385"/>
      <c r="B32" s="26" t="s">
        <v>274</v>
      </c>
      <c r="C32" s="243">
        <v>250000</v>
      </c>
      <c r="D32" s="243">
        <v>250000</v>
      </c>
      <c r="E32" s="244">
        <f>E31+C32-D32</f>
        <v>0</v>
      </c>
      <c r="F32" s="2"/>
      <c r="G32" s="21"/>
    </row>
    <row r="33" spans="1:7">
      <c r="A33" s="385"/>
      <c r="B33" s="26"/>
      <c r="C33" s="243"/>
      <c r="D33" s="245"/>
      <c r="E33" s="244">
        <f t="shared" si="0"/>
        <v>0</v>
      </c>
      <c r="F33" s="2"/>
      <c r="G33" s="21"/>
    </row>
    <row r="34" spans="1:7">
      <c r="A34" s="385"/>
      <c r="B34" s="26"/>
      <c r="C34" s="243"/>
      <c r="D34" s="243"/>
      <c r="E34" s="244">
        <f t="shared" si="0"/>
        <v>0</v>
      </c>
      <c r="F34" s="2"/>
      <c r="G34" s="21"/>
    </row>
    <row r="35" spans="1:7">
      <c r="A35" s="385"/>
      <c r="B35" s="26"/>
      <c r="C35" s="243"/>
      <c r="D35" s="243"/>
      <c r="E35" s="244">
        <f t="shared" si="0"/>
        <v>0</v>
      </c>
      <c r="F35" s="2"/>
      <c r="G35" s="21"/>
    </row>
    <row r="36" spans="1:7">
      <c r="A36" s="385"/>
      <c r="B36" s="26"/>
      <c r="C36" s="243"/>
      <c r="D36" s="243"/>
      <c r="E36" s="244">
        <f t="shared" si="0"/>
        <v>0</v>
      </c>
      <c r="F36" s="2"/>
      <c r="G36" s="21"/>
    </row>
    <row r="37" spans="1:7">
      <c r="A37" s="385"/>
      <c r="B37" s="26"/>
      <c r="C37" s="243"/>
      <c r="D37" s="243"/>
      <c r="E37" s="244">
        <f t="shared" si="0"/>
        <v>0</v>
      </c>
      <c r="F37" s="2"/>
      <c r="G37" s="21"/>
    </row>
    <row r="38" spans="1:7">
      <c r="A38" s="385"/>
      <c r="B38" s="26"/>
      <c r="C38" s="243"/>
      <c r="D38" s="243"/>
      <c r="E38" s="244">
        <f t="shared" si="0"/>
        <v>0</v>
      </c>
      <c r="F38" s="2"/>
      <c r="G38" s="21"/>
    </row>
    <row r="39" spans="1:7">
      <c r="A39" s="385"/>
      <c r="B39" s="26"/>
      <c r="C39" s="243"/>
      <c r="D39" s="243"/>
      <c r="E39" s="244">
        <f t="shared" si="0"/>
        <v>0</v>
      </c>
      <c r="F39" s="2"/>
      <c r="G39" s="21"/>
    </row>
    <row r="40" spans="1:7">
      <c r="A40" s="385"/>
      <c r="B40" s="26"/>
      <c r="C40" s="243"/>
      <c r="D40" s="243"/>
      <c r="E40" s="244">
        <f t="shared" si="0"/>
        <v>0</v>
      </c>
      <c r="F40" s="2"/>
      <c r="G40" s="21"/>
    </row>
    <row r="41" spans="1:7">
      <c r="A41" s="385"/>
      <c r="B41" s="26"/>
      <c r="C41" s="243"/>
      <c r="D41" s="243"/>
      <c r="E41" s="244">
        <f t="shared" si="0"/>
        <v>0</v>
      </c>
      <c r="F41" s="2"/>
      <c r="G41" s="21"/>
    </row>
    <row r="42" spans="1:7">
      <c r="A42" s="385"/>
      <c r="B42" s="26"/>
      <c r="C42" s="243"/>
      <c r="D42" s="243"/>
      <c r="E42" s="244">
        <f t="shared" si="0"/>
        <v>0</v>
      </c>
      <c r="F42" s="2"/>
      <c r="G42" s="21"/>
    </row>
    <row r="43" spans="1:7">
      <c r="A43" s="385"/>
      <c r="B43" s="26"/>
      <c r="C43" s="243"/>
      <c r="D43" s="243"/>
      <c r="E43" s="244">
        <f t="shared" si="0"/>
        <v>0</v>
      </c>
      <c r="F43" s="2"/>
      <c r="G43" s="21"/>
    </row>
    <row r="44" spans="1:7">
      <c r="A44" s="385"/>
      <c r="B44" s="26"/>
      <c r="C44" s="243"/>
      <c r="D44" s="243"/>
      <c r="E44" s="244">
        <f t="shared" si="0"/>
        <v>0</v>
      </c>
      <c r="F44" s="2"/>
      <c r="G44" s="21"/>
    </row>
    <row r="45" spans="1:7">
      <c r="A45" s="385"/>
      <c r="B45" s="26"/>
      <c r="C45" s="243"/>
      <c r="D45" s="243"/>
      <c r="E45" s="244">
        <f t="shared" si="0"/>
        <v>0</v>
      </c>
      <c r="F45" s="2"/>
      <c r="G45" s="21"/>
    </row>
    <row r="46" spans="1:7">
      <c r="A46" s="385"/>
      <c r="B46" s="26"/>
      <c r="C46" s="243"/>
      <c r="D46" s="243"/>
      <c r="E46" s="244">
        <f t="shared" si="0"/>
        <v>0</v>
      </c>
      <c r="F46" s="2"/>
      <c r="G46" s="21"/>
    </row>
    <row r="47" spans="1:7">
      <c r="A47" s="385"/>
      <c r="B47" s="26"/>
      <c r="C47" s="243"/>
      <c r="D47" s="243"/>
      <c r="E47" s="244">
        <f t="shared" si="0"/>
        <v>0</v>
      </c>
      <c r="F47" s="2"/>
      <c r="G47" s="21"/>
    </row>
    <row r="48" spans="1:7">
      <c r="A48" s="385"/>
      <c r="B48" s="26"/>
      <c r="C48" s="243"/>
      <c r="D48" s="243"/>
      <c r="E48" s="244">
        <f t="shared" si="0"/>
        <v>0</v>
      </c>
      <c r="F48" s="2"/>
      <c r="G48" s="21"/>
    </row>
    <row r="49" spans="1:7">
      <c r="A49" s="385"/>
      <c r="B49" s="26"/>
      <c r="C49" s="243"/>
      <c r="D49" s="243"/>
      <c r="E49" s="244">
        <f t="shared" si="0"/>
        <v>0</v>
      </c>
      <c r="F49" s="2"/>
      <c r="G49" s="21"/>
    </row>
    <row r="50" spans="1:7">
      <c r="A50" s="385"/>
      <c r="B50" s="26"/>
      <c r="C50" s="243"/>
      <c r="D50" s="243"/>
      <c r="E50" s="244">
        <f t="shared" si="0"/>
        <v>0</v>
      </c>
      <c r="F50" s="2"/>
      <c r="G50" s="21"/>
    </row>
    <row r="51" spans="1:7">
      <c r="A51" s="385"/>
      <c r="B51" s="26"/>
      <c r="C51" s="243"/>
      <c r="D51" s="243"/>
      <c r="E51" s="244">
        <f t="shared" si="0"/>
        <v>0</v>
      </c>
      <c r="F51" s="2"/>
      <c r="G51" s="21"/>
    </row>
    <row r="52" spans="1:7">
      <c r="A52" s="385"/>
      <c r="B52" s="26"/>
      <c r="C52" s="243"/>
      <c r="D52" s="243"/>
      <c r="E52" s="244">
        <f t="shared" si="0"/>
        <v>0</v>
      </c>
      <c r="F52" s="2"/>
      <c r="G52" s="21"/>
    </row>
    <row r="53" spans="1:7">
      <c r="A53" s="385"/>
      <c r="B53" s="26"/>
      <c r="C53" s="243"/>
      <c r="D53" s="243"/>
      <c r="E53" s="244">
        <f t="shared" si="0"/>
        <v>0</v>
      </c>
      <c r="F53" s="2"/>
      <c r="G53" s="21"/>
    </row>
    <row r="54" spans="1:7">
      <c r="A54" s="385"/>
      <c r="B54" s="26"/>
      <c r="C54" s="243"/>
      <c r="D54" s="243"/>
      <c r="E54" s="244">
        <f t="shared" si="0"/>
        <v>0</v>
      </c>
      <c r="F54" s="2"/>
      <c r="G54" s="21"/>
    </row>
    <row r="55" spans="1:7">
      <c r="A55" s="385"/>
      <c r="B55" s="26"/>
      <c r="C55" s="243"/>
      <c r="D55" s="243"/>
      <c r="E55" s="244">
        <f t="shared" si="0"/>
        <v>0</v>
      </c>
      <c r="F55" s="2"/>
    </row>
    <row r="56" spans="1:7">
      <c r="A56" s="385"/>
      <c r="B56" s="26"/>
      <c r="C56" s="243"/>
      <c r="D56" s="243"/>
      <c r="E56" s="244">
        <f t="shared" si="0"/>
        <v>0</v>
      </c>
      <c r="F56" s="2"/>
    </row>
    <row r="57" spans="1:7">
      <c r="A57" s="385"/>
      <c r="B57" s="26"/>
      <c r="C57" s="243"/>
      <c r="D57" s="243"/>
      <c r="E57" s="244">
        <f t="shared" si="0"/>
        <v>0</v>
      </c>
      <c r="F57" s="2"/>
    </row>
    <row r="58" spans="1:7">
      <c r="A58" s="385"/>
      <c r="B58" s="26"/>
      <c r="C58" s="243"/>
      <c r="D58" s="243"/>
      <c r="E58" s="244">
        <f t="shared" si="0"/>
        <v>0</v>
      </c>
      <c r="F58" s="2"/>
    </row>
    <row r="59" spans="1:7">
      <c r="A59" s="385"/>
      <c r="B59" s="26"/>
      <c r="C59" s="243"/>
      <c r="D59" s="243"/>
      <c r="E59" s="244">
        <f t="shared" si="0"/>
        <v>0</v>
      </c>
      <c r="F59" s="2"/>
    </row>
    <row r="60" spans="1:7">
      <c r="A60" s="385"/>
      <c r="B60" s="26"/>
      <c r="C60" s="243"/>
      <c r="D60" s="243"/>
      <c r="E60" s="244">
        <f t="shared" si="0"/>
        <v>0</v>
      </c>
      <c r="F60" s="2"/>
    </row>
    <row r="61" spans="1:7">
      <c r="A61" s="385"/>
      <c r="B61" s="26"/>
      <c r="C61" s="243"/>
      <c r="D61" s="243"/>
      <c r="E61" s="244">
        <f t="shared" si="0"/>
        <v>0</v>
      </c>
      <c r="F61" s="2"/>
    </row>
    <row r="62" spans="1:7">
      <c r="A62" s="385"/>
      <c r="B62" s="26"/>
      <c r="C62" s="243"/>
      <c r="D62" s="243"/>
      <c r="E62" s="244">
        <f t="shared" si="0"/>
        <v>0</v>
      </c>
      <c r="F62" s="2"/>
    </row>
    <row r="63" spans="1:7">
      <c r="A63" s="385"/>
      <c r="B63" s="26"/>
      <c r="C63" s="243"/>
      <c r="D63" s="243"/>
      <c r="E63" s="244">
        <f t="shared" si="0"/>
        <v>0</v>
      </c>
      <c r="F63" s="2"/>
    </row>
    <row r="64" spans="1:7">
      <c r="A64" s="385"/>
      <c r="B64" s="26"/>
      <c r="C64" s="243"/>
      <c r="D64" s="243"/>
      <c r="E64" s="244">
        <f t="shared" si="0"/>
        <v>0</v>
      </c>
      <c r="F64" s="2"/>
    </row>
    <row r="65" spans="1:7">
      <c r="A65" s="385"/>
      <c r="B65" s="26"/>
      <c r="C65" s="243"/>
      <c r="D65" s="243"/>
      <c r="E65" s="244">
        <f t="shared" si="0"/>
        <v>0</v>
      </c>
      <c r="F65" s="2"/>
    </row>
    <row r="66" spans="1:7">
      <c r="A66" s="385"/>
      <c r="B66" s="26"/>
      <c r="C66" s="243"/>
      <c r="D66" s="243"/>
      <c r="E66" s="244">
        <f t="shared" si="0"/>
        <v>0</v>
      </c>
      <c r="F66" s="2"/>
    </row>
    <row r="67" spans="1:7">
      <c r="A67" s="385"/>
      <c r="B67" s="26"/>
      <c r="C67" s="243"/>
      <c r="D67" s="243"/>
      <c r="E67" s="244">
        <f t="shared" si="0"/>
        <v>0</v>
      </c>
      <c r="F67" s="2"/>
    </row>
    <row r="68" spans="1:7">
      <c r="A68" s="385"/>
      <c r="B68" s="26"/>
      <c r="C68" s="243"/>
      <c r="D68" s="243"/>
      <c r="E68" s="244">
        <f t="shared" si="0"/>
        <v>0</v>
      </c>
      <c r="F68" s="2"/>
    </row>
    <row r="69" spans="1:7">
      <c r="A69" s="385"/>
      <c r="B69" s="26"/>
      <c r="C69" s="243"/>
      <c r="D69" s="243"/>
      <c r="E69" s="244">
        <f t="shared" si="0"/>
        <v>0</v>
      </c>
      <c r="F69" s="2"/>
    </row>
    <row r="70" spans="1:7">
      <c r="A70" s="385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85"/>
      <c r="B71" s="26"/>
      <c r="C71" s="243"/>
      <c r="D71" s="243"/>
      <c r="E71" s="244">
        <f t="shared" si="1"/>
        <v>0</v>
      </c>
      <c r="F71" s="2"/>
    </row>
    <row r="72" spans="1:7">
      <c r="A72" s="385"/>
      <c r="B72" s="26"/>
      <c r="C72" s="243"/>
      <c r="D72" s="243"/>
      <c r="E72" s="244">
        <f t="shared" si="1"/>
        <v>0</v>
      </c>
      <c r="F72" s="2"/>
    </row>
    <row r="73" spans="1:7">
      <c r="A73" s="385"/>
      <c r="B73" s="26"/>
      <c r="C73" s="243"/>
      <c r="D73" s="243"/>
      <c r="E73" s="244">
        <f t="shared" si="1"/>
        <v>0</v>
      </c>
      <c r="F73" s="2"/>
    </row>
    <row r="74" spans="1:7">
      <c r="A74" s="385"/>
      <c r="B74" s="26"/>
      <c r="C74" s="243"/>
      <c r="D74" s="243"/>
      <c r="E74" s="244">
        <f t="shared" si="1"/>
        <v>0</v>
      </c>
      <c r="F74" s="2"/>
    </row>
    <row r="75" spans="1:7">
      <c r="A75" s="385"/>
      <c r="B75" s="26"/>
      <c r="C75" s="243"/>
      <c r="D75" s="243"/>
      <c r="E75" s="244">
        <f t="shared" si="1"/>
        <v>0</v>
      </c>
      <c r="F75" s="2"/>
    </row>
    <row r="76" spans="1:7">
      <c r="A76" s="385"/>
      <c r="B76" s="26"/>
      <c r="C76" s="243"/>
      <c r="D76" s="243"/>
      <c r="E76" s="244">
        <f t="shared" si="1"/>
        <v>0</v>
      </c>
      <c r="F76" s="2"/>
    </row>
    <row r="77" spans="1:7">
      <c r="A77" s="385"/>
      <c r="B77" s="26"/>
      <c r="C77" s="243"/>
      <c r="D77" s="243"/>
      <c r="E77" s="244">
        <f t="shared" si="1"/>
        <v>0</v>
      </c>
      <c r="F77" s="2"/>
    </row>
    <row r="78" spans="1:7">
      <c r="A78" s="385"/>
      <c r="B78" s="26"/>
      <c r="C78" s="243"/>
      <c r="D78" s="243"/>
      <c r="E78" s="244">
        <f t="shared" si="1"/>
        <v>0</v>
      </c>
      <c r="F78" s="2"/>
    </row>
    <row r="79" spans="1:7">
      <c r="A79" s="385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85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85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85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85"/>
      <c r="B83" s="31"/>
      <c r="C83" s="244">
        <f>SUM(C5:C72)</f>
        <v>12021220</v>
      </c>
      <c r="D83" s="244">
        <f>SUM(D5:D77)</f>
        <v>12021220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6" t="s">
        <v>15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</row>
    <row r="2" spans="1:24" s="62" customFormat="1" ht="18">
      <c r="A2" s="387" t="s">
        <v>67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</row>
    <row r="3" spans="1:24" s="63" customFormat="1" ht="16.5" thickBot="1">
      <c r="A3" s="388" t="s">
        <v>135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90"/>
      <c r="S3" s="47"/>
      <c r="T3" s="7"/>
      <c r="U3" s="7"/>
      <c r="V3" s="7"/>
      <c r="W3" s="7"/>
      <c r="X3" s="16"/>
    </row>
    <row r="4" spans="1:24" s="64" customFormat="1" ht="12.75" customHeight="1">
      <c r="A4" s="391" t="s">
        <v>29</v>
      </c>
      <c r="B4" s="393" t="s">
        <v>30</v>
      </c>
      <c r="C4" s="395" t="s">
        <v>31</v>
      </c>
      <c r="D4" s="395" t="s">
        <v>32</v>
      </c>
      <c r="E4" s="395" t="s">
        <v>33</v>
      </c>
      <c r="F4" s="395" t="s">
        <v>156</v>
      </c>
      <c r="G4" s="395" t="s">
        <v>34</v>
      </c>
      <c r="H4" s="395" t="s">
        <v>169</v>
      </c>
      <c r="I4" s="395" t="s">
        <v>188</v>
      </c>
      <c r="J4" s="395" t="s">
        <v>35</v>
      </c>
      <c r="K4" s="395" t="s">
        <v>36</v>
      </c>
      <c r="L4" s="395" t="s">
        <v>276</v>
      </c>
      <c r="M4" s="395" t="s">
        <v>275</v>
      </c>
      <c r="N4" s="395" t="s">
        <v>37</v>
      </c>
      <c r="O4" s="399" t="s">
        <v>38</v>
      </c>
      <c r="P4" s="397" t="s">
        <v>167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2"/>
      <c r="B5" s="394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400"/>
      <c r="P5" s="398"/>
      <c r="Q5" s="122" t="s">
        <v>39</v>
      </c>
      <c r="S5" s="68"/>
      <c r="T5" s="69"/>
      <c r="U5" s="69"/>
      <c r="V5" s="69"/>
      <c r="W5" s="69"/>
      <c r="X5" s="70"/>
    </row>
    <row r="6" spans="1:24" s="13" customFormat="1">
      <c r="A6" s="71" t="s">
        <v>133</v>
      </c>
      <c r="B6" s="72">
        <v>1000</v>
      </c>
      <c r="C6" s="72"/>
      <c r="D6" s="73">
        <v>150</v>
      </c>
      <c r="E6" s="73"/>
      <c r="F6" s="73"/>
      <c r="G6" s="73"/>
      <c r="H6" s="73">
        <v>400</v>
      </c>
      <c r="I6" s="73"/>
      <c r="J6" s="74">
        <v>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1550</v>
      </c>
      <c r="R6" s="77"/>
      <c r="S6" s="78"/>
      <c r="T6" s="33"/>
      <c r="U6" s="5"/>
      <c r="V6" s="33"/>
      <c r="W6" s="5"/>
    </row>
    <row r="7" spans="1:24" s="13" customFormat="1">
      <c r="A7" s="71" t="s">
        <v>143</v>
      </c>
      <c r="B7" s="72"/>
      <c r="C7" s="72"/>
      <c r="D7" s="73">
        <v>500</v>
      </c>
      <c r="E7" s="73"/>
      <c r="F7" s="73"/>
      <c r="G7" s="73"/>
      <c r="I7" s="73"/>
      <c r="J7" s="74">
        <v>10</v>
      </c>
      <c r="K7" s="73"/>
      <c r="L7" s="73"/>
      <c r="M7" s="73"/>
      <c r="N7" s="110"/>
      <c r="O7" s="73"/>
      <c r="P7" s="75"/>
      <c r="Q7" s="76">
        <f t="shared" si="0"/>
        <v>510</v>
      </c>
      <c r="R7" s="77"/>
      <c r="S7" s="33"/>
      <c r="T7" s="33"/>
      <c r="U7" s="33"/>
      <c r="V7" s="33"/>
      <c r="W7" s="33"/>
    </row>
    <row r="8" spans="1:24" s="13" customFormat="1">
      <c r="A8" s="71" t="s">
        <v>149</v>
      </c>
      <c r="B8" s="79"/>
      <c r="C8" s="72"/>
      <c r="D8" s="80">
        <v>40</v>
      </c>
      <c r="E8" s="80"/>
      <c r="F8" s="80"/>
      <c r="G8" s="80"/>
      <c r="H8" s="80"/>
      <c r="I8" s="80"/>
      <c r="J8" s="81"/>
      <c r="K8" s="80"/>
      <c r="L8" s="80"/>
      <c r="M8" s="80">
        <v>800</v>
      </c>
      <c r="N8" s="111">
        <v>150</v>
      </c>
      <c r="O8" s="80"/>
      <c r="P8" s="82"/>
      <c r="Q8" s="76">
        <f>SUM(B8:P8)</f>
        <v>990</v>
      </c>
      <c r="R8" s="77"/>
      <c r="S8" s="9"/>
      <c r="T8" s="9"/>
      <c r="U8" s="5" t="s">
        <v>40</v>
      </c>
      <c r="V8" s="33"/>
      <c r="W8" s="5"/>
    </row>
    <row r="9" spans="1:24" s="13" customFormat="1">
      <c r="A9" s="71" t="s">
        <v>153</v>
      </c>
      <c r="B9" s="79">
        <v>1000</v>
      </c>
      <c r="C9" s="72"/>
      <c r="D9" s="80"/>
      <c r="E9" s="80"/>
      <c r="F9" s="80"/>
      <c r="G9" s="80"/>
      <c r="H9" s="80"/>
      <c r="I9" s="80"/>
      <c r="J9" s="81">
        <v>140</v>
      </c>
      <c r="K9" s="80">
        <v>180</v>
      </c>
      <c r="L9" s="80"/>
      <c r="M9" s="80"/>
      <c r="N9" s="111">
        <v>40</v>
      </c>
      <c r="O9" s="80"/>
      <c r="P9" s="82"/>
      <c r="Q9" s="76">
        <f t="shared" si="0"/>
        <v>1360</v>
      </c>
      <c r="R9" s="77"/>
      <c r="S9" s="9"/>
      <c r="T9" s="9"/>
      <c r="U9" s="33"/>
      <c r="V9" s="33"/>
      <c r="W9" s="33"/>
    </row>
    <row r="10" spans="1:24" s="13" customFormat="1">
      <c r="A10" s="71" t="s">
        <v>155</v>
      </c>
      <c r="B10" s="79"/>
      <c r="C10" s="72">
        <v>420</v>
      </c>
      <c r="D10" s="80">
        <v>80</v>
      </c>
      <c r="E10" s="80"/>
      <c r="F10" s="80">
        <v>18850</v>
      </c>
      <c r="G10" s="80"/>
      <c r="H10" s="80"/>
      <c r="I10" s="80"/>
      <c r="J10" s="80">
        <v>135</v>
      </c>
      <c r="K10" s="80"/>
      <c r="L10" s="80"/>
      <c r="M10" s="80"/>
      <c r="N10" s="111"/>
      <c r="O10" s="80"/>
      <c r="P10" s="82"/>
      <c r="Q10" s="76">
        <f t="shared" si="0"/>
        <v>19485</v>
      </c>
      <c r="R10" s="77"/>
      <c r="S10" s="33"/>
      <c r="T10" s="33"/>
      <c r="U10" s="5"/>
      <c r="V10" s="33"/>
      <c r="W10" s="5"/>
    </row>
    <row r="11" spans="1:24" s="13" customFormat="1">
      <c r="A11" s="71" t="s">
        <v>158</v>
      </c>
      <c r="B11" s="79"/>
      <c r="C11" s="72"/>
      <c r="D11" s="80"/>
      <c r="E11" s="80">
        <v>1040</v>
      </c>
      <c r="F11" s="80"/>
      <c r="G11" s="80">
        <v>50</v>
      </c>
      <c r="H11" s="80"/>
      <c r="I11" s="80">
        <v>345</v>
      </c>
      <c r="J11" s="80"/>
      <c r="K11" s="80"/>
      <c r="L11" s="80"/>
      <c r="M11" s="80"/>
      <c r="N11" s="111"/>
      <c r="O11" s="80"/>
      <c r="P11" s="82"/>
      <c r="Q11" s="76">
        <f t="shared" si="0"/>
        <v>1435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162</v>
      </c>
      <c r="B12" s="79">
        <v>1000</v>
      </c>
      <c r="C12" s="72"/>
      <c r="D12" s="80"/>
      <c r="E12" s="80"/>
      <c r="F12" s="80"/>
      <c r="G12" s="80">
        <v>100</v>
      </c>
      <c r="H12" s="80"/>
      <c r="I12" s="80"/>
      <c r="J12" s="80">
        <v>20</v>
      </c>
      <c r="K12" s="80"/>
      <c r="L12" s="80"/>
      <c r="M12" s="80"/>
      <c r="N12" s="111">
        <v>40</v>
      </c>
      <c r="O12" s="80"/>
      <c r="P12" s="82"/>
      <c r="Q12" s="76">
        <f t="shared" si="0"/>
        <v>1160</v>
      </c>
      <c r="R12" s="77"/>
      <c r="S12" s="33"/>
      <c r="T12" s="33"/>
      <c r="U12" s="5"/>
      <c r="V12" s="33"/>
      <c r="W12" s="5"/>
    </row>
    <row r="13" spans="1:24" s="13" customFormat="1">
      <c r="A13" s="71" t="s">
        <v>166</v>
      </c>
      <c r="B13" s="79"/>
      <c r="C13" s="72"/>
      <c r="D13" s="80">
        <v>715</v>
      </c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>
        <v>900</v>
      </c>
      <c r="Q13" s="76">
        <f t="shared" si="0"/>
        <v>1615</v>
      </c>
      <c r="R13" s="77"/>
      <c r="S13" s="78"/>
      <c r="T13" s="33"/>
      <c r="U13" s="33"/>
      <c r="V13" s="33"/>
      <c r="W13" s="33"/>
    </row>
    <row r="14" spans="1:24" s="13" customFormat="1">
      <c r="A14" s="71" t="s">
        <v>168</v>
      </c>
      <c r="B14" s="79"/>
      <c r="C14" s="72"/>
      <c r="D14" s="80"/>
      <c r="E14" s="80">
        <v>1820</v>
      </c>
      <c r="F14" s="80"/>
      <c r="G14" s="80">
        <v>400</v>
      </c>
      <c r="H14" s="80">
        <v>2000</v>
      </c>
      <c r="I14" s="80"/>
      <c r="J14" s="80">
        <v>30</v>
      </c>
      <c r="K14" s="80"/>
      <c r="L14" s="84"/>
      <c r="M14" s="80"/>
      <c r="N14" s="111"/>
      <c r="O14" s="80"/>
      <c r="P14" s="82"/>
      <c r="Q14" s="76">
        <f t="shared" si="0"/>
        <v>4250</v>
      </c>
      <c r="R14" s="77"/>
      <c r="S14" s="85"/>
      <c r="T14" s="33"/>
      <c r="U14" s="5"/>
      <c r="V14" s="33"/>
      <c r="W14" s="5"/>
    </row>
    <row r="15" spans="1:24" s="13" customFormat="1">
      <c r="A15" s="71" t="s">
        <v>178</v>
      </c>
      <c r="B15" s="79">
        <v>1000</v>
      </c>
      <c r="C15" s="72"/>
      <c r="D15" s="80"/>
      <c r="E15" s="80"/>
      <c r="F15" s="80"/>
      <c r="G15" s="80"/>
      <c r="H15" s="80"/>
      <c r="I15" s="80"/>
      <c r="J15" s="80">
        <v>20</v>
      </c>
      <c r="K15" s="80"/>
      <c r="L15" s="73"/>
      <c r="M15" s="80"/>
      <c r="N15" s="111"/>
      <c r="O15" s="80"/>
      <c r="P15" s="82"/>
      <c r="Q15" s="76">
        <f t="shared" si="0"/>
        <v>1020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179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/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180</v>
      </c>
      <c r="B17" s="79"/>
      <c r="C17" s="72"/>
      <c r="D17" s="80">
        <v>40</v>
      </c>
      <c r="E17" s="80"/>
      <c r="F17" s="80"/>
      <c r="G17" s="80"/>
      <c r="H17" s="80"/>
      <c r="I17" s="80">
        <v>15</v>
      </c>
      <c r="J17" s="80">
        <v>20</v>
      </c>
      <c r="K17" s="80"/>
      <c r="L17" s="80"/>
      <c r="M17" s="80"/>
      <c r="N17" s="111"/>
      <c r="O17" s="82"/>
      <c r="P17" s="82"/>
      <c r="Q17" s="76">
        <f t="shared" si="0"/>
        <v>75</v>
      </c>
      <c r="R17" s="77"/>
      <c r="S17" s="6"/>
      <c r="T17" s="33"/>
      <c r="U17" s="33"/>
      <c r="V17" s="33"/>
      <c r="W17" s="33"/>
    </row>
    <row r="18" spans="1:23" s="13" customFormat="1">
      <c r="A18" s="71" t="s">
        <v>189</v>
      </c>
      <c r="B18" s="79">
        <v>1000</v>
      </c>
      <c r="C18" s="72"/>
      <c r="D18" s="80"/>
      <c r="E18" s="80"/>
      <c r="F18" s="80"/>
      <c r="G18" s="80"/>
      <c r="H18" s="80"/>
      <c r="I18" s="80"/>
      <c r="J18" s="80">
        <v>0</v>
      </c>
      <c r="K18" s="80"/>
      <c r="L18" s="80"/>
      <c r="M18" s="80"/>
      <c r="N18" s="111">
        <v>120</v>
      </c>
      <c r="O18" s="82"/>
      <c r="P18" s="82"/>
      <c r="Q18" s="76">
        <f t="shared" si="0"/>
        <v>1120</v>
      </c>
      <c r="R18" s="77"/>
      <c r="S18" s="6"/>
      <c r="T18" s="33"/>
      <c r="U18" s="5"/>
      <c r="V18" s="33"/>
      <c r="W18" s="5"/>
    </row>
    <row r="19" spans="1:23" s="13" customFormat="1">
      <c r="A19" s="71" t="s">
        <v>190</v>
      </c>
      <c r="B19" s="79"/>
      <c r="C19" s="72"/>
      <c r="D19" s="80"/>
      <c r="E19" s="80"/>
      <c r="F19" s="80"/>
      <c r="G19" s="80"/>
      <c r="H19" s="80"/>
      <c r="I19" s="80"/>
      <c r="J19" s="80">
        <v>0</v>
      </c>
      <c r="K19" s="80"/>
      <c r="L19" s="80"/>
      <c r="M19" s="80"/>
      <c r="N19" s="112">
        <v>210</v>
      </c>
      <c r="O19" s="82"/>
      <c r="P19" s="82"/>
      <c r="Q19" s="76">
        <f t="shared" si="0"/>
        <v>210</v>
      </c>
      <c r="R19" s="77"/>
      <c r="S19" s="6"/>
      <c r="T19" s="33"/>
      <c r="U19" s="33"/>
      <c r="V19" s="33"/>
      <c r="W19" s="33"/>
    </row>
    <row r="20" spans="1:23" s="13" customFormat="1">
      <c r="A20" s="71" t="s">
        <v>194</v>
      </c>
      <c r="B20" s="79"/>
      <c r="C20" s="72">
        <v>440</v>
      </c>
      <c r="D20" s="80"/>
      <c r="E20" s="80"/>
      <c r="F20" s="111"/>
      <c r="G20" s="80"/>
      <c r="H20" s="80"/>
      <c r="I20" s="80">
        <v>30</v>
      </c>
      <c r="J20" s="80">
        <v>0</v>
      </c>
      <c r="K20" s="80"/>
      <c r="L20" s="80"/>
      <c r="M20" s="80"/>
      <c r="N20" s="111"/>
      <c r="O20" s="80"/>
      <c r="P20" s="82"/>
      <c r="Q20" s="76">
        <f t="shared" si="0"/>
        <v>470</v>
      </c>
      <c r="R20" s="77"/>
      <c r="S20" s="6"/>
      <c r="T20" s="33"/>
      <c r="U20" s="5"/>
      <c r="V20" s="33"/>
      <c r="W20" s="5"/>
    </row>
    <row r="21" spans="1:23" s="13" customFormat="1">
      <c r="A21" s="71" t="s">
        <v>200</v>
      </c>
      <c r="B21" s="79">
        <v>1000</v>
      </c>
      <c r="C21" s="72"/>
      <c r="D21" s="80"/>
      <c r="E21" s="80"/>
      <c r="F21" s="80"/>
      <c r="G21" s="80"/>
      <c r="H21" s="80"/>
      <c r="I21" s="80"/>
      <c r="J21" s="80">
        <v>0</v>
      </c>
      <c r="K21" s="80"/>
      <c r="L21" s="80"/>
      <c r="M21" s="80"/>
      <c r="N21" s="111"/>
      <c r="O21" s="80"/>
      <c r="P21" s="82"/>
      <c r="Q21" s="76">
        <f t="shared" si="0"/>
        <v>1000</v>
      </c>
      <c r="R21" s="77"/>
      <c r="S21" s="6"/>
    </row>
    <row r="22" spans="1:23" s="13" customFormat="1">
      <c r="A22" s="71" t="s">
        <v>201</v>
      </c>
      <c r="B22" s="79"/>
      <c r="C22" s="72"/>
      <c r="D22" s="80"/>
      <c r="E22" s="80"/>
      <c r="F22" s="80"/>
      <c r="G22" s="80">
        <v>50</v>
      </c>
      <c r="H22" s="80"/>
      <c r="I22" s="80"/>
      <c r="J22" s="80">
        <v>0</v>
      </c>
      <c r="K22" s="80"/>
      <c r="L22" s="80"/>
      <c r="M22" s="80"/>
      <c r="N22" s="111"/>
      <c r="O22" s="80"/>
      <c r="P22" s="82"/>
      <c r="Q22" s="76">
        <f t="shared" si="0"/>
        <v>50</v>
      </c>
      <c r="R22" s="77"/>
      <c r="S22" s="6"/>
    </row>
    <row r="23" spans="1:23" s="87" customFormat="1">
      <c r="A23" s="71" t="s">
        <v>204</v>
      </c>
      <c r="B23" s="79"/>
      <c r="C23" s="72"/>
      <c r="D23" s="80"/>
      <c r="E23" s="80"/>
      <c r="F23" s="80"/>
      <c r="G23" s="80"/>
      <c r="H23" s="80"/>
      <c r="I23" s="80">
        <v>155</v>
      </c>
      <c r="J23" s="80">
        <v>0</v>
      </c>
      <c r="K23" s="80"/>
      <c r="L23" s="80"/>
      <c r="M23" s="80"/>
      <c r="N23" s="111"/>
      <c r="O23" s="80"/>
      <c r="P23" s="82"/>
      <c r="Q23" s="76">
        <f t="shared" si="0"/>
        <v>155</v>
      </c>
      <c r="R23" s="86"/>
      <c r="S23" s="6"/>
    </row>
    <row r="24" spans="1:23" s="13" customFormat="1">
      <c r="A24" s="71" t="s">
        <v>207</v>
      </c>
      <c r="B24" s="79">
        <v>1000</v>
      </c>
      <c r="C24" s="72"/>
      <c r="D24" s="80"/>
      <c r="E24" s="80"/>
      <c r="F24" s="80"/>
      <c r="G24" s="80"/>
      <c r="H24" s="80"/>
      <c r="I24" s="80"/>
      <c r="J24" s="80">
        <v>0</v>
      </c>
      <c r="K24" s="80"/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210</v>
      </c>
      <c r="B25" s="79"/>
      <c r="C25" s="72"/>
      <c r="D25" s="80">
        <v>720</v>
      </c>
      <c r="E25" s="80"/>
      <c r="F25" s="80"/>
      <c r="G25" s="80"/>
      <c r="H25" s="80"/>
      <c r="I25" s="80"/>
      <c r="J25" s="80">
        <v>0</v>
      </c>
      <c r="K25" s="80"/>
      <c r="L25" s="80"/>
      <c r="M25" s="80"/>
      <c r="N25" s="111">
        <v>80</v>
      </c>
      <c r="O25" s="80"/>
      <c r="P25" s="82"/>
      <c r="Q25" s="76">
        <f t="shared" si="0"/>
        <v>800</v>
      </c>
      <c r="R25" s="86"/>
      <c r="S25" s="6"/>
    </row>
    <row r="26" spans="1:23" s="13" customFormat="1">
      <c r="A26" s="71" t="s">
        <v>217</v>
      </c>
      <c r="B26" s="79"/>
      <c r="C26" s="72"/>
      <c r="D26" s="80"/>
      <c r="E26" s="80">
        <v>550</v>
      </c>
      <c r="F26" s="80"/>
      <c r="G26" s="80"/>
      <c r="H26" s="80"/>
      <c r="I26" s="80"/>
      <c r="J26" s="80">
        <v>0</v>
      </c>
      <c r="K26" s="80"/>
      <c r="L26" s="80"/>
      <c r="M26" s="80"/>
      <c r="N26" s="111"/>
      <c r="O26" s="80"/>
      <c r="P26" s="82"/>
      <c r="Q26" s="76">
        <f t="shared" si="0"/>
        <v>550</v>
      </c>
      <c r="R26" s="77"/>
      <c r="S26" s="6"/>
    </row>
    <row r="27" spans="1:23" s="13" customFormat="1">
      <c r="A27" s="71" t="s">
        <v>225</v>
      </c>
      <c r="B27" s="79">
        <v>500</v>
      </c>
      <c r="C27" s="72"/>
      <c r="D27" s="80"/>
      <c r="E27" s="80"/>
      <c r="F27" s="80">
        <v>1000</v>
      </c>
      <c r="G27" s="80"/>
      <c r="H27" s="80"/>
      <c r="I27" s="80"/>
      <c r="J27" s="80">
        <v>200</v>
      </c>
      <c r="K27" s="80"/>
      <c r="L27" s="80"/>
      <c r="M27" s="80"/>
      <c r="N27" s="111"/>
      <c r="O27" s="80"/>
      <c r="P27" s="82"/>
      <c r="Q27" s="76">
        <f t="shared" si="0"/>
        <v>1700</v>
      </c>
      <c r="R27" s="77"/>
      <c r="S27" s="6"/>
    </row>
    <row r="28" spans="1:23" s="13" customFormat="1">
      <c r="A28" s="71" t="s">
        <v>229</v>
      </c>
      <c r="B28" s="79">
        <v>500</v>
      </c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>
        <v>110</v>
      </c>
      <c r="O28" s="80"/>
      <c r="P28" s="82"/>
      <c r="Q28" s="76">
        <f t="shared" si="0"/>
        <v>610</v>
      </c>
      <c r="R28" s="77"/>
      <c r="S28" s="6"/>
      <c r="T28" s="89"/>
      <c r="U28" s="89"/>
    </row>
    <row r="29" spans="1:23" s="13" customFormat="1">
      <c r="A29" s="71" t="s">
        <v>269</v>
      </c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>
        <v>920</v>
      </c>
      <c r="M29" s="80"/>
      <c r="N29" s="111"/>
      <c r="O29" s="80"/>
      <c r="P29" s="82"/>
      <c r="Q29" s="76">
        <f t="shared" si="0"/>
        <v>920</v>
      </c>
      <c r="R29" s="77"/>
      <c r="S29" s="89"/>
      <c r="T29" s="90"/>
      <c r="U29" s="90"/>
    </row>
    <row r="30" spans="1:23" s="13" customFormat="1">
      <c r="A30" s="71" t="s">
        <v>274</v>
      </c>
      <c r="B30" s="79">
        <v>500</v>
      </c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>
        <v>200</v>
      </c>
      <c r="O30" s="80"/>
      <c r="P30" s="82"/>
      <c r="Q30" s="76">
        <f t="shared" si="0"/>
        <v>700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 t="s">
        <v>13</v>
      </c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41</v>
      </c>
      <c r="B37" s="97">
        <f>SUM(B6:B36)</f>
        <v>8500</v>
      </c>
      <c r="C37" s="98">
        <f t="shared" ref="C37:P37" si="1">SUM(C6:C36)</f>
        <v>860</v>
      </c>
      <c r="D37" s="98">
        <f t="shared" si="1"/>
        <v>2245</v>
      </c>
      <c r="E37" s="98">
        <f t="shared" si="1"/>
        <v>3410</v>
      </c>
      <c r="F37" s="98">
        <f t="shared" si="1"/>
        <v>19850</v>
      </c>
      <c r="G37" s="98">
        <f>SUM(G6:G36)</f>
        <v>600</v>
      </c>
      <c r="H37" s="98">
        <f t="shared" si="1"/>
        <v>2400</v>
      </c>
      <c r="I37" s="98">
        <f t="shared" si="1"/>
        <v>545</v>
      </c>
      <c r="J37" s="98">
        <f t="shared" si="1"/>
        <v>595</v>
      </c>
      <c r="K37" s="98">
        <f t="shared" si="1"/>
        <v>180</v>
      </c>
      <c r="L37" s="98">
        <f t="shared" si="1"/>
        <v>920</v>
      </c>
      <c r="M37" s="98">
        <f t="shared" si="1"/>
        <v>800</v>
      </c>
      <c r="N37" s="114">
        <f t="shared" si="1"/>
        <v>950</v>
      </c>
      <c r="O37" s="98">
        <f t="shared" si="1"/>
        <v>0</v>
      </c>
      <c r="P37" s="99">
        <f t="shared" si="1"/>
        <v>900</v>
      </c>
      <c r="Q37" s="100">
        <f>SUM(Q6:Q36)</f>
        <v>42755</v>
      </c>
      <c r="S37" s="224" t="s">
        <v>42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63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8" zoomScale="120" zoomScaleNormal="120" workbookViewId="0">
      <selection activeCell="G127" sqref="G127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6" t="s">
        <v>15</v>
      </c>
      <c r="B1" s="406"/>
      <c r="C1" s="406"/>
      <c r="D1" s="406"/>
      <c r="E1" s="406"/>
      <c r="F1" s="406"/>
      <c r="G1" s="40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7" t="s">
        <v>136</v>
      </c>
      <c r="B2" s="407"/>
      <c r="C2" s="407"/>
      <c r="D2" s="407"/>
      <c r="E2" s="407"/>
      <c r="F2" s="407"/>
      <c r="G2" s="40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8" t="s">
        <v>66</v>
      </c>
      <c r="B3" s="408"/>
      <c r="C3" s="408"/>
      <c r="D3" s="408"/>
      <c r="E3" s="408"/>
      <c r="F3" s="408"/>
      <c r="G3" s="40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9" t="s">
        <v>0</v>
      </c>
      <c r="B4" s="260" t="s">
        <v>17</v>
      </c>
      <c r="C4" s="259" t="s">
        <v>18</v>
      </c>
      <c r="D4" s="260" t="s">
        <v>19</v>
      </c>
      <c r="E4" s="260" t="s">
        <v>20</v>
      </c>
      <c r="F4" s="260" t="s">
        <v>1</v>
      </c>
      <c r="G4" s="260" t="s">
        <v>100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1" t="s">
        <v>133</v>
      </c>
      <c r="B5" s="46">
        <v>495400</v>
      </c>
      <c r="C5" s="49">
        <v>119010</v>
      </c>
      <c r="D5" s="46">
        <v>1550</v>
      </c>
      <c r="E5" s="46">
        <f>C5+D5</f>
        <v>120560</v>
      </c>
      <c r="F5" s="262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1" t="s">
        <v>143</v>
      </c>
      <c r="B6" s="46">
        <v>365690</v>
      </c>
      <c r="C6" s="49">
        <v>130310</v>
      </c>
      <c r="D6" s="46">
        <v>510</v>
      </c>
      <c r="E6" s="46">
        <f t="shared" ref="E6:E32" si="0">C6+D6</f>
        <v>130820</v>
      </c>
      <c r="F6" s="262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149</v>
      </c>
      <c r="B7" s="46">
        <v>139680</v>
      </c>
      <c r="C7" s="49">
        <v>152730</v>
      </c>
      <c r="D7" s="46">
        <v>990</v>
      </c>
      <c r="E7" s="46">
        <f t="shared" si="0"/>
        <v>153720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153</v>
      </c>
      <c r="B8" s="46">
        <v>137900</v>
      </c>
      <c r="C8" s="49">
        <v>146580</v>
      </c>
      <c r="D8" s="46">
        <v>1320</v>
      </c>
      <c r="E8" s="46">
        <f t="shared" si="0"/>
        <v>147900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155</v>
      </c>
      <c r="B9" s="46">
        <v>172250</v>
      </c>
      <c r="C9" s="49">
        <v>118535</v>
      </c>
      <c r="D9" s="46">
        <v>19485</v>
      </c>
      <c r="E9" s="46">
        <f t="shared" si="0"/>
        <v>138020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158</v>
      </c>
      <c r="B10" s="46">
        <v>243160</v>
      </c>
      <c r="C10" s="49">
        <v>258880</v>
      </c>
      <c r="D10" s="46">
        <v>1090</v>
      </c>
      <c r="E10" s="46">
        <f t="shared" si="0"/>
        <v>259970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162</v>
      </c>
      <c r="B11" s="46">
        <v>298640</v>
      </c>
      <c r="C11" s="49">
        <v>289930</v>
      </c>
      <c r="D11" s="46">
        <v>1160</v>
      </c>
      <c r="E11" s="46">
        <f t="shared" si="0"/>
        <v>291090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166</v>
      </c>
      <c r="B12" s="46">
        <v>193070</v>
      </c>
      <c r="C12" s="49">
        <v>168110</v>
      </c>
      <c r="D12" s="46">
        <v>900</v>
      </c>
      <c r="E12" s="46">
        <f t="shared" si="0"/>
        <v>169010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168</v>
      </c>
      <c r="B13" s="46">
        <v>554100</v>
      </c>
      <c r="C13" s="49">
        <v>315360</v>
      </c>
      <c r="D13" s="46">
        <v>4250</v>
      </c>
      <c r="E13" s="46">
        <f t="shared" si="0"/>
        <v>319610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178</v>
      </c>
      <c r="B14" s="46">
        <v>391740</v>
      </c>
      <c r="C14" s="49">
        <v>162750</v>
      </c>
      <c r="D14" s="46">
        <v>1000</v>
      </c>
      <c r="E14" s="46">
        <f t="shared" si="0"/>
        <v>163750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179</v>
      </c>
      <c r="B15" s="46">
        <v>203650</v>
      </c>
      <c r="C15" s="49">
        <v>333350</v>
      </c>
      <c r="D15" s="46">
        <v>20</v>
      </c>
      <c r="E15" s="46">
        <f t="shared" si="0"/>
        <v>333370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180</v>
      </c>
      <c r="B16" s="46">
        <v>306940</v>
      </c>
      <c r="C16" s="49">
        <v>209870</v>
      </c>
      <c r="D16" s="46">
        <v>0</v>
      </c>
      <c r="E16" s="46">
        <f t="shared" si="0"/>
        <v>209870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189</v>
      </c>
      <c r="B17" s="46">
        <v>182250</v>
      </c>
      <c r="C17" s="49">
        <v>189130</v>
      </c>
      <c r="D17" s="46">
        <v>1120</v>
      </c>
      <c r="E17" s="46">
        <f t="shared" si="0"/>
        <v>190250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190</v>
      </c>
      <c r="B18" s="46">
        <v>173740</v>
      </c>
      <c r="C18" s="49">
        <v>151740</v>
      </c>
      <c r="D18" s="46">
        <v>210</v>
      </c>
      <c r="E18" s="46">
        <f t="shared" si="0"/>
        <v>151950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194</v>
      </c>
      <c r="B19" s="46">
        <v>252130</v>
      </c>
      <c r="C19" s="49">
        <v>204040</v>
      </c>
      <c r="D19" s="46">
        <v>470</v>
      </c>
      <c r="E19" s="46">
        <f>C19+D19</f>
        <v>204510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200</v>
      </c>
      <c r="B20" s="46">
        <v>384270</v>
      </c>
      <c r="C20" s="49">
        <v>347400</v>
      </c>
      <c r="D20" s="46">
        <v>500</v>
      </c>
      <c r="E20" s="46">
        <f t="shared" ref="E20:E23" si="1">C20+D20</f>
        <v>347900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201</v>
      </c>
      <c r="B21" s="46">
        <v>241020</v>
      </c>
      <c r="C21" s="49">
        <v>324450</v>
      </c>
      <c r="D21" s="46">
        <v>550</v>
      </c>
      <c r="E21" s="46">
        <f t="shared" si="1"/>
        <v>325000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204</v>
      </c>
      <c r="B22" s="46">
        <v>260424</v>
      </c>
      <c r="C22" s="49">
        <v>266119</v>
      </c>
      <c r="D22" s="46">
        <v>155</v>
      </c>
      <c r="E22" s="46">
        <f t="shared" si="1"/>
        <v>266274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207</v>
      </c>
      <c r="B23" s="46">
        <v>319960</v>
      </c>
      <c r="C23" s="49">
        <v>158140</v>
      </c>
      <c r="D23" s="46">
        <v>1000</v>
      </c>
      <c r="E23" s="46">
        <f t="shared" si="1"/>
        <v>159140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210</v>
      </c>
      <c r="B24" s="46">
        <v>124230</v>
      </c>
      <c r="C24" s="49">
        <v>118280</v>
      </c>
      <c r="D24" s="46">
        <v>800</v>
      </c>
      <c r="E24" s="46">
        <f t="shared" si="0"/>
        <v>119080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217</v>
      </c>
      <c r="B25" s="46">
        <v>184880</v>
      </c>
      <c r="C25" s="49">
        <v>42000</v>
      </c>
      <c r="D25" s="46">
        <v>279700</v>
      </c>
      <c r="E25" s="46">
        <f t="shared" si="0"/>
        <v>321700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225</v>
      </c>
      <c r="B26" s="46">
        <v>122130</v>
      </c>
      <c r="C26" s="49">
        <v>88650</v>
      </c>
      <c r="D26" s="46">
        <v>1700</v>
      </c>
      <c r="E26" s="46">
        <f t="shared" si="0"/>
        <v>90350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229</v>
      </c>
      <c r="B27" s="46">
        <v>98560</v>
      </c>
      <c r="C27" s="49">
        <v>122770</v>
      </c>
      <c r="D27" s="46">
        <v>610</v>
      </c>
      <c r="E27" s="46">
        <f t="shared" si="0"/>
        <v>123380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269</v>
      </c>
      <c r="B28" s="46">
        <v>207220</v>
      </c>
      <c r="C28" s="49">
        <v>280250</v>
      </c>
      <c r="D28" s="46">
        <v>0</v>
      </c>
      <c r="E28" s="46">
        <f t="shared" si="0"/>
        <v>280250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 t="s">
        <v>274</v>
      </c>
      <c r="B29" s="46">
        <v>230660</v>
      </c>
      <c r="C29" s="49">
        <v>210540</v>
      </c>
      <c r="D29" s="46">
        <v>700</v>
      </c>
      <c r="E29" s="46">
        <f t="shared" si="0"/>
        <v>211240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6283694</v>
      </c>
      <c r="C33" s="248">
        <f>SUM(C5:C32)</f>
        <v>4908924</v>
      </c>
      <c r="D33" s="247">
        <f>SUM(D5:D32)</f>
        <v>319790</v>
      </c>
      <c r="E33" s="247">
        <f>SUM(E5:E32)</f>
        <v>5228714</v>
      </c>
      <c r="F33" s="247">
        <f>B33-E33</f>
        <v>1054980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3" t="s">
        <v>21</v>
      </c>
      <c r="C35" s="403"/>
      <c r="D35" s="403"/>
      <c r="E35" s="40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57</v>
      </c>
      <c r="B36" s="199" t="s">
        <v>22</v>
      </c>
      <c r="C36" s="199" t="s">
        <v>23</v>
      </c>
      <c r="D36" s="200" t="s">
        <v>24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173</v>
      </c>
      <c r="B37" s="234" t="s">
        <v>174</v>
      </c>
      <c r="C37" s="305" t="s">
        <v>175</v>
      </c>
      <c r="D37" s="202">
        <v>132540</v>
      </c>
      <c r="E37" s="306" t="s">
        <v>168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99</v>
      </c>
      <c r="B38" s="116" t="s">
        <v>140</v>
      </c>
      <c r="C38" s="115" t="s">
        <v>120</v>
      </c>
      <c r="D38" s="203">
        <v>9140</v>
      </c>
      <c r="E38" s="171" t="s">
        <v>179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99</v>
      </c>
      <c r="B39" s="116" t="s">
        <v>172</v>
      </c>
      <c r="C39" s="115" t="s">
        <v>296</v>
      </c>
      <c r="D39" s="203">
        <v>2000</v>
      </c>
      <c r="E39" s="171" t="s">
        <v>225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176</v>
      </c>
      <c r="B40" s="380" t="s">
        <v>294</v>
      </c>
      <c r="C40" s="381" t="s">
        <v>185</v>
      </c>
      <c r="D40" s="203">
        <v>6100</v>
      </c>
      <c r="E40" s="171" t="s">
        <v>269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183</v>
      </c>
      <c r="B41" s="54" t="s">
        <v>184</v>
      </c>
      <c r="C41" s="115" t="s">
        <v>185</v>
      </c>
      <c r="D41" s="203">
        <v>30000</v>
      </c>
      <c r="E41" s="172" t="s">
        <v>269</v>
      </c>
      <c r="F41" s="132"/>
      <c r="G41" s="141" t="s">
        <v>42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04"/>
      <c r="H43" s="404"/>
      <c r="I43" s="404"/>
      <c r="J43" s="40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57</v>
      </c>
      <c r="B45" s="197" t="s">
        <v>54</v>
      </c>
      <c r="C45" s="197" t="s">
        <v>55</v>
      </c>
      <c r="D45" s="204" t="s">
        <v>53</v>
      </c>
      <c r="E45" s="198" t="s">
        <v>56</v>
      </c>
      <c r="F45" s="127"/>
      <c r="G45" s="133"/>
      <c r="H45" s="216" t="s">
        <v>58</v>
      </c>
      <c r="I45" s="212" t="s">
        <v>59</v>
      </c>
      <c r="J45" s="212" t="s">
        <v>53</v>
      </c>
      <c r="K45" s="217" t="s">
        <v>60</v>
      </c>
      <c r="L45" s="218" t="s">
        <v>25</v>
      </c>
      <c r="M45" s="219" t="s">
        <v>26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73</v>
      </c>
      <c r="B46" s="280" t="s">
        <v>74</v>
      </c>
      <c r="C46" s="123"/>
      <c r="D46" s="281">
        <v>65000</v>
      </c>
      <c r="E46" s="282" t="s">
        <v>123</v>
      </c>
      <c r="F46" s="126"/>
      <c r="G46" s="133"/>
      <c r="H46" s="186" t="s">
        <v>74</v>
      </c>
      <c r="I46" s="187"/>
      <c r="J46" s="188">
        <v>65000</v>
      </c>
      <c r="K46" s="123" t="s">
        <v>123</v>
      </c>
      <c r="L46" s="189">
        <v>65000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101</v>
      </c>
      <c r="B47" s="50" t="s">
        <v>102</v>
      </c>
      <c r="C47" s="115"/>
      <c r="D47" s="205">
        <v>315190</v>
      </c>
      <c r="E47" s="173" t="s">
        <v>269</v>
      </c>
      <c r="F47" s="127" t="s">
        <v>293</v>
      </c>
      <c r="G47" s="133"/>
      <c r="H47" s="182" t="s">
        <v>102</v>
      </c>
      <c r="I47" s="52"/>
      <c r="J47" s="49">
        <v>218000</v>
      </c>
      <c r="K47" s="49" t="s">
        <v>93</v>
      </c>
      <c r="L47" s="124">
        <v>218000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101</v>
      </c>
      <c r="B48" s="50" t="s">
        <v>145</v>
      </c>
      <c r="C48" s="115"/>
      <c r="D48" s="205">
        <v>30000</v>
      </c>
      <c r="E48" s="173" t="s">
        <v>229</v>
      </c>
      <c r="F48" s="127"/>
      <c r="G48" s="133"/>
      <c r="H48" s="182" t="s">
        <v>105</v>
      </c>
      <c r="I48" s="52"/>
      <c r="J48" s="49">
        <v>100000</v>
      </c>
      <c r="K48" s="166" t="s">
        <v>132</v>
      </c>
      <c r="L48" s="124">
        <v>100000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101</v>
      </c>
      <c r="B49" s="51" t="s">
        <v>182</v>
      </c>
      <c r="C49" s="115"/>
      <c r="D49" s="205">
        <v>40000</v>
      </c>
      <c r="E49" s="175" t="s">
        <v>180</v>
      </c>
      <c r="F49" s="127"/>
      <c r="G49" s="133"/>
      <c r="H49" s="182" t="s">
        <v>106</v>
      </c>
      <c r="I49" s="52"/>
      <c r="J49" s="49">
        <v>11000</v>
      </c>
      <c r="K49" s="166" t="s">
        <v>132</v>
      </c>
      <c r="L49" s="124">
        <v>11000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101</v>
      </c>
      <c r="B50" s="50" t="s">
        <v>198</v>
      </c>
      <c r="C50" s="115"/>
      <c r="D50" s="205">
        <v>146000</v>
      </c>
      <c r="E50" s="173" t="s">
        <v>274</v>
      </c>
      <c r="F50" s="127"/>
      <c r="G50" s="133"/>
      <c r="H50" s="170" t="s">
        <v>119</v>
      </c>
      <c r="I50" s="53"/>
      <c r="J50" s="164">
        <v>50000</v>
      </c>
      <c r="K50" s="165" t="s">
        <v>117</v>
      </c>
      <c r="L50" s="124">
        <v>50000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104</v>
      </c>
      <c r="B51" s="283" t="s">
        <v>105</v>
      </c>
      <c r="C51" s="115"/>
      <c r="D51" s="284">
        <v>200000</v>
      </c>
      <c r="E51" s="175" t="s">
        <v>143</v>
      </c>
      <c r="F51" s="127"/>
      <c r="G51" s="133"/>
      <c r="H51" s="182" t="s">
        <v>89</v>
      </c>
      <c r="I51" s="52"/>
      <c r="J51" s="49">
        <v>200000</v>
      </c>
      <c r="K51" s="166" t="s">
        <v>122</v>
      </c>
      <c r="L51" s="124">
        <v>200000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104</v>
      </c>
      <c r="B52" s="51" t="s">
        <v>106</v>
      </c>
      <c r="C52" s="115"/>
      <c r="D52" s="205">
        <v>65000</v>
      </c>
      <c r="E52" s="175" t="s">
        <v>229</v>
      </c>
      <c r="F52" s="127"/>
      <c r="G52" s="133"/>
      <c r="H52" s="182" t="s">
        <v>90</v>
      </c>
      <c r="I52" s="52"/>
      <c r="J52" s="49">
        <v>220000</v>
      </c>
      <c r="K52" s="166" t="s">
        <v>126</v>
      </c>
      <c r="L52" s="124">
        <v>220000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118</v>
      </c>
      <c r="B53" s="51" t="s">
        <v>119</v>
      </c>
      <c r="C53" s="115"/>
      <c r="D53" s="205">
        <v>56320</v>
      </c>
      <c r="E53" s="174" t="s">
        <v>225</v>
      </c>
      <c r="F53" s="127"/>
      <c r="G53" s="133"/>
      <c r="H53" s="182" t="s">
        <v>71</v>
      </c>
      <c r="I53" s="52"/>
      <c r="J53" s="49">
        <v>319360</v>
      </c>
      <c r="K53" s="166" t="s">
        <v>130</v>
      </c>
      <c r="L53" s="124">
        <v>319360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88</v>
      </c>
      <c r="B54" s="51" t="s">
        <v>89</v>
      </c>
      <c r="C54" s="115"/>
      <c r="D54" s="205">
        <v>174000</v>
      </c>
      <c r="E54" s="174" t="s">
        <v>217</v>
      </c>
      <c r="F54" s="127"/>
      <c r="G54" s="133"/>
      <c r="H54" s="184" t="s">
        <v>72</v>
      </c>
      <c r="I54" s="58"/>
      <c r="J54" s="49">
        <v>41970</v>
      </c>
      <c r="K54" s="166" t="s">
        <v>64</v>
      </c>
      <c r="L54" s="124">
        <v>41970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88</v>
      </c>
      <c r="B55" s="50" t="s">
        <v>90</v>
      </c>
      <c r="C55" s="115"/>
      <c r="D55" s="205">
        <v>240000</v>
      </c>
      <c r="E55" s="175" t="s">
        <v>210</v>
      </c>
      <c r="F55" s="127"/>
      <c r="G55" s="133"/>
      <c r="H55" s="182" t="s">
        <v>81</v>
      </c>
      <c r="I55" s="52"/>
      <c r="J55" s="49">
        <v>119730</v>
      </c>
      <c r="K55" s="166" t="s">
        <v>131</v>
      </c>
      <c r="L55" s="124">
        <v>119730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70</v>
      </c>
      <c r="B56" s="285" t="s">
        <v>81</v>
      </c>
      <c r="C56" s="115"/>
      <c r="D56" s="205">
        <v>85750</v>
      </c>
      <c r="E56" s="173" t="s">
        <v>269</v>
      </c>
      <c r="F56" s="127"/>
      <c r="G56" s="133"/>
      <c r="H56" s="182" t="s">
        <v>82</v>
      </c>
      <c r="I56" s="52"/>
      <c r="J56" s="49">
        <v>188300</v>
      </c>
      <c r="K56" s="115" t="s">
        <v>126</v>
      </c>
      <c r="L56" s="124">
        <v>188300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70</v>
      </c>
      <c r="B57" s="50" t="s">
        <v>82</v>
      </c>
      <c r="C57" s="115"/>
      <c r="D57" s="205">
        <v>199620</v>
      </c>
      <c r="E57" s="175" t="s">
        <v>269</v>
      </c>
      <c r="F57" s="127"/>
      <c r="G57" s="133"/>
      <c r="H57" s="182" t="s">
        <v>109</v>
      </c>
      <c r="I57" s="52"/>
      <c r="J57" s="49">
        <v>162250</v>
      </c>
      <c r="K57" s="166" t="s">
        <v>108</v>
      </c>
      <c r="L57" s="124">
        <v>162250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70</v>
      </c>
      <c r="B58" s="51" t="s">
        <v>72</v>
      </c>
      <c r="C58" s="115"/>
      <c r="D58" s="205">
        <v>51120</v>
      </c>
      <c r="E58" s="173" t="s">
        <v>190</v>
      </c>
      <c r="F58" s="127"/>
      <c r="G58" s="133"/>
      <c r="H58" s="182" t="s">
        <v>112</v>
      </c>
      <c r="I58" s="52"/>
      <c r="J58" s="49">
        <v>170690</v>
      </c>
      <c r="K58" s="166" t="s">
        <v>132</v>
      </c>
      <c r="L58" s="124">
        <v>170690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70</v>
      </c>
      <c r="B59" s="51" t="s">
        <v>71</v>
      </c>
      <c r="C59" s="115"/>
      <c r="D59" s="205">
        <v>307910</v>
      </c>
      <c r="E59" s="174" t="s">
        <v>229</v>
      </c>
      <c r="F59" s="127"/>
      <c r="G59" s="133"/>
      <c r="H59" s="182" t="s">
        <v>114</v>
      </c>
      <c r="I59" s="52"/>
      <c r="J59" s="49">
        <v>100000</v>
      </c>
      <c r="K59" s="166" t="s">
        <v>123</v>
      </c>
      <c r="L59" s="124">
        <v>100000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70</v>
      </c>
      <c r="B60" s="51" t="s">
        <v>112</v>
      </c>
      <c r="C60" s="115"/>
      <c r="D60" s="205">
        <v>162840</v>
      </c>
      <c r="E60" s="173" t="s">
        <v>190</v>
      </c>
      <c r="F60" s="127"/>
      <c r="G60" s="133"/>
      <c r="H60" s="170" t="s">
        <v>80</v>
      </c>
      <c r="I60" s="53"/>
      <c r="J60" s="164">
        <v>100000</v>
      </c>
      <c r="K60" s="165" t="s">
        <v>78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70</v>
      </c>
      <c r="B61" s="283" t="s">
        <v>109</v>
      </c>
      <c r="C61" s="115"/>
      <c r="D61" s="205">
        <v>162250</v>
      </c>
      <c r="E61" s="173" t="s">
        <v>108</v>
      </c>
      <c r="F61" s="129"/>
      <c r="G61" s="133"/>
      <c r="H61" s="182" t="s">
        <v>110</v>
      </c>
      <c r="I61" s="52"/>
      <c r="J61" s="49">
        <v>200000</v>
      </c>
      <c r="K61" s="166" t="s">
        <v>108</v>
      </c>
      <c r="L61" s="124">
        <v>200000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70</v>
      </c>
      <c r="B62" s="51" t="s">
        <v>139</v>
      </c>
      <c r="C62" s="115"/>
      <c r="D62" s="205">
        <v>278180</v>
      </c>
      <c r="E62" s="173" t="s">
        <v>168</v>
      </c>
      <c r="F62" s="126"/>
      <c r="G62" s="133"/>
      <c r="H62" s="182" t="s">
        <v>124</v>
      </c>
      <c r="I62" s="52"/>
      <c r="J62" s="49">
        <v>14000</v>
      </c>
      <c r="K62" s="167" t="s">
        <v>132</v>
      </c>
      <c r="L62" s="124">
        <v>14000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113</v>
      </c>
      <c r="B63" s="51" t="s">
        <v>114</v>
      </c>
      <c r="C63" s="115"/>
      <c r="D63" s="205">
        <v>50000</v>
      </c>
      <c r="E63" s="174" t="s">
        <v>274</v>
      </c>
      <c r="F63" s="127"/>
      <c r="G63" s="133"/>
      <c r="H63" s="170" t="s">
        <v>87</v>
      </c>
      <c r="I63" s="53" t="s">
        <v>120</v>
      </c>
      <c r="J63" s="164">
        <v>400</v>
      </c>
      <c r="K63" s="165" t="s">
        <v>86</v>
      </c>
      <c r="L63" s="124">
        <v>400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113</v>
      </c>
      <c r="B64" s="51" t="s">
        <v>141</v>
      </c>
      <c r="C64" s="115"/>
      <c r="D64" s="205">
        <v>183720</v>
      </c>
      <c r="E64" s="174" t="s">
        <v>274</v>
      </c>
      <c r="F64" s="127"/>
      <c r="G64" s="133"/>
      <c r="H64" s="170"/>
      <c r="I64" s="53"/>
      <c r="J64" s="164"/>
      <c r="K64" s="165"/>
      <c r="L64" s="124"/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215</v>
      </c>
      <c r="B65" s="51" t="s">
        <v>216</v>
      </c>
      <c r="C65" s="115"/>
      <c r="D65" s="205">
        <v>10000</v>
      </c>
      <c r="E65" s="174" t="s">
        <v>210</v>
      </c>
      <c r="F65" s="127"/>
      <c r="G65" s="133"/>
      <c r="H65" s="182"/>
      <c r="I65" s="52"/>
      <c r="J65" s="49"/>
      <c r="K65" s="166"/>
      <c r="L65" s="124"/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79</v>
      </c>
      <c r="B66" s="285" t="s">
        <v>80</v>
      </c>
      <c r="C66" s="115"/>
      <c r="D66" s="205">
        <v>100000</v>
      </c>
      <c r="E66" s="173" t="s">
        <v>168</v>
      </c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79</v>
      </c>
      <c r="B67" s="285" t="s">
        <v>110</v>
      </c>
      <c r="C67" s="115"/>
      <c r="D67" s="205">
        <v>200000</v>
      </c>
      <c r="E67" s="175" t="s">
        <v>108</v>
      </c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79</v>
      </c>
      <c r="B68" s="50" t="s">
        <v>124</v>
      </c>
      <c r="C68" s="115"/>
      <c r="D68" s="205">
        <v>33000</v>
      </c>
      <c r="E68" s="174" t="s">
        <v>210</v>
      </c>
      <c r="F68" s="127"/>
      <c r="G68" s="133"/>
      <c r="H68" s="182"/>
      <c r="I68" s="52"/>
      <c r="J68" s="49"/>
      <c r="K68" s="49"/>
      <c r="L68" s="124"/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/>
      <c r="I69" s="52"/>
      <c r="J69" s="49"/>
      <c r="K69" s="115"/>
      <c r="L69" s="124"/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/>
      <c r="I70" s="53"/>
      <c r="J70" s="164"/>
      <c r="K70" s="165"/>
      <c r="L70" s="124"/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1" t="s">
        <v>27</v>
      </c>
      <c r="B119" s="402"/>
      <c r="C119" s="405"/>
      <c r="D119" s="207">
        <f>SUM(D37:D118)</f>
        <v>3335680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1" t="s">
        <v>28</v>
      </c>
      <c r="B121" s="402"/>
      <c r="C121" s="402"/>
      <c r="D121" s="207">
        <f>D119+M121</f>
        <v>3335680</v>
      </c>
      <c r="E121" s="201"/>
      <c r="F121" s="133"/>
      <c r="G121" s="133"/>
      <c r="H121" s="211"/>
      <c r="I121" s="180"/>
      <c r="J121" s="212">
        <f>SUM(J46:J120)</f>
        <v>2280700</v>
      </c>
      <c r="K121" s="213"/>
      <c r="L121" s="214">
        <f>SUM(L46:L120)</f>
        <v>2280700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80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zoomScaleNormal="100" workbookViewId="0">
      <selection activeCell="G11" sqref="G11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413" t="s">
        <v>148</v>
      </c>
      <c r="B1" s="414"/>
      <c r="C1" s="414"/>
      <c r="D1" s="414"/>
      <c r="E1" s="415"/>
      <c r="F1" s="5"/>
      <c r="G1" s="5"/>
      <c r="H1" s="5"/>
      <c r="I1" s="409" t="s">
        <v>278</v>
      </c>
      <c r="J1" s="409"/>
      <c r="K1" s="409"/>
    </row>
    <row r="2" spans="1:18" ht="20.25">
      <c r="A2" s="422" t="s">
        <v>65</v>
      </c>
      <c r="B2" s="423"/>
      <c r="C2" s="423"/>
      <c r="D2" s="423"/>
      <c r="E2" s="424"/>
      <c r="F2" s="5"/>
      <c r="G2" s="5"/>
      <c r="H2" s="5"/>
      <c r="I2" s="333" t="s">
        <v>264</v>
      </c>
      <c r="J2" s="334">
        <v>78960</v>
      </c>
      <c r="K2" s="333" t="s">
        <v>200</v>
      </c>
    </row>
    <row r="3" spans="1:18" ht="23.25">
      <c r="A3" s="416" t="s">
        <v>295</v>
      </c>
      <c r="B3" s="417"/>
      <c r="C3" s="417"/>
      <c r="D3" s="417"/>
      <c r="E3" s="418"/>
      <c r="F3" s="5"/>
      <c r="G3" s="10"/>
      <c r="H3" s="10"/>
      <c r="I3" s="333" t="s">
        <v>265</v>
      </c>
      <c r="J3" s="334">
        <v>7990</v>
      </c>
      <c r="K3" s="333" t="s">
        <v>200</v>
      </c>
      <c r="L3" s="7"/>
      <c r="M3" s="7"/>
      <c r="N3" s="7"/>
      <c r="O3" s="7"/>
      <c r="P3" s="7"/>
      <c r="Q3" s="7"/>
      <c r="R3" s="7"/>
    </row>
    <row r="4" spans="1:18" ht="23.25">
      <c r="A4" s="425" t="s">
        <v>68</v>
      </c>
      <c r="B4" s="426"/>
      <c r="C4" s="426"/>
      <c r="D4" s="426"/>
      <c r="E4" s="427"/>
      <c r="F4" s="5"/>
      <c r="G4" s="41"/>
      <c r="H4" s="41"/>
      <c r="I4" s="333" t="s">
        <v>262</v>
      </c>
      <c r="J4" s="334">
        <v>17950</v>
      </c>
      <c r="K4" s="333" t="s">
        <v>204</v>
      </c>
      <c r="L4" s="7"/>
      <c r="M4" s="7"/>
      <c r="N4" s="7"/>
      <c r="O4" s="7"/>
      <c r="P4" s="7"/>
      <c r="Q4" s="7"/>
      <c r="R4" s="7"/>
    </row>
    <row r="5" spans="1:18" ht="21.75">
      <c r="A5" s="267" t="s">
        <v>62</v>
      </c>
      <c r="B5" s="240">
        <v>13000000</v>
      </c>
      <c r="C5" s="38"/>
      <c r="D5" s="38" t="s">
        <v>11</v>
      </c>
      <c r="E5" s="266">
        <v>11587852</v>
      </c>
      <c r="F5" s="34"/>
      <c r="G5" s="255"/>
      <c r="H5" s="255"/>
      <c r="I5" s="333" t="s">
        <v>266</v>
      </c>
      <c r="J5" s="334">
        <v>53280</v>
      </c>
      <c r="K5" s="333" t="s">
        <v>200</v>
      </c>
      <c r="L5" s="7"/>
      <c r="M5" s="7"/>
      <c r="N5" s="7"/>
      <c r="O5" s="7"/>
      <c r="P5" s="7"/>
      <c r="Q5" s="7"/>
      <c r="R5" s="7"/>
    </row>
    <row r="6" spans="1:18" ht="21.75">
      <c r="A6" s="265" t="s">
        <v>6</v>
      </c>
      <c r="B6" s="240">
        <v>135940</v>
      </c>
      <c r="C6" s="40"/>
      <c r="D6" s="38" t="s">
        <v>16</v>
      </c>
      <c r="E6" s="266">
        <v>0</v>
      </c>
      <c r="F6" s="7"/>
      <c r="G6" s="251"/>
      <c r="H6" s="251"/>
      <c r="I6" s="334" t="s">
        <v>222</v>
      </c>
      <c r="J6" s="334">
        <v>98768</v>
      </c>
      <c r="K6" s="334" t="s">
        <v>200</v>
      </c>
      <c r="L6" s="7"/>
      <c r="P6" s="7"/>
      <c r="Q6" s="7"/>
      <c r="R6" s="7"/>
    </row>
    <row r="7" spans="1:18" ht="21.75">
      <c r="A7" s="267" t="s">
        <v>219</v>
      </c>
      <c r="B7" s="240">
        <v>98768</v>
      </c>
      <c r="C7" s="40"/>
      <c r="D7" s="279" t="s">
        <v>69</v>
      </c>
      <c r="E7" s="268">
        <v>87351</v>
      </c>
      <c r="F7" s="7"/>
      <c r="G7" s="251"/>
      <c r="H7" s="251"/>
      <c r="I7" s="334" t="s">
        <v>223</v>
      </c>
      <c r="J7" s="334">
        <v>112954</v>
      </c>
      <c r="K7" s="334" t="s">
        <v>200</v>
      </c>
      <c r="L7" s="7"/>
      <c r="P7" s="7"/>
      <c r="Q7" s="7"/>
      <c r="R7" s="7"/>
    </row>
    <row r="8" spans="1:18" ht="21.75">
      <c r="A8" s="267" t="s">
        <v>221</v>
      </c>
      <c r="B8" s="240">
        <v>112954</v>
      </c>
      <c r="C8" s="38"/>
      <c r="D8" s="319"/>
      <c r="E8" s="269"/>
      <c r="F8" s="7"/>
      <c r="G8" s="231"/>
      <c r="H8" s="231"/>
      <c r="I8" s="333" t="s">
        <v>291</v>
      </c>
      <c r="J8" s="334">
        <v>53000</v>
      </c>
      <c r="K8" s="333" t="s">
        <v>292</v>
      </c>
      <c r="L8" s="7"/>
      <c r="M8" s="2"/>
      <c r="N8" s="7"/>
      <c r="O8" s="7"/>
      <c r="P8" s="7"/>
      <c r="Q8" s="7"/>
      <c r="R8" s="7"/>
    </row>
    <row r="9" spans="1:18" ht="21.75">
      <c r="A9" s="265"/>
      <c r="B9" s="240"/>
      <c r="C9" s="39"/>
      <c r="D9" s="38" t="s">
        <v>12</v>
      </c>
      <c r="E9" s="270">
        <v>3335680</v>
      </c>
      <c r="F9" s="7"/>
      <c r="G9" s="108"/>
      <c r="H9" s="108"/>
      <c r="I9" s="334"/>
      <c r="J9" s="334"/>
      <c r="K9" s="334"/>
      <c r="L9" s="7"/>
      <c r="M9" s="2"/>
      <c r="N9" s="7"/>
      <c r="O9" s="7"/>
      <c r="P9" s="7"/>
      <c r="Q9" s="7"/>
      <c r="R9" s="7"/>
    </row>
    <row r="10" spans="1:18" ht="23.25">
      <c r="A10" s="265" t="s">
        <v>137</v>
      </c>
      <c r="B10" s="240">
        <v>42755</v>
      </c>
      <c r="C10" s="39"/>
      <c r="D10" s="348" t="s">
        <v>203</v>
      </c>
      <c r="E10" s="316">
        <v>909324</v>
      </c>
      <c r="F10" s="7"/>
      <c r="G10" s="231"/>
      <c r="H10" s="231"/>
      <c r="I10" s="333"/>
      <c r="J10" s="334"/>
      <c r="K10" s="333"/>
      <c r="L10" s="7"/>
      <c r="M10" s="7"/>
      <c r="N10" s="7"/>
      <c r="O10" s="7"/>
      <c r="P10" s="7"/>
      <c r="Q10" s="7"/>
      <c r="R10" s="7"/>
    </row>
    <row r="11" spans="1:18" ht="21.75">
      <c r="A11" s="265" t="s">
        <v>61</v>
      </c>
      <c r="B11" s="240">
        <v>0</v>
      </c>
      <c r="C11" s="39"/>
      <c r="D11" s="343" t="s">
        <v>277</v>
      </c>
      <c r="E11" s="342">
        <v>17920</v>
      </c>
      <c r="F11" s="7"/>
      <c r="G11" s="231"/>
      <c r="H11" s="231"/>
      <c r="I11" s="315" t="s">
        <v>224</v>
      </c>
      <c r="J11" s="315">
        <f>SUM(J2:J10)</f>
        <v>422902</v>
      </c>
      <c r="K11" s="315"/>
      <c r="L11" s="7"/>
      <c r="M11" s="7"/>
      <c r="N11" s="7"/>
      <c r="O11" s="7"/>
      <c r="P11" s="7"/>
      <c r="Q11" s="7"/>
      <c r="R11" s="7"/>
    </row>
    <row r="12" spans="1:18" ht="21.75">
      <c r="A12" s="298" t="s">
        <v>8</v>
      </c>
      <c r="B12" s="299">
        <f>B6+B7+B8-B10-B11</f>
        <v>304907</v>
      </c>
      <c r="C12" s="39"/>
      <c r="D12" s="343" t="s">
        <v>268</v>
      </c>
      <c r="E12" s="342">
        <v>128900</v>
      </c>
      <c r="F12" s="7" t="s">
        <v>42</v>
      </c>
      <c r="G12" s="231"/>
      <c r="H12" s="232"/>
      <c r="N12" s="7"/>
      <c r="O12" s="7"/>
      <c r="P12" s="7"/>
      <c r="Q12" s="7"/>
      <c r="R12" s="7"/>
    </row>
    <row r="13" spans="1:18" ht="21.75">
      <c r="A13" s="267"/>
      <c r="B13" s="240"/>
      <c r="C13" s="39"/>
      <c r="D13" s="343" t="s">
        <v>196</v>
      </c>
      <c r="E13" s="342">
        <v>208630</v>
      </c>
      <c r="F13" s="7"/>
      <c r="G13" s="344"/>
      <c r="H13" s="233"/>
      <c r="I13" s="353"/>
      <c r="N13" s="7"/>
      <c r="O13" s="7"/>
      <c r="P13" s="7"/>
      <c r="Q13" s="7"/>
      <c r="R13" s="7"/>
    </row>
    <row r="14" spans="1:18" ht="21.75">
      <c r="A14" s="321" t="s">
        <v>218</v>
      </c>
      <c r="B14" s="322">
        <v>3000000</v>
      </c>
      <c r="C14" s="39"/>
      <c r="D14" s="343" t="s">
        <v>94</v>
      </c>
      <c r="E14" s="342">
        <v>17000</v>
      </c>
      <c r="F14" s="7"/>
      <c r="G14" s="345"/>
      <c r="H14" s="233"/>
      <c r="I14" s="7"/>
      <c r="J14" s="7"/>
      <c r="K14" s="7"/>
      <c r="N14" s="7"/>
      <c r="O14" s="7"/>
      <c r="P14" s="7"/>
      <c r="Q14" s="7"/>
      <c r="R14" s="7"/>
    </row>
    <row r="15" spans="1:18" ht="21.75">
      <c r="A15" s="267"/>
      <c r="B15" s="240"/>
      <c r="C15" s="39"/>
      <c r="D15" s="343" t="s">
        <v>157</v>
      </c>
      <c r="E15" s="342">
        <v>12250</v>
      </c>
      <c r="F15" s="5"/>
      <c r="G15" s="12"/>
      <c r="H15" s="12"/>
      <c r="I15" s="258" t="s">
        <v>192</v>
      </c>
      <c r="J15" s="258" t="s">
        <v>284</v>
      </c>
      <c r="K15" s="258" t="s">
        <v>279</v>
      </c>
      <c r="L15" s="258" t="s">
        <v>4</v>
      </c>
      <c r="M15" s="258" t="s">
        <v>280</v>
      </c>
      <c r="N15" s="7"/>
      <c r="O15" s="7"/>
      <c r="P15" s="7"/>
      <c r="Q15" s="7"/>
      <c r="R15" s="7"/>
    </row>
    <row r="16" spans="1:18" ht="21.75">
      <c r="A16" s="265" t="s">
        <v>5</v>
      </c>
      <c r="B16" s="241">
        <f>B5+B6+B7+B8-B10-B11+B14-B15</f>
        <v>16304907</v>
      </c>
      <c r="C16" s="39"/>
      <c r="D16" s="39" t="s">
        <v>7</v>
      </c>
      <c r="E16" s="271">
        <f>E5+E6+E10+E11+E12+E7+E13+E14+E15+E9</f>
        <v>16304907</v>
      </c>
      <c r="F16" s="5"/>
      <c r="G16" s="317">
        <f>B16-E16</f>
        <v>0</v>
      </c>
      <c r="H16" s="318"/>
      <c r="I16" s="24" t="s">
        <v>281</v>
      </c>
      <c r="J16" s="354">
        <v>30000</v>
      </c>
      <c r="K16" s="354">
        <v>10000</v>
      </c>
      <c r="L16" s="354">
        <f>J16+K16</f>
        <v>40000</v>
      </c>
      <c r="M16" s="24" t="s">
        <v>74</v>
      </c>
      <c r="N16" s="7"/>
      <c r="O16" s="7"/>
      <c r="P16" s="7"/>
      <c r="Q16" s="7"/>
      <c r="R16" s="7"/>
    </row>
    <row r="17" spans="1:18" ht="21.75">
      <c r="A17" s="265"/>
      <c r="B17" s="264" t="s">
        <v>13</v>
      </c>
      <c r="C17" s="39"/>
      <c r="D17" s="39"/>
      <c r="E17" s="272"/>
      <c r="F17" s="5"/>
      <c r="G17" s="9"/>
      <c r="H17" s="9"/>
      <c r="I17" s="24" t="s">
        <v>282</v>
      </c>
      <c r="J17" s="354">
        <v>9000</v>
      </c>
      <c r="K17" s="354">
        <v>5900</v>
      </c>
      <c r="L17" s="354">
        <f t="shared" ref="L17:L19" si="0">J17+K17</f>
        <v>14900</v>
      </c>
      <c r="M17" s="24" t="s">
        <v>141</v>
      </c>
      <c r="N17" s="7"/>
      <c r="O17" s="7"/>
      <c r="P17" s="7"/>
      <c r="Q17" s="7"/>
      <c r="R17" s="7"/>
    </row>
    <row r="18" spans="1:18" ht="23.25" thickBot="1">
      <c r="A18" s="419" t="s">
        <v>14</v>
      </c>
      <c r="B18" s="420"/>
      <c r="C18" s="420"/>
      <c r="D18" s="420"/>
      <c r="E18" s="421"/>
      <c r="F18" s="5"/>
      <c r="G18" s="8"/>
      <c r="H18" s="8"/>
      <c r="I18" s="24" t="s">
        <v>175</v>
      </c>
      <c r="J18" s="354">
        <v>24500</v>
      </c>
      <c r="K18" s="354">
        <v>10000</v>
      </c>
      <c r="L18" s="354">
        <f t="shared" si="0"/>
        <v>34500</v>
      </c>
      <c r="M18" s="24" t="s">
        <v>283</v>
      </c>
      <c r="N18" s="7"/>
      <c r="O18" s="7"/>
      <c r="P18" s="7"/>
      <c r="Q18" s="7"/>
      <c r="R18" s="7"/>
    </row>
    <row r="19" spans="1:18" ht="21.75">
      <c r="A19" s="286" t="s">
        <v>77</v>
      </c>
      <c r="B19" s="287">
        <v>65000</v>
      </c>
      <c r="C19" s="288"/>
      <c r="D19" s="289" t="s">
        <v>75</v>
      </c>
      <c r="E19" s="290">
        <v>307910</v>
      </c>
      <c r="F19" s="5"/>
      <c r="G19" s="16"/>
      <c r="H19" s="16"/>
      <c r="I19" s="24" t="s">
        <v>175</v>
      </c>
      <c r="J19" s="354">
        <v>29500</v>
      </c>
      <c r="K19" s="354">
        <v>10000</v>
      </c>
      <c r="L19" s="354">
        <f t="shared" si="0"/>
        <v>39500</v>
      </c>
      <c r="M19" s="24" t="s">
        <v>283</v>
      </c>
      <c r="N19" s="7"/>
      <c r="O19" s="7"/>
      <c r="P19" s="7"/>
      <c r="Q19" s="7"/>
      <c r="R19" s="7"/>
    </row>
    <row r="20" spans="1:18" ht="21.75">
      <c r="A20" s="274" t="s">
        <v>103</v>
      </c>
      <c r="B20" s="43">
        <v>318320</v>
      </c>
      <c r="C20" s="38"/>
      <c r="D20" s="254" t="s">
        <v>152</v>
      </c>
      <c r="E20" s="273">
        <v>278180</v>
      </c>
      <c r="G20" s="17"/>
      <c r="H20" s="17"/>
      <c r="I20" s="354"/>
      <c r="J20" s="354"/>
      <c r="K20" s="354"/>
      <c r="L20" s="354"/>
      <c r="M20" s="354"/>
      <c r="N20" s="7"/>
      <c r="O20" s="7"/>
      <c r="P20" s="7"/>
      <c r="Q20" s="7"/>
      <c r="R20" s="7"/>
    </row>
    <row r="21" spans="1:18" ht="21.75">
      <c r="A21" s="275" t="s">
        <v>146</v>
      </c>
      <c r="B21" s="117">
        <v>31460</v>
      </c>
      <c r="C21" s="38"/>
      <c r="D21" s="256" t="s">
        <v>84</v>
      </c>
      <c r="E21" s="276">
        <v>200000</v>
      </c>
      <c r="I21" s="354"/>
      <c r="J21" s="354"/>
      <c r="K21" s="354"/>
      <c r="L21" s="354"/>
      <c r="M21" s="354"/>
      <c r="N21" s="7"/>
      <c r="O21" s="7"/>
      <c r="P21" s="7"/>
      <c r="Q21" s="7"/>
      <c r="R21" s="7"/>
    </row>
    <row r="22" spans="1:18" ht="21.75">
      <c r="A22" s="275" t="s">
        <v>186</v>
      </c>
      <c r="B22" s="117">
        <v>40000</v>
      </c>
      <c r="C22" s="38"/>
      <c r="D22" s="254" t="s">
        <v>116</v>
      </c>
      <c r="E22" s="273">
        <v>162840</v>
      </c>
      <c r="I22" s="354"/>
      <c r="J22" s="354"/>
      <c r="K22" s="354"/>
      <c r="L22" s="354"/>
      <c r="M22" s="354"/>
      <c r="N22" s="7"/>
      <c r="O22" s="7"/>
      <c r="P22" s="7"/>
      <c r="Q22" s="7"/>
      <c r="R22" s="7"/>
    </row>
    <row r="23" spans="1:18" ht="21.75">
      <c r="A23" s="275" t="s">
        <v>199</v>
      </c>
      <c r="B23" s="117">
        <v>146000</v>
      </c>
      <c r="C23" s="38"/>
      <c r="D23" s="254" t="s">
        <v>151</v>
      </c>
      <c r="E23" s="273">
        <v>162250</v>
      </c>
      <c r="I23" s="354"/>
      <c r="J23" s="354"/>
      <c r="K23" s="354"/>
      <c r="L23" s="354"/>
      <c r="M23" s="354"/>
      <c r="N23" s="7"/>
      <c r="O23" s="7"/>
      <c r="P23" s="7"/>
      <c r="Q23" s="7"/>
      <c r="R23" s="7"/>
    </row>
    <row r="24" spans="1:18" ht="21.75">
      <c r="A24" s="277" t="s">
        <v>147</v>
      </c>
      <c r="B24" s="263">
        <v>65000</v>
      </c>
      <c r="C24" s="118"/>
      <c r="D24" s="254" t="s">
        <v>83</v>
      </c>
      <c r="E24" s="273">
        <v>86710</v>
      </c>
      <c r="I24" s="410" t="s">
        <v>286</v>
      </c>
      <c r="J24" s="411"/>
      <c r="K24" s="412"/>
      <c r="L24" s="326">
        <f>SUM(L16:L23)</f>
        <v>128900</v>
      </c>
      <c r="M24" s="326"/>
      <c r="N24" s="7"/>
      <c r="O24" s="7"/>
      <c r="P24" s="7"/>
      <c r="Q24" s="7"/>
      <c r="R24" s="7"/>
    </row>
    <row r="25" spans="1:18" ht="21.75">
      <c r="A25" s="278" t="s">
        <v>107</v>
      </c>
      <c r="B25" s="117">
        <v>200000</v>
      </c>
      <c r="C25" s="118"/>
      <c r="D25" s="254" t="s">
        <v>76</v>
      </c>
      <c r="E25" s="273">
        <v>51120</v>
      </c>
      <c r="I25" s="7"/>
      <c r="J25" s="7"/>
      <c r="K25" s="7"/>
      <c r="L25" s="7"/>
      <c r="N25" s="7"/>
      <c r="O25" s="7"/>
      <c r="P25" s="7"/>
      <c r="Q25" s="7"/>
      <c r="R25" s="7"/>
    </row>
    <row r="26" spans="1:18" ht="21.75">
      <c r="A26" s="274" t="s">
        <v>121</v>
      </c>
      <c r="B26" s="43">
        <v>56320</v>
      </c>
      <c r="C26" s="118"/>
      <c r="D26" s="254" t="s">
        <v>85</v>
      </c>
      <c r="E26" s="273">
        <v>100000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8" t="s">
        <v>91</v>
      </c>
      <c r="B27" s="117">
        <v>174000</v>
      </c>
      <c r="C27" s="118"/>
      <c r="D27" s="254" t="s">
        <v>111</v>
      </c>
      <c r="E27" s="273">
        <v>200000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21.75">
      <c r="A28" s="307" t="s">
        <v>92</v>
      </c>
      <c r="B28" s="308">
        <v>240000</v>
      </c>
      <c r="C28" s="309"/>
      <c r="D28" s="310" t="s">
        <v>125</v>
      </c>
      <c r="E28" s="311">
        <v>33000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307" t="s">
        <v>220</v>
      </c>
      <c r="B29" s="308">
        <v>10000</v>
      </c>
      <c r="C29" s="309"/>
      <c r="D29" s="346" t="s">
        <v>285</v>
      </c>
      <c r="E29" s="347">
        <v>6000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307" t="s">
        <v>142</v>
      </c>
      <c r="B30" s="308">
        <v>183720</v>
      </c>
      <c r="C30" s="309"/>
      <c r="D30" s="346" t="s">
        <v>187</v>
      </c>
      <c r="E30" s="347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75" t="s">
        <v>115</v>
      </c>
      <c r="B31" s="376">
        <v>50000</v>
      </c>
      <c r="C31" s="377"/>
      <c r="D31" s="378" t="s">
        <v>177</v>
      </c>
      <c r="E31" s="379">
        <v>132540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11:E15">
    <sortCondition ref="D11"/>
  </sortState>
  <mergeCells count="7">
    <mergeCell ref="I1:K1"/>
    <mergeCell ref="I24:K24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35" workbookViewId="0">
      <selection activeCell="H57" sqref="H57"/>
    </sheetView>
  </sheetViews>
  <sheetFormatPr defaultRowHeight="12.75"/>
  <cols>
    <col min="1" max="1" width="12.7109375" customWidth="1"/>
    <col min="2" max="2" width="29.42578125" bestFit="1" customWidth="1"/>
    <col min="3" max="3" width="13.85546875" customWidth="1"/>
    <col min="4" max="4" width="7.42578125" style="374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28"/>
      <c r="B1" s="428"/>
      <c r="C1" s="428"/>
      <c r="D1" s="428"/>
      <c r="E1" s="428"/>
      <c r="F1" s="428"/>
      <c r="G1" s="428"/>
      <c r="H1" s="428"/>
      <c r="I1" s="428"/>
    </row>
    <row r="2" spans="1:9" ht="24" thickBot="1">
      <c r="A2" s="441" t="s">
        <v>259</v>
      </c>
      <c r="B2" s="442"/>
      <c r="C2" s="332">
        <f>C83</f>
        <v>50000</v>
      </c>
      <c r="D2" s="370"/>
      <c r="E2" s="357"/>
      <c r="F2" s="357"/>
      <c r="G2" s="357"/>
      <c r="H2" s="357"/>
      <c r="I2" s="357"/>
    </row>
    <row r="3" spans="1:9" ht="24" thickBot="1">
      <c r="A3" s="441" t="s">
        <v>289</v>
      </c>
      <c r="B3" s="452"/>
      <c r="C3" s="332">
        <v>53000</v>
      </c>
      <c r="D3" s="371"/>
      <c r="E3" s="357"/>
      <c r="F3" s="357"/>
      <c r="G3" s="357"/>
      <c r="H3" s="357"/>
      <c r="I3" s="357"/>
    </row>
    <row r="4" spans="1:9" ht="24" thickBot="1">
      <c r="A4" s="441" t="s">
        <v>290</v>
      </c>
      <c r="B4" s="452"/>
      <c r="C4" s="361">
        <f>C2-C3</f>
        <v>-3000</v>
      </c>
      <c r="D4" s="371"/>
      <c r="E4" s="357"/>
      <c r="F4" s="357"/>
      <c r="G4" s="357"/>
      <c r="H4" s="357"/>
      <c r="I4" s="357"/>
    </row>
    <row r="5" spans="1:9" ht="13.5" thickBot="1">
      <c r="A5" s="428"/>
      <c r="B5" s="428"/>
      <c r="C5" s="428"/>
      <c r="D5" s="428"/>
      <c r="E5" s="428"/>
      <c r="F5" s="428"/>
      <c r="G5" s="428"/>
      <c r="H5" s="428"/>
      <c r="I5" s="428"/>
    </row>
    <row r="6" spans="1:9" ht="15.75" thickBot="1">
      <c r="A6" s="258" t="s">
        <v>95</v>
      </c>
      <c r="B6" s="258" t="s">
        <v>96</v>
      </c>
      <c r="C6" s="258" t="s">
        <v>39</v>
      </c>
      <c r="D6" s="372" t="s">
        <v>192</v>
      </c>
      <c r="E6" s="258" t="s">
        <v>193</v>
      </c>
      <c r="G6" s="349" t="s">
        <v>243</v>
      </c>
      <c r="H6" s="329" t="s">
        <v>258</v>
      </c>
      <c r="I6" s="350" t="s">
        <v>39</v>
      </c>
    </row>
    <row r="7" spans="1:9" ht="14.25">
      <c r="A7" s="304" t="s">
        <v>93</v>
      </c>
      <c r="B7" s="313" t="s">
        <v>97</v>
      </c>
      <c r="C7" s="304">
        <v>1000</v>
      </c>
      <c r="D7" s="314"/>
      <c r="E7" s="312"/>
      <c r="G7" s="431">
        <v>44684</v>
      </c>
      <c r="H7" s="327" t="s">
        <v>234</v>
      </c>
      <c r="I7" s="434">
        <v>15000</v>
      </c>
    </row>
    <row r="8" spans="1:9" ht="14.25">
      <c r="A8" s="304" t="s">
        <v>127</v>
      </c>
      <c r="B8" s="313" t="s">
        <v>112</v>
      </c>
      <c r="C8" s="304">
        <v>3000</v>
      </c>
      <c r="D8" s="314"/>
      <c r="E8" s="312"/>
      <c r="G8" s="431"/>
      <c r="H8" s="327" t="s">
        <v>235</v>
      </c>
      <c r="I8" s="434"/>
    </row>
    <row r="9" spans="1:9" ht="15" thickBot="1">
      <c r="A9" s="304" t="s">
        <v>128</v>
      </c>
      <c r="B9" s="313" t="s">
        <v>129</v>
      </c>
      <c r="C9" s="304">
        <v>500</v>
      </c>
      <c r="D9" s="314"/>
      <c r="E9" s="312"/>
      <c r="G9" s="432"/>
      <c r="H9" s="328" t="s">
        <v>236</v>
      </c>
      <c r="I9" s="435"/>
    </row>
    <row r="10" spans="1:9" ht="12.75" customHeight="1">
      <c r="A10" s="304" t="s">
        <v>130</v>
      </c>
      <c r="B10" s="313"/>
      <c r="C10" s="304">
        <v>2500</v>
      </c>
      <c r="D10" s="314"/>
      <c r="E10" s="312"/>
      <c r="G10" s="431">
        <v>44684</v>
      </c>
      <c r="H10" s="327" t="s">
        <v>237</v>
      </c>
      <c r="I10" s="434">
        <v>5500</v>
      </c>
    </row>
    <row r="11" spans="1:9" ht="12.75" customHeight="1">
      <c r="A11" s="304" t="s">
        <v>131</v>
      </c>
      <c r="B11" s="313"/>
      <c r="C11" s="304">
        <v>500</v>
      </c>
      <c r="D11" s="314"/>
      <c r="E11" s="312"/>
      <c r="G11" s="431"/>
      <c r="H11" s="327" t="s">
        <v>238</v>
      </c>
      <c r="I11" s="434"/>
    </row>
    <row r="12" spans="1:9" ht="13.5" customHeight="1" thickBot="1">
      <c r="A12" s="304" t="s">
        <v>132</v>
      </c>
      <c r="B12" s="313"/>
      <c r="C12" s="304">
        <v>3000</v>
      </c>
      <c r="D12" s="314"/>
      <c r="E12" s="312"/>
      <c r="G12" s="432"/>
      <c r="H12" s="328" t="s">
        <v>236</v>
      </c>
      <c r="I12" s="435"/>
    </row>
    <row r="13" spans="1:9" ht="14.25">
      <c r="A13" s="304"/>
      <c r="B13" s="313"/>
      <c r="C13" s="304"/>
      <c r="D13" s="314"/>
      <c r="E13" s="312"/>
      <c r="G13" s="431">
        <v>44684</v>
      </c>
      <c r="H13" s="327" t="s">
        <v>239</v>
      </c>
      <c r="I13" s="434">
        <v>5000</v>
      </c>
    </row>
    <row r="14" spans="1:9" ht="14.25">
      <c r="A14" s="257"/>
      <c r="B14" s="314"/>
      <c r="C14" s="257"/>
      <c r="D14" s="314"/>
      <c r="E14" s="312"/>
      <c r="G14" s="431"/>
      <c r="H14" s="327" t="s">
        <v>235</v>
      </c>
      <c r="I14" s="434"/>
    </row>
    <row r="15" spans="1:9" ht="15" thickBot="1">
      <c r="A15" s="304"/>
      <c r="B15" s="313"/>
      <c r="C15" s="304"/>
      <c r="D15" s="314"/>
      <c r="E15" s="312"/>
      <c r="G15" s="432"/>
      <c r="H15" s="328" t="s">
        <v>245</v>
      </c>
      <c r="I15" s="435"/>
    </row>
    <row r="16" spans="1:9" ht="14.25">
      <c r="A16" s="257" t="s">
        <v>133</v>
      </c>
      <c r="B16" s="314" t="s">
        <v>160</v>
      </c>
      <c r="C16" s="257">
        <v>3000</v>
      </c>
      <c r="D16" s="314"/>
      <c r="E16" s="312"/>
      <c r="G16" s="431">
        <v>44684</v>
      </c>
      <c r="H16" s="327" t="s">
        <v>240</v>
      </c>
      <c r="I16" s="434">
        <v>3000</v>
      </c>
    </row>
    <row r="17" spans="1:9" ht="14.25">
      <c r="A17" s="257" t="s">
        <v>133</v>
      </c>
      <c r="B17" s="314" t="s">
        <v>138</v>
      </c>
      <c r="C17" s="257">
        <v>500</v>
      </c>
      <c r="D17" s="314"/>
      <c r="E17" s="312"/>
      <c r="G17" s="431"/>
      <c r="H17" s="327" t="s">
        <v>241</v>
      </c>
      <c r="I17" s="434"/>
    </row>
    <row r="18" spans="1:9" ht="15" thickBot="1">
      <c r="A18" s="257" t="s">
        <v>149</v>
      </c>
      <c r="B18" s="314" t="s">
        <v>150</v>
      </c>
      <c r="C18" s="257">
        <v>1500</v>
      </c>
      <c r="D18" s="314"/>
      <c r="E18" s="312"/>
      <c r="G18" s="432"/>
      <c r="H18" s="328" t="s">
        <v>242</v>
      </c>
      <c r="I18" s="434"/>
    </row>
    <row r="19" spans="1:9" ht="14.25">
      <c r="A19" s="257" t="s">
        <v>153</v>
      </c>
      <c r="B19" s="314" t="s">
        <v>154</v>
      </c>
      <c r="C19" s="257">
        <v>1500</v>
      </c>
      <c r="D19" s="314"/>
      <c r="E19" s="312"/>
      <c r="G19" s="431" t="s">
        <v>251</v>
      </c>
      <c r="H19" s="327" t="s">
        <v>240</v>
      </c>
      <c r="I19" s="433">
        <v>18000</v>
      </c>
    </row>
    <row r="20" spans="1:9" ht="14.25">
      <c r="A20" s="257" t="s">
        <v>158</v>
      </c>
      <c r="B20" s="314" t="s">
        <v>161</v>
      </c>
      <c r="C20" s="257">
        <v>1500</v>
      </c>
      <c r="D20" s="314"/>
      <c r="E20" s="312"/>
      <c r="G20" s="431"/>
      <c r="H20" s="327" t="s">
        <v>249</v>
      </c>
      <c r="I20" s="434"/>
    </row>
    <row r="21" spans="1:9" ht="15" thickBot="1">
      <c r="A21" s="257" t="s">
        <v>162</v>
      </c>
      <c r="B21" s="314" t="s">
        <v>163</v>
      </c>
      <c r="C21" s="257">
        <v>1000</v>
      </c>
      <c r="D21" s="314"/>
      <c r="E21" s="312"/>
      <c r="G21" s="432"/>
      <c r="H21" s="328" t="s">
        <v>250</v>
      </c>
      <c r="I21" s="435"/>
    </row>
    <row r="22" spans="1:9" ht="14.25">
      <c r="A22" s="257" t="s">
        <v>162</v>
      </c>
      <c r="B22" s="314" t="s">
        <v>164</v>
      </c>
      <c r="C22" s="257">
        <v>1500</v>
      </c>
      <c r="D22" s="314"/>
      <c r="E22" s="312"/>
      <c r="G22" s="431" t="s">
        <v>251</v>
      </c>
      <c r="H22" s="327" t="s">
        <v>240</v>
      </c>
      <c r="I22" s="434">
        <v>7500</v>
      </c>
    </row>
    <row r="23" spans="1:9" ht="14.25">
      <c r="A23" s="257" t="s">
        <v>162</v>
      </c>
      <c r="B23" s="314" t="s">
        <v>165</v>
      </c>
      <c r="C23" s="257">
        <v>1000</v>
      </c>
      <c r="D23" s="314"/>
      <c r="E23" s="312"/>
      <c r="G23" s="431"/>
      <c r="H23" s="327" t="s">
        <v>252</v>
      </c>
      <c r="I23" s="434"/>
    </row>
    <row r="24" spans="1:9" ht="15" thickBot="1">
      <c r="A24" s="257" t="s">
        <v>168</v>
      </c>
      <c r="B24" s="314" t="s">
        <v>170</v>
      </c>
      <c r="C24" s="257">
        <v>500</v>
      </c>
      <c r="D24" s="314"/>
      <c r="E24" s="312"/>
      <c r="G24" s="432"/>
      <c r="H24" s="328" t="s">
        <v>250</v>
      </c>
      <c r="I24" s="435"/>
    </row>
    <row r="25" spans="1:9" ht="14.25">
      <c r="A25" s="257" t="s">
        <v>168</v>
      </c>
      <c r="B25" s="314" t="s">
        <v>171</v>
      </c>
      <c r="C25" s="257">
        <v>3000</v>
      </c>
      <c r="D25" s="314"/>
      <c r="E25" s="312"/>
      <c r="G25" s="431" t="s">
        <v>251</v>
      </c>
      <c r="H25" s="327" t="s">
        <v>253</v>
      </c>
      <c r="I25" s="434">
        <v>1000</v>
      </c>
    </row>
    <row r="26" spans="1:9" ht="14.25">
      <c r="A26" s="257" t="s">
        <v>168</v>
      </c>
      <c r="B26" s="314" t="s">
        <v>165</v>
      </c>
      <c r="C26" s="257">
        <v>1000</v>
      </c>
      <c r="D26" s="314"/>
      <c r="E26" s="312"/>
      <c r="G26" s="431"/>
      <c r="H26" s="327" t="s">
        <v>254</v>
      </c>
      <c r="I26" s="434"/>
    </row>
    <row r="27" spans="1:9" ht="15" thickBot="1">
      <c r="A27" s="257" t="s">
        <v>179</v>
      </c>
      <c r="B27" s="314" t="s">
        <v>87</v>
      </c>
      <c r="C27" s="257">
        <v>1000</v>
      </c>
      <c r="D27" s="314"/>
      <c r="E27" s="312"/>
      <c r="G27" s="432"/>
      <c r="H27" s="328" t="s">
        <v>255</v>
      </c>
      <c r="I27" s="435"/>
    </row>
    <row r="28" spans="1:9" ht="14.25">
      <c r="A28" s="257" t="s">
        <v>180</v>
      </c>
      <c r="B28" s="314" t="s">
        <v>181</v>
      </c>
      <c r="C28" s="257">
        <v>1000</v>
      </c>
      <c r="D28" s="314"/>
      <c r="E28" s="312"/>
      <c r="G28" s="436" t="s">
        <v>251</v>
      </c>
      <c r="H28" s="330" t="s">
        <v>234</v>
      </c>
      <c r="I28" s="438">
        <v>-2000</v>
      </c>
    </row>
    <row r="29" spans="1:9" ht="14.25">
      <c r="A29" s="257" t="s">
        <v>190</v>
      </c>
      <c r="B29" s="314" t="s">
        <v>191</v>
      </c>
      <c r="C29" s="257">
        <v>1500</v>
      </c>
      <c r="D29" s="373" t="s">
        <v>197</v>
      </c>
      <c r="E29" s="312">
        <v>357484290824718</v>
      </c>
      <c r="G29" s="436"/>
      <c r="H29" s="330" t="s">
        <v>256</v>
      </c>
      <c r="I29" s="439"/>
    </row>
    <row r="30" spans="1:9" ht="15" thickBot="1">
      <c r="A30" s="257" t="s">
        <v>194</v>
      </c>
      <c r="B30" s="314" t="s">
        <v>90</v>
      </c>
      <c r="C30" s="257">
        <v>4500</v>
      </c>
      <c r="D30" s="314" t="s">
        <v>195</v>
      </c>
      <c r="E30" s="312"/>
      <c r="G30" s="437"/>
      <c r="H30" s="331" t="s">
        <v>257</v>
      </c>
      <c r="I30" s="440"/>
    </row>
    <row r="31" spans="1:9" ht="16.5" thickBot="1">
      <c r="A31" s="257" t="s">
        <v>201</v>
      </c>
      <c r="B31" s="314" t="s">
        <v>202</v>
      </c>
      <c r="C31" s="257">
        <v>1500</v>
      </c>
      <c r="D31" s="314" t="s">
        <v>197</v>
      </c>
      <c r="E31" s="312"/>
      <c r="G31" s="429" t="s">
        <v>246</v>
      </c>
      <c r="H31" s="430"/>
      <c r="I31" s="358">
        <f>SUM(I7:I30)</f>
        <v>53000</v>
      </c>
    </row>
    <row r="32" spans="1:9" ht="15.75" thickBot="1">
      <c r="A32" s="257" t="s">
        <v>204</v>
      </c>
      <c r="B32" s="257" t="s">
        <v>205</v>
      </c>
      <c r="C32" s="257">
        <v>1000</v>
      </c>
      <c r="D32" s="314" t="s">
        <v>206</v>
      </c>
      <c r="E32" s="312"/>
      <c r="G32" s="450" t="s">
        <v>287</v>
      </c>
      <c r="H32" s="451"/>
      <c r="I32" s="359">
        <f>I45</f>
        <v>20000</v>
      </c>
    </row>
    <row r="33" spans="1:9" ht="18.75" thickBot="1">
      <c r="A33" s="257" t="s">
        <v>210</v>
      </c>
      <c r="B33" s="257" t="s">
        <v>211</v>
      </c>
      <c r="C33" s="257">
        <v>500</v>
      </c>
      <c r="D33" s="314" t="s">
        <v>212</v>
      </c>
      <c r="E33" s="312">
        <v>354551892947593</v>
      </c>
      <c r="G33" s="448" t="s">
        <v>288</v>
      </c>
      <c r="H33" s="449"/>
      <c r="I33" s="360">
        <f>I31-I32</f>
        <v>33000</v>
      </c>
    </row>
    <row r="34" spans="1:9">
      <c r="A34" s="257" t="s">
        <v>210</v>
      </c>
      <c r="B34" s="257" t="s">
        <v>213</v>
      </c>
      <c r="C34" s="257">
        <v>1500</v>
      </c>
      <c r="D34" s="314"/>
      <c r="E34" s="312"/>
    </row>
    <row r="35" spans="1:9" ht="13.5" thickBot="1">
      <c r="A35" s="257" t="s">
        <v>210</v>
      </c>
      <c r="B35" s="257" t="s">
        <v>214</v>
      </c>
      <c r="C35" s="257">
        <v>3000</v>
      </c>
      <c r="D35" s="314"/>
      <c r="E35" s="312"/>
    </row>
    <row r="36" spans="1:9" ht="16.5" thickBot="1">
      <c r="A36" s="257" t="s">
        <v>217</v>
      </c>
      <c r="B36" s="257" t="s">
        <v>164</v>
      </c>
      <c r="C36" s="257">
        <v>1500</v>
      </c>
      <c r="D36" s="314" t="s">
        <v>197</v>
      </c>
      <c r="E36" s="312">
        <v>357484290920474</v>
      </c>
      <c r="G36" s="445" t="s">
        <v>233</v>
      </c>
      <c r="H36" s="446"/>
      <c r="I36" s="447"/>
    </row>
    <row r="37" spans="1:9">
      <c r="A37" s="257" t="s">
        <v>217</v>
      </c>
      <c r="B37" s="257" t="s">
        <v>81</v>
      </c>
      <c r="C37" s="257">
        <v>500</v>
      </c>
      <c r="D37" s="314" t="s">
        <v>212</v>
      </c>
      <c r="E37" s="312"/>
      <c r="G37" s="364" t="s">
        <v>95</v>
      </c>
      <c r="H37" s="365" t="s">
        <v>96</v>
      </c>
      <c r="I37" s="366" t="s">
        <v>39</v>
      </c>
    </row>
    <row r="38" spans="1:9">
      <c r="A38" s="257" t="s">
        <v>225</v>
      </c>
      <c r="B38" s="257" t="s">
        <v>112</v>
      </c>
      <c r="C38" s="257">
        <v>500</v>
      </c>
      <c r="D38" s="314" t="s">
        <v>212</v>
      </c>
      <c r="E38" s="312">
        <v>354551894521776</v>
      </c>
      <c r="G38" s="362" t="s">
        <v>229</v>
      </c>
      <c r="H38" s="325" t="s">
        <v>232</v>
      </c>
      <c r="I38" s="367">
        <v>20000</v>
      </c>
    </row>
    <row r="39" spans="1:9">
      <c r="A39" s="257" t="s">
        <v>225</v>
      </c>
      <c r="B39" s="257" t="s">
        <v>226</v>
      </c>
      <c r="C39" s="257">
        <v>500</v>
      </c>
      <c r="D39" s="314" t="s">
        <v>212</v>
      </c>
      <c r="E39" s="312">
        <v>354551894521958</v>
      </c>
      <c r="G39" s="362"/>
      <c r="H39" s="304"/>
      <c r="I39" s="367"/>
    </row>
    <row r="40" spans="1:9">
      <c r="A40" s="257" t="s">
        <v>225</v>
      </c>
      <c r="B40" s="257" t="s">
        <v>227</v>
      </c>
      <c r="C40" s="257">
        <v>1500</v>
      </c>
      <c r="D40" s="314" t="s">
        <v>197</v>
      </c>
      <c r="E40" s="312"/>
      <c r="G40" s="362"/>
      <c r="H40" s="304"/>
      <c r="I40" s="367"/>
    </row>
    <row r="41" spans="1:9">
      <c r="A41" s="257"/>
      <c r="B41" s="257"/>
      <c r="C41" s="257"/>
      <c r="D41" s="314"/>
      <c r="E41" s="312"/>
      <c r="G41" s="362"/>
      <c r="H41" s="304"/>
      <c r="I41" s="367"/>
    </row>
    <row r="42" spans="1:9">
      <c r="A42" s="304" t="s">
        <v>269</v>
      </c>
      <c r="B42" s="304" t="s">
        <v>270</v>
      </c>
      <c r="C42" s="304">
        <v>1000</v>
      </c>
      <c r="D42" s="313" t="s">
        <v>206</v>
      </c>
      <c r="E42" s="323">
        <v>350414100342350</v>
      </c>
      <c r="G42" s="363"/>
      <c r="H42" s="257"/>
      <c r="I42" s="368"/>
    </row>
    <row r="43" spans="1:9" ht="25.5">
      <c r="A43" s="314" t="s">
        <v>269</v>
      </c>
      <c r="B43" s="314" t="s">
        <v>271</v>
      </c>
      <c r="C43" s="351">
        <v>1000</v>
      </c>
      <c r="D43" s="314" t="s">
        <v>272</v>
      </c>
      <c r="E43" s="352" t="s">
        <v>273</v>
      </c>
      <c r="G43" s="363"/>
      <c r="H43" s="257"/>
      <c r="I43" s="368"/>
    </row>
    <row r="44" spans="1:9">
      <c r="A44" s="257" t="s">
        <v>274</v>
      </c>
      <c r="B44" s="257" t="s">
        <v>74</v>
      </c>
      <c r="C44" s="257">
        <v>1500</v>
      </c>
      <c r="D44" s="314" t="s">
        <v>197</v>
      </c>
      <c r="E44" s="312">
        <v>357484290765465</v>
      </c>
      <c r="G44" s="363"/>
      <c r="H44" s="257"/>
      <c r="I44" s="368"/>
    </row>
    <row r="45" spans="1:9" ht="16.5" thickBot="1">
      <c r="A45" s="257"/>
      <c r="B45" s="257"/>
      <c r="C45" s="257"/>
      <c r="D45" s="314"/>
      <c r="E45" s="312"/>
      <c r="G45" s="443" t="s">
        <v>98</v>
      </c>
      <c r="H45" s="444"/>
      <c r="I45" s="369">
        <f>SUM(I38:I44)</f>
        <v>20000</v>
      </c>
    </row>
    <row r="46" spans="1:9">
      <c r="A46" s="257"/>
      <c r="B46" s="257"/>
      <c r="C46" s="257"/>
      <c r="D46" s="314"/>
      <c r="E46" s="312"/>
    </row>
    <row r="47" spans="1:9">
      <c r="A47" s="257"/>
      <c r="B47" s="257"/>
      <c r="C47" s="257"/>
      <c r="D47" s="314"/>
      <c r="E47" s="312"/>
    </row>
    <row r="48" spans="1:9">
      <c r="A48" s="257"/>
      <c r="B48" s="257"/>
      <c r="C48" s="257"/>
      <c r="D48" s="314"/>
      <c r="E48" s="312"/>
    </row>
    <row r="49" spans="1:5">
      <c r="A49" s="257"/>
      <c r="B49" s="257"/>
      <c r="C49" s="257"/>
      <c r="D49" s="314"/>
      <c r="E49" s="312"/>
    </row>
    <row r="50" spans="1:5">
      <c r="A50" s="257"/>
      <c r="B50" s="257"/>
      <c r="C50" s="257"/>
      <c r="D50" s="314"/>
      <c r="E50" s="312"/>
    </row>
    <row r="51" spans="1:5">
      <c r="A51" s="257"/>
      <c r="B51" s="257"/>
      <c r="C51" s="257"/>
      <c r="D51" s="314"/>
      <c r="E51" s="312"/>
    </row>
    <row r="52" spans="1:5">
      <c r="A52" s="257"/>
      <c r="B52" s="257"/>
      <c r="C52" s="257"/>
      <c r="D52" s="314"/>
      <c r="E52" s="312"/>
    </row>
    <row r="53" spans="1:5">
      <c r="A53" s="257"/>
      <c r="B53" s="257"/>
      <c r="C53" s="257"/>
      <c r="D53" s="314"/>
      <c r="E53" s="312"/>
    </row>
    <row r="54" spans="1:5">
      <c r="A54" s="257"/>
      <c r="B54" s="257"/>
      <c r="C54" s="257"/>
      <c r="D54" s="314"/>
      <c r="E54" s="312"/>
    </row>
    <row r="55" spans="1:5">
      <c r="A55" s="257"/>
      <c r="B55" s="257"/>
      <c r="C55" s="257"/>
      <c r="D55" s="314"/>
      <c r="E55" s="312"/>
    </row>
    <row r="56" spans="1:5">
      <c r="A56" s="257"/>
      <c r="B56" s="257"/>
      <c r="C56" s="257"/>
      <c r="D56" s="314"/>
      <c r="E56" s="312"/>
    </row>
    <row r="57" spans="1:5">
      <c r="A57" s="257"/>
      <c r="B57" s="257"/>
      <c r="C57" s="257"/>
      <c r="D57" s="314"/>
      <c r="E57" s="312"/>
    </row>
    <row r="58" spans="1:5">
      <c r="A58" s="257"/>
      <c r="B58" s="257"/>
      <c r="C58" s="257"/>
      <c r="D58" s="314"/>
      <c r="E58" s="312"/>
    </row>
    <row r="59" spans="1:5">
      <c r="A59" s="257"/>
      <c r="B59" s="257"/>
      <c r="C59" s="257"/>
      <c r="D59" s="314"/>
      <c r="E59" s="312"/>
    </row>
    <row r="60" spans="1:5">
      <c r="A60" s="257"/>
      <c r="B60" s="257"/>
      <c r="C60" s="257"/>
      <c r="D60" s="314"/>
      <c r="E60" s="312"/>
    </row>
    <row r="61" spans="1:5">
      <c r="A61" s="257"/>
      <c r="B61" s="257"/>
      <c r="C61" s="257"/>
      <c r="D61" s="314"/>
      <c r="E61" s="312"/>
    </row>
    <row r="62" spans="1:5">
      <c r="A62" s="257"/>
      <c r="B62" s="257"/>
      <c r="C62" s="257"/>
      <c r="D62" s="314"/>
      <c r="E62" s="312"/>
    </row>
    <row r="63" spans="1:5">
      <c r="A63" s="257"/>
      <c r="B63" s="257"/>
      <c r="C63" s="257"/>
      <c r="D63" s="314"/>
      <c r="E63" s="312"/>
    </row>
    <row r="64" spans="1:5">
      <c r="A64" s="257"/>
      <c r="B64" s="257"/>
      <c r="C64" s="257"/>
      <c r="D64" s="314"/>
      <c r="E64" s="312"/>
    </row>
    <row r="65" spans="1:5">
      <c r="A65" s="257"/>
      <c r="B65" s="257"/>
      <c r="C65" s="257"/>
      <c r="D65" s="314"/>
      <c r="E65" s="312"/>
    </row>
    <row r="66" spans="1:5">
      <c r="A66" s="257"/>
      <c r="B66" s="257"/>
      <c r="C66" s="257"/>
      <c r="D66" s="314"/>
      <c r="E66" s="312"/>
    </row>
    <row r="67" spans="1:5">
      <c r="A67" s="257"/>
      <c r="B67" s="257"/>
      <c r="C67" s="257"/>
      <c r="D67" s="314"/>
      <c r="E67" s="312"/>
    </row>
    <row r="68" spans="1:5">
      <c r="A68" s="257"/>
      <c r="B68" s="257"/>
      <c r="C68" s="257"/>
      <c r="D68" s="314"/>
      <c r="E68" s="312"/>
    </row>
    <row r="69" spans="1:5">
      <c r="A69" s="257"/>
      <c r="B69" s="257"/>
      <c r="C69" s="257"/>
      <c r="D69" s="314"/>
      <c r="E69" s="312"/>
    </row>
    <row r="70" spans="1:5">
      <c r="A70" s="257"/>
      <c r="B70" s="257"/>
      <c r="C70" s="257"/>
      <c r="D70" s="314"/>
      <c r="E70" s="312"/>
    </row>
    <row r="71" spans="1:5">
      <c r="A71" s="257"/>
      <c r="B71" s="257"/>
      <c r="C71" s="257"/>
      <c r="D71" s="314"/>
      <c r="E71" s="312"/>
    </row>
    <row r="72" spans="1:5">
      <c r="A72" s="257"/>
      <c r="B72" s="257"/>
      <c r="C72" s="257"/>
      <c r="D72" s="314"/>
      <c r="E72" s="312"/>
    </row>
    <row r="73" spans="1:5">
      <c r="A73" s="257"/>
      <c r="B73" s="257"/>
      <c r="C73" s="257"/>
      <c r="D73" s="314"/>
      <c r="E73" s="312"/>
    </row>
    <row r="74" spans="1:5">
      <c r="A74" s="257"/>
      <c r="B74" s="257"/>
      <c r="C74" s="257"/>
      <c r="D74" s="314"/>
      <c r="E74" s="312"/>
    </row>
    <row r="75" spans="1:5">
      <c r="A75" s="257"/>
      <c r="B75" s="257"/>
      <c r="C75" s="257"/>
      <c r="D75" s="314"/>
      <c r="E75" s="312"/>
    </row>
    <row r="76" spans="1:5">
      <c r="A76" s="257"/>
      <c r="B76" s="257"/>
      <c r="C76" s="257"/>
      <c r="D76" s="314"/>
      <c r="E76" s="312"/>
    </row>
    <row r="77" spans="1:5">
      <c r="A77" s="257"/>
      <c r="B77" s="257"/>
      <c r="C77" s="257"/>
      <c r="D77" s="314"/>
      <c r="E77" s="312"/>
    </row>
    <row r="78" spans="1:5">
      <c r="A78" s="257"/>
      <c r="B78" s="257"/>
      <c r="C78" s="257"/>
      <c r="D78" s="314"/>
      <c r="E78" s="312"/>
    </row>
    <row r="79" spans="1:5">
      <c r="A79" s="257"/>
      <c r="B79" s="257"/>
      <c r="C79" s="257"/>
      <c r="D79" s="314"/>
      <c r="E79" s="312"/>
    </row>
    <row r="80" spans="1:5">
      <c r="A80" s="257"/>
      <c r="B80" s="257"/>
      <c r="C80" s="257"/>
      <c r="D80" s="314"/>
      <c r="E80" s="312"/>
    </row>
    <row r="81" spans="1:5">
      <c r="A81" s="257"/>
      <c r="B81" s="257"/>
      <c r="C81" s="257"/>
      <c r="D81" s="314"/>
      <c r="E81" s="312"/>
    </row>
    <row r="82" spans="1:5">
      <c r="A82" s="257"/>
      <c r="B82" s="257"/>
      <c r="C82" s="257"/>
      <c r="D82" s="314"/>
      <c r="E82" s="312"/>
    </row>
    <row r="83" spans="1:5">
      <c r="A83" s="257"/>
      <c r="B83" s="257"/>
      <c r="C83" s="257">
        <f>SUM(C7:C82)</f>
        <v>50000</v>
      </c>
      <c r="D83" s="314"/>
      <c r="E83" s="257"/>
    </row>
  </sheetData>
  <sortState ref="A10:C24">
    <sortCondition ref="A8"/>
  </sortState>
  <mergeCells count="26"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I18" sqref="I18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8" ht="18">
      <c r="A2" s="455" t="s">
        <v>208</v>
      </c>
      <c r="B2" s="456"/>
      <c r="C2" s="457"/>
      <c r="E2" s="340" t="s">
        <v>243</v>
      </c>
      <c r="F2" s="340" t="s">
        <v>244</v>
      </c>
      <c r="G2" s="340" t="s">
        <v>39</v>
      </c>
    </row>
    <row r="3" spans="1:8" ht="38.25">
      <c r="A3" s="258" t="s">
        <v>0</v>
      </c>
      <c r="B3" s="258" t="s">
        <v>209</v>
      </c>
      <c r="C3" s="258" t="s">
        <v>39</v>
      </c>
      <c r="E3" s="338" t="s">
        <v>247</v>
      </c>
      <c r="F3" s="339" t="s">
        <v>260</v>
      </c>
      <c r="G3" s="335">
        <v>40320</v>
      </c>
    </row>
    <row r="4" spans="1:8">
      <c r="A4" s="355" t="s">
        <v>207</v>
      </c>
      <c r="B4" s="355" t="s">
        <v>87</v>
      </c>
      <c r="C4" s="355">
        <v>1920</v>
      </c>
      <c r="E4" s="462" t="s">
        <v>247</v>
      </c>
      <c r="F4" s="463" t="s">
        <v>261</v>
      </c>
      <c r="G4" s="453">
        <v>12960</v>
      </c>
      <c r="H4" s="336"/>
    </row>
    <row r="5" spans="1:8" ht="15" customHeight="1">
      <c r="A5" s="355" t="s">
        <v>210</v>
      </c>
      <c r="B5" s="355" t="s">
        <v>87</v>
      </c>
      <c r="C5" s="355">
        <v>1920</v>
      </c>
      <c r="E5" s="462"/>
      <c r="F5" s="463"/>
      <c r="G5" s="453"/>
      <c r="H5" s="337"/>
    </row>
    <row r="6" spans="1:8" ht="12.75" customHeight="1">
      <c r="A6" s="355" t="s">
        <v>217</v>
      </c>
      <c r="B6" s="355" t="s">
        <v>87</v>
      </c>
      <c r="C6" s="355">
        <v>2400</v>
      </c>
      <c r="E6" s="462"/>
      <c r="F6" s="463"/>
      <c r="G6" s="453"/>
      <c r="H6" s="2"/>
    </row>
    <row r="7" spans="1:8" ht="22.5" customHeight="1">
      <c r="A7" s="355" t="s">
        <v>225</v>
      </c>
      <c r="B7" s="355" t="s">
        <v>140</v>
      </c>
      <c r="C7" s="355">
        <v>960</v>
      </c>
      <c r="E7" s="461" t="s">
        <v>248</v>
      </c>
      <c r="F7" s="461"/>
      <c r="G7" s="326">
        <f>SUM(G3:G6)</f>
        <v>53280</v>
      </c>
      <c r="H7" s="2"/>
    </row>
    <row r="8" spans="1:8" ht="20.25" customHeight="1">
      <c r="A8" s="355" t="s">
        <v>225</v>
      </c>
      <c r="B8" s="355" t="s">
        <v>87</v>
      </c>
      <c r="C8" s="355">
        <v>1440</v>
      </c>
      <c r="E8" s="454" t="s">
        <v>267</v>
      </c>
      <c r="F8" s="454"/>
      <c r="G8" s="341">
        <f>C21</f>
        <v>51360</v>
      </c>
      <c r="H8" s="2"/>
    </row>
    <row r="9" spans="1:8" ht="24.75" customHeight="1">
      <c r="A9" s="355" t="s">
        <v>229</v>
      </c>
      <c r="B9" s="355" t="s">
        <v>181</v>
      </c>
      <c r="C9" s="355">
        <v>7680</v>
      </c>
      <c r="E9" s="460" t="s">
        <v>263</v>
      </c>
      <c r="F9" s="460"/>
      <c r="G9" s="326">
        <f>G7-G8</f>
        <v>1920</v>
      </c>
    </row>
    <row r="10" spans="1:8" ht="12.75" customHeight="1">
      <c r="A10" s="355" t="s">
        <v>269</v>
      </c>
      <c r="B10" s="355" t="s">
        <v>87</v>
      </c>
      <c r="C10" s="355">
        <v>1920</v>
      </c>
      <c r="E10" s="336"/>
      <c r="F10" s="106"/>
      <c r="G10" s="106"/>
    </row>
    <row r="11" spans="1:8">
      <c r="A11" s="355" t="s">
        <v>269</v>
      </c>
      <c r="B11" s="355" t="s">
        <v>181</v>
      </c>
      <c r="C11" s="355">
        <v>15840</v>
      </c>
      <c r="E11" s="336"/>
      <c r="F11" s="106"/>
      <c r="G11" s="106"/>
    </row>
    <row r="12" spans="1:8">
      <c r="A12" s="355" t="s">
        <v>269</v>
      </c>
      <c r="B12" s="355" t="s">
        <v>140</v>
      </c>
      <c r="C12" s="355">
        <v>6720</v>
      </c>
    </row>
    <row r="13" spans="1:8">
      <c r="A13" s="355" t="s">
        <v>274</v>
      </c>
      <c r="B13" s="355" t="s">
        <v>87</v>
      </c>
      <c r="C13" s="355">
        <v>2880</v>
      </c>
      <c r="H13" s="336"/>
    </row>
    <row r="14" spans="1:8">
      <c r="A14" s="355" t="s">
        <v>274</v>
      </c>
      <c r="B14" s="355" t="s">
        <v>181</v>
      </c>
      <c r="C14" s="355">
        <v>7680</v>
      </c>
    </row>
    <row r="15" spans="1:8">
      <c r="A15" s="355"/>
      <c r="B15" s="355"/>
      <c r="C15" s="355"/>
    </row>
    <row r="16" spans="1:8">
      <c r="A16" s="355"/>
      <c r="B16" s="355"/>
      <c r="C16" s="355"/>
    </row>
    <row r="17" spans="1:3">
      <c r="A17" s="355"/>
      <c r="B17" s="355"/>
      <c r="C17" s="355"/>
    </row>
    <row r="18" spans="1:3">
      <c r="A18" s="355"/>
      <c r="B18" s="355"/>
      <c r="C18" s="355"/>
    </row>
    <row r="19" spans="1:3">
      <c r="A19" s="355"/>
      <c r="B19" s="355"/>
      <c r="C19" s="355"/>
    </row>
    <row r="20" spans="1:3">
      <c r="A20" s="355"/>
      <c r="B20" s="355"/>
      <c r="C20" s="355"/>
    </row>
    <row r="21" spans="1:3" ht="15.75">
      <c r="A21" s="458" t="s">
        <v>98</v>
      </c>
      <c r="B21" s="459"/>
      <c r="C21" s="356">
        <f>SUM(C4:C20)</f>
        <v>51360</v>
      </c>
    </row>
  </sheetData>
  <mergeCells count="8">
    <mergeCell ref="G4:G6"/>
    <mergeCell ref="E8:F8"/>
    <mergeCell ref="A2:C2"/>
    <mergeCell ref="A21:B21"/>
    <mergeCell ref="E9:F9"/>
    <mergeCell ref="E7:F7"/>
    <mergeCell ref="E4:E6"/>
    <mergeCell ref="F4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March-2022</vt:lpstr>
      <vt:lpstr>Expence</vt:lpstr>
      <vt:lpstr>Balance Transfer</vt:lpstr>
      <vt:lpstr>CAPITAL</vt:lpstr>
      <vt:lpstr>Promo List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2022-03-29T19:22:47Z</dcterms:modified>
</cp:coreProperties>
</file>