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3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<sst xmlns="http://schemas.openxmlformats.org/spreadsheetml/2006/main" count="177" uniqueCount="105">
  <si>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</si>
  <si>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</si>
  <si>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</si>
  <si>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</si>
  <si>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</si>
  <si>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</si>
  <si>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</si>
  <si>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</si>
  <si>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</si>
  <si>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</si>
  <si>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</si>
  <si>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</si>
  <si>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</si>
  <si>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</si>
  <si>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</si>
  <si>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</si>
  <si>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</si>
  <si>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</si>
  <si>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</si>
  <si>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</si>
  <si>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</si>
  <si>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</si>
  <si>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</si>
  <si>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</si>
  <si>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</si>
  <si>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</si>
  <si>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</si>
  <si>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</si>
  <si>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</si>
  <si>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</si>
  <si>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</si>
  <si>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</si>
  <si>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</si>
  <si>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</si>
  <si>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</si>
  <si>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</si>
  <si>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</si>
  <si>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</si>
  <si>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</si>
  <si>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</si>
  <si>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</si>
  <si>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</si>
  <si>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</si>
  <si>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</si>
  <si>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</si>
  <si>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</si>
  <si>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</si>
  <si>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</si>
  <si>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</si>
  <si>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</si>
  <si>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</si>
  <si>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</si>
  <si>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</si>
  <si>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</si>
  <si>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</si>
  <si>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</si>
  <si>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</si>
  <si>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</si>
  <si>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</si>
  <si>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</si>
  <si>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</si>
  <si>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</si>
  <si>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</si>
  <si>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</si>
  <si>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</si>
  <si>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</si>
  <si>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</si>
  <si>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</si>
  <si>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13.01.2022</t>
  </si>
  <si>
    <t>DSR+bank1000</t>
  </si>
  <si>
    <t>Office Monitor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</si>
  <si>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</si>
  <si>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</si>
  <si>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</si>
  <si>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</si>
  <si>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</si>
  <si>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</si>
  <si>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</si>
  <si>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</si>
  <si>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</si>
  <si>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</si>
  <si>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</si>
  <si>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</si>
  <si>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</si>
  <si>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</si>
  <si>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</si>
  <si>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</si>
  <si>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</si>
  <si>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</si>
  <si>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</si>
  <si>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</si>
  <si>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</si>
  <si>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</si>
  <si>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</si>
  <si>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</si>
  <si>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</si>
  <si>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</si>
  <si>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</si>
  <si>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</si>
  <si>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MK Rajapur</t>
  </si>
  <si>
    <t>R= MK Mobile</t>
  </si>
  <si>
    <t>13.02.2022</t>
  </si>
  <si>
    <t>Date: 13.02.2022</t>
  </si>
  <si>
    <t>SH Mobile</t>
  </si>
  <si>
    <t>Rajapur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</si>
</sst>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2" fontId="3" fillId="0" borderId="2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9" fontId="3" fillId="0" borderId="2" xfId="0" applyNumberFormat="1" applyFont="1" applyFill="1" applyBorder="1" applyAlignment="1">
      <alignment horizontal="left" vertical="center"/>
    </xf>
    <xf numFmtId="2" fontId="3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21" fontId="3" fillId="0" borderId="3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righ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62" xfId="0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 vertical="center"/>
    </xf>
    <xf numFmtId="0" fontId="36" fillId="0" borderId="6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22" sqref="E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1" t="s">
        <v>13</v>
      </c>
      <c r="C1" s="251"/>
      <c r="D1" s="251"/>
      <c r="E1" s="251"/>
    </row>
    <row r="2" spans="1:11" ht="16.5" customHeight="1">
      <c r="A2" s="15"/>
      <c r="B2" s="252" t="s">
        <v>77</v>
      </c>
      <c r="C2" s="252"/>
      <c r="D2" s="252"/>
      <c r="E2" s="25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87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88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88</v>
      </c>
      <c r="C14" s="19">
        <v>99000</v>
      </c>
      <c r="D14" s="19">
        <v>206400</v>
      </c>
      <c r="E14" s="230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94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94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94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32">
        <v>4438</v>
      </c>
      <c r="E19" s="233">
        <f t="shared" si="0"/>
        <v>9987</v>
      </c>
      <c r="F19" s="231" t="s">
        <v>95</v>
      </c>
      <c r="G19" s="1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101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101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12537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12537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12537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12537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12537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12537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12537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12537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12537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12537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12537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12537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12537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12537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12537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12537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12537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12537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12537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12537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12537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12537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12537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12537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12537</v>
      </c>
      <c r="F47" s="1"/>
      <c r="G47" s="15"/>
    </row>
    <row r="48" spans="1:10">
      <c r="B48" s="20"/>
      <c r="C48" s="19"/>
      <c r="D48" s="19"/>
      <c r="E48" s="21">
        <f t="shared" si="0"/>
        <v>12537</v>
      </c>
      <c r="F48" s="1"/>
      <c r="G48" s="15"/>
    </row>
    <row r="49" spans="2:7">
      <c r="B49" s="20"/>
      <c r="C49" s="19"/>
      <c r="D49" s="19"/>
      <c r="E49" s="21">
        <f t="shared" si="0"/>
        <v>12537</v>
      </c>
      <c r="F49" s="1"/>
      <c r="G49" s="15"/>
    </row>
    <row r="50" spans="2:7">
      <c r="B50" s="20"/>
      <c r="C50" s="19"/>
      <c r="D50" s="19"/>
      <c r="E50" s="21">
        <f t="shared" si="0"/>
        <v>12537</v>
      </c>
      <c r="F50" s="1"/>
      <c r="G50" s="15"/>
    </row>
    <row r="51" spans="2:7">
      <c r="B51" s="25"/>
      <c r="C51" s="21">
        <f>SUM(C5:C50)</f>
        <v>6864425</v>
      </c>
      <c r="D51" s="21">
        <f>SUM(D5:D50)</f>
        <v>6851888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4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02" customFormat="1" ht="18">
      <c r="A2" s="254" t="s">
        <v>41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03" customFormat="1" ht="16.5" thickBot="1">
      <c r="A3" s="255" t="s">
        <v>78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48"/>
      <c r="T3" s="5"/>
      <c r="U3" s="5"/>
      <c r="V3" s="5"/>
      <c r="W3" s="5"/>
      <c r="X3" s="11"/>
    </row>
    <row r="4" spans="1:24" s="105" customFormat="1">
      <c r="A4" s="258" t="s">
        <v>25</v>
      </c>
      <c r="B4" s="260" t="s">
        <v>26</v>
      </c>
      <c r="C4" s="262" t="s">
        <v>27</v>
      </c>
      <c r="D4" s="262" t="s">
        <v>28</v>
      </c>
      <c r="E4" s="262" t="s">
        <v>29</v>
      </c>
      <c r="F4" s="262" t="s">
        <v>30</v>
      </c>
      <c r="G4" s="262" t="s">
        <v>31</v>
      </c>
      <c r="H4" s="262" t="s">
        <v>47</v>
      </c>
      <c r="I4" s="262" t="s">
        <v>32</v>
      </c>
      <c r="J4" s="262" t="s">
        <v>33</v>
      </c>
      <c r="K4" s="262" t="s">
        <v>70</v>
      </c>
      <c r="L4" s="262" t="s">
        <v>34</v>
      </c>
      <c r="M4" s="262" t="s">
        <v>54</v>
      </c>
      <c r="N4" s="268" t="s">
        <v>95</v>
      </c>
      <c r="O4" s="266" t="s">
        <v>14</v>
      </c>
      <c r="P4" s="264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59"/>
      <c r="B5" s="261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9"/>
      <c r="O5" s="267"/>
      <c r="P5" s="265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79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80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81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82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86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87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88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 t="s">
        <v>93</v>
      </c>
      <c r="B13" s="121"/>
      <c r="C13" s="114"/>
      <c r="D13" s="122"/>
      <c r="E13" s="122">
        <v>790</v>
      </c>
      <c r="F13" s="122"/>
      <c r="G13" s="122">
        <v>100</v>
      </c>
      <c r="H13" s="122"/>
      <c r="I13" s="122">
        <v>120</v>
      </c>
      <c r="J13" s="122">
        <v>160</v>
      </c>
      <c r="K13" s="125"/>
      <c r="L13" s="122"/>
      <c r="M13" s="152"/>
      <c r="N13" s="122">
        <v>4438</v>
      </c>
      <c r="O13" s="122"/>
      <c r="P13" s="124"/>
      <c r="Q13" s="118">
        <f t="shared" si="0"/>
        <v>5608</v>
      </c>
      <c r="R13" s="119"/>
      <c r="S13" s="120"/>
      <c r="T13" s="26"/>
      <c r="U13" s="26"/>
      <c r="V13" s="26"/>
      <c r="W13" s="26"/>
    </row>
    <row r="14" spans="1:24" s="9" customFormat="1">
      <c r="A14" s="113" t="s">
        <v>94</v>
      </c>
      <c r="B14" s="121"/>
      <c r="C14" s="114"/>
      <c r="D14" s="122"/>
      <c r="E14" s="122"/>
      <c r="F14" s="122"/>
      <c r="G14" s="122">
        <v>120</v>
      </c>
      <c r="H14" s="122"/>
      <c r="I14" s="122">
        <v>260</v>
      </c>
      <c r="J14" s="122">
        <v>160</v>
      </c>
      <c r="K14" s="126"/>
      <c r="L14" s="122"/>
      <c r="M14" s="152"/>
      <c r="N14" s="122"/>
      <c r="O14" s="122"/>
      <c r="P14" s="124"/>
      <c r="Q14" s="118">
        <f t="shared" si="0"/>
        <v>540</v>
      </c>
      <c r="R14" s="119"/>
      <c r="S14" s="127"/>
      <c r="T14" s="26"/>
      <c r="U14" s="3"/>
      <c r="V14" s="26"/>
      <c r="W14" s="3"/>
    </row>
    <row r="15" spans="1:24" s="9" customFormat="1">
      <c r="A15" s="113" t="s">
        <v>96</v>
      </c>
      <c r="B15" s="121">
        <v>500</v>
      </c>
      <c r="C15" s="114"/>
      <c r="D15" s="122"/>
      <c r="E15" s="122"/>
      <c r="F15" s="122"/>
      <c r="G15" s="122">
        <v>50</v>
      </c>
      <c r="H15" s="122"/>
      <c r="I15" s="122">
        <v>130</v>
      </c>
      <c r="J15" s="122">
        <v>160</v>
      </c>
      <c r="K15" s="115"/>
      <c r="L15" s="122"/>
      <c r="M15" s="152"/>
      <c r="N15" s="122"/>
      <c r="O15" s="122"/>
      <c r="P15" s="124"/>
      <c r="Q15" s="118">
        <f t="shared" si="0"/>
        <v>840</v>
      </c>
      <c r="R15" s="119"/>
      <c r="S15" s="4"/>
      <c r="T15" s="26"/>
      <c r="U15" s="26"/>
      <c r="V15" s="26"/>
      <c r="W15" s="26"/>
    </row>
    <row r="16" spans="1:24" s="9" customFormat="1">
      <c r="A16" s="113" t="s">
        <v>101</v>
      </c>
      <c r="B16" s="121"/>
      <c r="C16" s="114"/>
      <c r="D16" s="122"/>
      <c r="E16" s="122"/>
      <c r="F16" s="122"/>
      <c r="G16" s="122">
        <v>70</v>
      </c>
      <c r="H16" s="122"/>
      <c r="I16" s="122">
        <v>60</v>
      </c>
      <c r="J16" s="122">
        <v>80</v>
      </c>
      <c r="K16" s="122"/>
      <c r="L16" s="122"/>
      <c r="M16" s="152"/>
      <c r="N16" s="122"/>
      <c r="O16" s="122"/>
      <c r="P16" s="124"/>
      <c r="Q16" s="118">
        <f t="shared" si="0"/>
        <v>210</v>
      </c>
      <c r="R16" s="119"/>
      <c r="S16" s="4"/>
      <c r="T16" s="26"/>
      <c r="U16" s="3"/>
      <c r="V16" s="26"/>
      <c r="W16" s="3"/>
    </row>
    <row r="17" spans="1:23" s="9" customFormat="1">
      <c r="A17" s="113"/>
      <c r="B17" s="121"/>
      <c r="C17" s="114"/>
      <c r="D17" s="122"/>
      <c r="E17" s="122"/>
      <c r="F17" s="122"/>
      <c r="G17" s="122"/>
      <c r="H17" s="122"/>
      <c r="I17" s="122"/>
      <c r="J17" s="122"/>
      <c r="K17" s="122"/>
      <c r="L17" s="122"/>
      <c r="M17" s="152"/>
      <c r="N17" s="124"/>
      <c r="O17" s="122"/>
      <c r="P17" s="124"/>
      <c r="Q17" s="118">
        <f t="shared" si="0"/>
        <v>0</v>
      </c>
      <c r="R17" s="119"/>
      <c r="S17" s="4"/>
      <c r="T17" s="26"/>
      <c r="U17" s="26"/>
      <c r="V17" s="26"/>
      <c r="W17" s="26"/>
    </row>
    <row r="18" spans="1:23" s="9" customFormat="1">
      <c r="A18" s="113"/>
      <c r="B18" s="121"/>
      <c r="C18" s="114"/>
      <c r="D18" s="122"/>
      <c r="E18" s="122"/>
      <c r="F18" s="122"/>
      <c r="G18" s="122"/>
      <c r="H18" s="122"/>
      <c r="I18" s="122"/>
      <c r="J18" s="122"/>
      <c r="K18" s="122"/>
      <c r="L18" s="122"/>
      <c r="M18" s="152"/>
      <c r="N18" s="124"/>
      <c r="O18" s="122"/>
      <c r="P18" s="124"/>
      <c r="Q18" s="118">
        <f t="shared" si="0"/>
        <v>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2000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790</v>
      </c>
      <c r="F37" s="140">
        <f t="shared" si="1"/>
        <v>0</v>
      </c>
      <c r="G37" s="140">
        <f>SUM(G6:G36)</f>
        <v>1100</v>
      </c>
      <c r="H37" s="140">
        <f t="shared" si="1"/>
        <v>0</v>
      </c>
      <c r="I37" s="140">
        <f t="shared" si="1"/>
        <v>1470</v>
      </c>
      <c r="J37" s="140">
        <f t="shared" si="1"/>
        <v>1520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4438</v>
      </c>
      <c r="O37" s="140">
        <f t="shared" si="1"/>
        <v>0</v>
      </c>
      <c r="P37" s="141">
        <f t="shared" si="1"/>
        <v>0</v>
      </c>
      <c r="Q37" s="142">
        <f>SUM(Q6:Q36)</f>
        <v>11318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9" zoomScale="120" zoomScaleNormal="120" workbookViewId="0">
      <selection activeCell="C113" sqref="C113"/>
    </sheetView>
  </sheetViews>
  <sheetFormatPr defaultColWidth="9.140625" defaultRowHeight="12.75"/>
  <cols>
    <col min="1" max="1" width="26.4257812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7" t="s">
        <v>13</v>
      </c>
      <c r="B1" s="278"/>
      <c r="C1" s="278"/>
      <c r="D1" s="278"/>
      <c r="E1" s="278"/>
      <c r="F1" s="279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80" t="s">
        <v>60</v>
      </c>
      <c r="B2" s="280"/>
      <c r="C2" s="280"/>
      <c r="D2" s="280"/>
      <c r="E2" s="280"/>
      <c r="F2" s="280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81" t="s">
        <v>42</v>
      </c>
      <c r="B3" s="282"/>
      <c r="C3" s="282"/>
      <c r="D3" s="282"/>
      <c r="E3" s="282"/>
      <c r="F3" s="283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05" t="s">
        <v>0</v>
      </c>
      <c r="B4" s="206" t="s">
        <v>15</v>
      </c>
      <c r="C4" s="207" t="s">
        <v>16</v>
      </c>
      <c r="D4" s="206" t="s">
        <v>17</v>
      </c>
      <c r="E4" s="206" t="s">
        <v>18</v>
      </c>
      <c r="F4" s="208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2"/>
      <c r="B5" s="203"/>
      <c r="C5" s="203"/>
      <c r="D5" s="203"/>
      <c r="E5" s="203">
        <f>C5+D5</f>
        <v>0</v>
      </c>
      <c r="F5" s="204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/>
      <c r="E29" s="43">
        <f t="shared" si="0"/>
        <v>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>
        <v>-692830</v>
      </c>
      <c r="E30" s="43">
        <f t="shared" si="0"/>
        <v>-692830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-692830</v>
      </c>
      <c r="E33" s="43">
        <f>SUM(E5:E32)</f>
        <v>-692830</v>
      </c>
      <c r="F33" s="43">
        <f>B33-E33</f>
        <v>692830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84" t="s">
        <v>20</v>
      </c>
      <c r="B35" s="285"/>
      <c r="C35" s="285"/>
      <c r="D35" s="286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7" t="s">
        <v>12</v>
      </c>
      <c r="B36" s="288"/>
      <c r="C36" s="288"/>
      <c r="D36" s="289"/>
      <c r="E36" s="201">
        <f>F33-C113+K116</f>
        <v>0</v>
      </c>
      <c r="F36" s="200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37" t="s">
        <v>52</v>
      </c>
      <c r="B37" s="241" t="s">
        <v>90</v>
      </c>
      <c r="C37" s="244">
        <v>31990</v>
      </c>
      <c r="D37" s="242" t="s">
        <v>68</v>
      </c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238" t="s">
        <v>58</v>
      </c>
      <c r="B38" s="69" t="s">
        <v>59</v>
      </c>
      <c r="C38" s="245">
        <v>1800</v>
      </c>
      <c r="D38" s="69" t="s">
        <v>53</v>
      </c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38" t="s">
        <v>55</v>
      </c>
      <c r="B39" s="30" t="s">
        <v>56</v>
      </c>
      <c r="C39" s="245">
        <v>6000</v>
      </c>
      <c r="D39" s="30" t="s">
        <v>51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39" t="s">
        <v>99</v>
      </c>
      <c r="B40" s="30" t="s">
        <v>104</v>
      </c>
      <c r="C40" s="245">
        <v>78720</v>
      </c>
      <c r="D40" s="236" t="s">
        <v>96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38" t="s">
        <v>64</v>
      </c>
      <c r="B41" s="30" t="s">
        <v>46</v>
      </c>
      <c r="C41" s="245">
        <v>4460</v>
      </c>
      <c r="D41" s="243" t="s">
        <v>63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38" t="s">
        <v>45</v>
      </c>
      <c r="B42" s="30" t="s">
        <v>46</v>
      </c>
      <c r="C42" s="245">
        <v>134550</v>
      </c>
      <c r="D42" s="30" t="s">
        <v>93</v>
      </c>
      <c r="F42" s="189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38" t="s">
        <v>65</v>
      </c>
      <c r="B43" s="30" t="s">
        <v>46</v>
      </c>
      <c r="C43" s="245">
        <v>290000</v>
      </c>
      <c r="D43" s="243" t="s">
        <v>94</v>
      </c>
      <c r="E43" s="48"/>
      <c r="F43" s="290" t="s">
        <v>21</v>
      </c>
      <c r="G43" s="291"/>
      <c r="H43" s="291"/>
      <c r="I43" s="291"/>
      <c r="J43" s="291"/>
      <c r="K43" s="291"/>
      <c r="L43" s="292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38" t="s">
        <v>57</v>
      </c>
      <c r="B44" s="30" t="s">
        <v>69</v>
      </c>
      <c r="C44" s="245">
        <v>3000</v>
      </c>
      <c r="D44" s="30" t="s">
        <v>79</v>
      </c>
      <c r="E44" s="47"/>
      <c r="F44" s="190"/>
      <c r="G44" s="190"/>
      <c r="H44" s="190"/>
      <c r="I44" s="191"/>
      <c r="J44" s="191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38" t="s">
        <v>103</v>
      </c>
      <c r="B45" s="30"/>
      <c r="C45" s="245">
        <v>9000</v>
      </c>
      <c r="D45" s="243" t="s">
        <v>101</v>
      </c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38"/>
      <c r="B46" s="30"/>
      <c r="C46" s="245"/>
      <c r="D46" s="235"/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38"/>
      <c r="B47" s="30"/>
      <c r="C47" s="245"/>
      <c r="D47" s="235"/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40" t="s">
        <v>91</v>
      </c>
      <c r="B48" s="30" t="s">
        <v>90</v>
      </c>
      <c r="C48" s="245">
        <v>31990</v>
      </c>
      <c r="D48" s="235" t="s">
        <v>87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38" t="s">
        <v>89</v>
      </c>
      <c r="B49" s="30" t="s">
        <v>90</v>
      </c>
      <c r="C49" s="245">
        <v>31990</v>
      </c>
      <c r="D49" s="235" t="s">
        <v>87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38" t="s">
        <v>73</v>
      </c>
      <c r="B50" s="30" t="s">
        <v>90</v>
      </c>
      <c r="C50" s="245">
        <v>31990</v>
      </c>
      <c r="D50" s="235" t="s">
        <v>72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38" t="s">
        <v>71</v>
      </c>
      <c r="B51" s="30" t="s">
        <v>92</v>
      </c>
      <c r="C51" s="245">
        <v>37340</v>
      </c>
      <c r="D51" s="235" t="s">
        <v>74</v>
      </c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70" t="s">
        <v>40</v>
      </c>
      <c r="G62" s="271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2"/>
      <c r="B112" s="193"/>
      <c r="C112" s="194"/>
      <c r="D112" s="195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72" t="s">
        <v>23</v>
      </c>
      <c r="B113" s="273"/>
      <c r="C113" s="199">
        <f>SUM(C37:C112)</f>
        <v>692830</v>
      </c>
      <c r="D113" s="198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74" t="s">
        <v>24</v>
      </c>
      <c r="B115" s="275"/>
      <c r="C115" s="197" t="s">
        <v>11</v>
      </c>
      <c r="D115" s="196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A120" s="234"/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A121" s="234"/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A122" s="234"/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A123" s="234"/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A124" s="234"/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A125" s="234"/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A126" s="234"/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A127" s="234"/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A128" s="234"/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1:21">
      <c r="A129" s="234"/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1:21">
      <c r="A130" s="234"/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1:21">
      <c r="A131" s="234"/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1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1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1:21">
      <c r="A134" s="234"/>
      <c r="F134" s="157"/>
      <c r="G134" s="157"/>
      <c r="H134" s="157"/>
      <c r="I134" s="38"/>
      <c r="J134" s="38"/>
    </row>
    <row r="135" spans="1:21">
      <c r="A135" s="234"/>
      <c r="F135" s="157"/>
      <c r="G135" s="157"/>
      <c r="H135" s="157"/>
      <c r="I135" s="38"/>
      <c r="J135" s="38"/>
    </row>
    <row r="136" spans="1:21">
      <c r="A136" s="234"/>
      <c r="F136" s="157"/>
      <c r="G136" s="157"/>
      <c r="H136" s="157"/>
      <c r="I136" s="38"/>
      <c r="J136" s="38"/>
    </row>
    <row r="137" spans="1:21">
      <c r="A137" s="234"/>
      <c r="F137" s="157"/>
      <c r="G137" s="157"/>
      <c r="H137" s="157"/>
      <c r="I137" s="38"/>
      <c r="J137" s="38"/>
    </row>
    <row r="138" spans="1:21">
      <c r="F138" s="157"/>
      <c r="G138" s="157"/>
      <c r="H138" s="157"/>
      <c r="I138" s="38"/>
      <c r="J138" s="38"/>
    </row>
    <row r="139" spans="1:21">
      <c r="F139" s="157"/>
      <c r="G139" s="157"/>
      <c r="H139" s="157"/>
      <c r="I139" s="38"/>
      <c r="J139" s="38"/>
    </row>
    <row r="140" spans="1:21">
      <c r="F140" s="157"/>
      <c r="G140" s="157"/>
      <c r="H140" s="157"/>
      <c r="I140" s="38"/>
      <c r="J140" s="38"/>
    </row>
    <row r="141" spans="1:21">
      <c r="F141" s="157"/>
      <c r="G141" s="157"/>
      <c r="H141" s="157"/>
      <c r="I141" s="38"/>
      <c r="J141" s="38"/>
    </row>
    <row r="142" spans="1:21">
      <c r="F142" s="157"/>
      <c r="G142" s="157"/>
      <c r="H142" s="157"/>
      <c r="I142" s="38"/>
      <c r="J142" s="38"/>
    </row>
    <row r="143" spans="1:21">
      <c r="F143" s="157"/>
      <c r="G143" s="157"/>
      <c r="H143" s="157"/>
      <c r="I143" s="38"/>
      <c r="J143" s="38"/>
    </row>
    <row r="144" spans="1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76"/>
      <c r="G150" s="276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38:D45">
    <sortCondition ref="A37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0" zoomScaleNormal="100" workbookViewId="0">
      <selection activeCell="G22" sqref="G2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93" t="s">
        <v>43</v>
      </c>
      <c r="B1" s="294"/>
      <c r="C1" s="294"/>
      <c r="D1" s="294"/>
      <c r="E1" s="295"/>
      <c r="F1" s="216"/>
      <c r="G1" s="1"/>
    </row>
    <row r="2" spans="1:29" ht="21.75">
      <c r="A2" s="302" t="s">
        <v>83</v>
      </c>
      <c r="B2" s="303"/>
      <c r="C2" s="303"/>
      <c r="D2" s="303"/>
      <c r="E2" s="304"/>
      <c r="F2" s="216"/>
      <c r="G2" s="1"/>
    </row>
    <row r="3" spans="1:29" ht="24" thickBot="1">
      <c r="A3" s="296" t="s">
        <v>102</v>
      </c>
      <c r="B3" s="297"/>
      <c r="C3" s="297"/>
      <c r="D3" s="297"/>
      <c r="E3" s="298"/>
      <c r="F3" s="216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5" t="s">
        <v>48</v>
      </c>
      <c r="B4" s="306"/>
      <c r="C4" s="306"/>
      <c r="D4" s="306"/>
      <c r="E4" s="307"/>
      <c r="F4" s="216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0" t="s">
        <v>76</v>
      </c>
      <c r="B5" s="221">
        <v>9000000</v>
      </c>
      <c r="C5" s="184"/>
      <c r="D5" s="185" t="s">
        <v>10</v>
      </c>
      <c r="E5" s="209">
        <v>7261380</v>
      </c>
      <c r="F5" s="2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107155</v>
      </c>
      <c r="C6" s="34"/>
      <c r="D6" s="173" t="s">
        <v>75</v>
      </c>
      <c r="E6" s="179">
        <v>12537</v>
      </c>
      <c r="F6" s="2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24"/>
      <c r="B7" s="213"/>
      <c r="C7" s="32"/>
      <c r="D7" s="173" t="s">
        <v>67</v>
      </c>
      <c r="E7" s="210">
        <v>301640</v>
      </c>
      <c r="F7" s="216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0"/>
      <c r="F8" s="216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16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11318</v>
      </c>
      <c r="C10" s="32"/>
      <c r="D10" s="173" t="s">
        <v>12</v>
      </c>
      <c r="E10" s="179">
        <v>692830</v>
      </c>
      <c r="F10" s="216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0">
        <v>827450</v>
      </c>
      <c r="F11" s="216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3"/>
      <c r="B12" s="212"/>
      <c r="C12" s="32"/>
      <c r="D12" s="173"/>
      <c r="E12" s="210"/>
      <c r="F12" s="216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 t="s">
        <v>7</v>
      </c>
      <c r="B13" s="211">
        <f>B6+B7-B10-B11</f>
        <v>95837</v>
      </c>
      <c r="C13" s="32"/>
      <c r="D13" s="173"/>
      <c r="E13" s="179"/>
      <c r="F13" s="216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4"/>
      <c r="B14" s="213"/>
      <c r="C14" s="32"/>
      <c r="D14" s="173"/>
      <c r="E14" s="179"/>
      <c r="F14" s="216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13"/>
      <c r="C15" s="32"/>
      <c r="D15" s="174"/>
      <c r="E15" s="210"/>
      <c r="F15" s="216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9095837</v>
      </c>
      <c r="C16" s="32"/>
      <c r="D16" s="173" t="s">
        <v>6</v>
      </c>
      <c r="E16" s="179">
        <f>E5+E6+E7+E10+E11</f>
        <v>9095837</v>
      </c>
      <c r="F16" s="216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16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9" t="s">
        <v>12</v>
      </c>
      <c r="B18" s="300"/>
      <c r="C18" s="300"/>
      <c r="D18" s="300"/>
      <c r="E18" s="301"/>
      <c r="F18" s="216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 t="s">
        <v>62</v>
      </c>
      <c r="B19" s="218">
        <v>32000</v>
      </c>
      <c r="C19" s="215"/>
      <c r="D19" s="215" t="s">
        <v>85</v>
      </c>
      <c r="E19" s="219">
        <v>32000</v>
      </c>
      <c r="F19" s="217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28" t="s">
        <v>50</v>
      </c>
      <c r="B20" s="226">
        <v>134550</v>
      </c>
      <c r="C20" s="227"/>
      <c r="D20" s="225" t="s">
        <v>98</v>
      </c>
      <c r="E20" s="229">
        <v>32000</v>
      </c>
      <c r="F20" s="217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28" t="s">
        <v>66</v>
      </c>
      <c r="B21" s="226">
        <v>290000</v>
      </c>
      <c r="C21" s="227"/>
      <c r="D21" s="225" t="s">
        <v>97</v>
      </c>
      <c r="E21" s="229">
        <v>32000</v>
      </c>
      <c r="F21" s="182"/>
      <c r="G21" s="182"/>
    </row>
    <row r="22" spans="1:29" s="1" customFormat="1" ht="22.5" thickBot="1">
      <c r="A22" s="247" t="s">
        <v>100</v>
      </c>
      <c r="B22" s="248">
        <v>78720</v>
      </c>
      <c r="C22" s="180"/>
      <c r="D22" s="249" t="s">
        <v>84</v>
      </c>
      <c r="E22" s="250">
        <v>37340</v>
      </c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246"/>
      <c r="B25" s="246"/>
      <c r="C25" s="182"/>
      <c r="D25" s="182"/>
      <c r="E25" s="182"/>
      <c r="F25" s="182"/>
      <c r="G25" s="182"/>
    </row>
    <row r="26" spans="1:29" s="1" customFormat="1" ht="21.75">
      <c r="A26" s="246"/>
      <c r="B26" s="246"/>
      <c r="C26" s="182"/>
      <c r="D26" s="182"/>
      <c r="E26" s="182"/>
      <c r="F26" s="182"/>
      <c r="G26" s="182"/>
    </row>
    <row r="27" spans="1:29" s="1" customFormat="1" ht="21.75">
      <c r="A27" s="246"/>
      <c r="B27" s="246"/>
      <c r="C27" s="182"/>
      <c r="D27" s="182"/>
      <c r="E27" s="182"/>
      <c r="F27" s="182"/>
      <c r="G27" s="182"/>
    </row>
    <row r="28" spans="1:29" s="1" customFormat="1" ht="21.75">
      <c r="A28" s="246"/>
      <c r="B28" s="246"/>
      <c r="C28" s="182"/>
      <c r="D28" s="182"/>
      <c r="E28" s="182"/>
      <c r="F28" s="182"/>
      <c r="G28" s="182"/>
    </row>
    <row r="29" spans="1:29" ht="21.75">
      <c r="A29" s="246"/>
      <c r="B29" s="246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46"/>
      <c r="B30" s="246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46"/>
      <c r="B31" s="246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46"/>
      <c r="B32" s="246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5:B32">
    <sortCondition ref="A25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2022-02-13T15:13:18Z</dcterms:modified>
</cp:coreProperties>
</file>