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APRIL\17.04.2022\"/>
    </mc:Choice>
  </mc:AlternateContent>
  <bookViews>
    <workbookView xWindow="-120" yWindow="-120" windowWidth="20730" windowHeight="11310" tabRatio="599" activeTab="3"/>
  </bookViews>
  <sheets>
    <sheet name="April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0" l="1"/>
  <c r="E18" i="10" l="1"/>
  <c r="B11" i="10" l="1"/>
  <c r="C119" i="14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8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13" authorId="0" shapeId="0">
      <text>
        <r>
          <rPr>
            <b/>
            <sz val="9"/>
            <color indexed="81"/>
            <rFont val="Tahoma"/>
            <family val="2"/>
          </rPr>
          <t>Offer Letter Photocopy=40 set</t>
        </r>
      </text>
    </comment>
  </commentList>
</comments>
</file>

<file path=xl/sharedStrings.xml><?xml version="1.0" encoding="utf-8"?>
<sst xmlns="http://schemas.openxmlformats.org/spreadsheetml/2006/main" count="179" uniqueCount="112">
  <si>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</si>
  <si>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</si>
  <si>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</si>
  <si>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</si>
  <si>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</si>
  <si>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</si>
  <si>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</si>
  <si>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</si>
  <si>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</si>
  <si>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</si>
  <si>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</si>
  <si>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</si>
  <si>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</si>
  <si>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</si>
  <si>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</si>
  <si>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</si>
  <si>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</si>
  <si>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</si>
  <si>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</si>
  <si>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</si>
  <si>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</si>
  <si>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</si>
  <si>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</si>
  <si>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</si>
  <si>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</si>
  <si>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</si>
  <si>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</si>
  <si>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</si>
  <si>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</si>
  <si>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</si>
  <si>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</si>
  <si>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</si>
  <si>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</si>
  <si>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</si>
  <si>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</si>
  <si>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</si>
  <si>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</si>
  <si>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</si>
  <si>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</si>
  <si>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</si>
  <si>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</si>
  <si>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</si>
  <si>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</si>
  <si>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</si>
  <si>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</si>
  <si>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</si>
  <si>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</si>
  <si>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</si>
  <si>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</si>
  <si>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</si>
  <si>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</si>
  <si>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</si>
  <si>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</si>
  <si>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>Balance Statement December-2021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</si>
  <si>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</si>
  <si>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</si>
  <si>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</si>
  <si>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</si>
  <si>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</si>
  <si>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</si>
  <si>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</si>
  <si>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</si>
  <si>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</si>
  <si>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</si>
  <si>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</si>
  <si>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</si>
  <si>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</si>
  <si>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</si>
  <si>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Servicing Courier Cost</t>
  </si>
  <si>
    <t>L=RK Mobile King</t>
  </si>
  <si>
    <t>L=Rasel Telecom</t>
  </si>
  <si>
    <t>N=Zilani Mobile</t>
  </si>
  <si>
    <t>Jafor TSM (C25s)+Branding</t>
  </si>
  <si>
    <t>Desh Mobile</t>
  </si>
  <si>
    <t>02.03.2022</t>
  </si>
  <si>
    <t>03.03.2022</t>
  </si>
  <si>
    <t>08.03.2022</t>
  </si>
  <si>
    <t>14.03.2022</t>
  </si>
  <si>
    <t>Rofiqul</t>
  </si>
  <si>
    <t>Narzo30=2</t>
  </si>
  <si>
    <t>24.03.2022</t>
  </si>
  <si>
    <t>8+C25s</t>
  </si>
  <si>
    <t>SR Electronics</t>
  </si>
  <si>
    <t>Bank Statement April-2022</t>
  </si>
  <si>
    <t>Month : April - 2022</t>
  </si>
  <si>
    <t>02.04.2022</t>
  </si>
  <si>
    <t>03.04.2022</t>
  </si>
  <si>
    <t>BOSS+ (40 LAC)</t>
  </si>
  <si>
    <t>BOSS (+)</t>
  </si>
  <si>
    <t>04.04.2022</t>
  </si>
  <si>
    <t>Realme Adj: Due</t>
  </si>
  <si>
    <t>05.04.2022</t>
  </si>
  <si>
    <t>Rose Mobile</t>
  </si>
  <si>
    <t>N=Rose Mobile Point</t>
  </si>
  <si>
    <t>N=SH Realme Showroom</t>
  </si>
  <si>
    <t>06.04.2022</t>
  </si>
  <si>
    <t>07.04.2022</t>
  </si>
  <si>
    <t>09.04.2022</t>
  </si>
  <si>
    <t>C=SR Electronics</t>
  </si>
  <si>
    <t>10.04.2022</t>
  </si>
  <si>
    <t>Realme Retail Meet cost</t>
  </si>
  <si>
    <t>11.04.2022</t>
  </si>
  <si>
    <t>Iftar</t>
  </si>
  <si>
    <t>12.04.2022</t>
  </si>
  <si>
    <t>Symphony (-)</t>
  </si>
  <si>
    <t>13.04.2022</t>
  </si>
  <si>
    <t>14.04.2022</t>
  </si>
  <si>
    <t>16.04.2022</t>
  </si>
  <si>
    <t>17.04.2022</t>
  </si>
  <si>
    <t>Date:17.04.2022</t>
  </si>
  <si>
    <t>Saife(RSM)</t>
  </si>
  <si>
    <t>C25s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</si>
</sst>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15" fontId="38" fillId="0" borderId="2" xfId="0" applyNumberFormat="1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1" fontId="39" fillId="0" borderId="2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/>
    </xf>
    <xf numFmtId="21" fontId="36" fillId="0" borderId="2" xfId="0" applyNumberFormat="1" applyFont="1" applyFill="1" applyBorder="1" applyAlignment="1">
      <alignment horizontal="center" vertical="center"/>
    </xf>
    <xf numFmtId="21" fontId="36" fillId="35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2" fontId="36" fillId="34" borderId="2" xfId="0" applyNumberFormat="1" applyFont="1" applyFill="1" applyBorder="1" applyAlignment="1">
      <alignment horizontal="center" vertical="center"/>
    </xf>
    <xf numFmtId="21" fontId="36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 wrapText="1"/>
    </xf>
    <xf numFmtId="49" fontId="36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3" fillId="0" borderId="0" xfId="0" applyFont="1" applyFill="1"/>
    <xf numFmtId="2" fontId="36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9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40" xfId="0" applyNumberFormat="1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3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6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6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right" vertical="center"/>
    </xf>
    <xf numFmtId="2" fontId="36" fillId="0" borderId="0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2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2" fillId="0" borderId="47" xfId="0" applyFont="1" applyFill="1" applyBorder="1" applyAlignment="1">
      <alignment horizontal="center" vertical="center"/>
    </xf>
    <xf numFmtId="10" fontId="38" fillId="0" borderId="2" xfId="0" applyNumberFormat="1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0" borderId="32" xfId="0" applyNumberFormat="1" applyFont="1" applyFill="1" applyBorder="1" applyAlignment="1">
      <alignment horizontal="center"/>
    </xf>
    <xf numFmtId="2" fontId="38" fillId="35" borderId="50" xfId="0" applyNumberFormat="1" applyFont="1" applyFill="1" applyBorder="1" applyAlignment="1">
      <alignment horizontal="center"/>
    </xf>
    <xf numFmtId="15" fontId="38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0" fontId="38" fillId="0" borderId="3" xfId="0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0" fontId="38" fillId="35" borderId="50" xfId="0" applyFont="1" applyFill="1" applyBorder="1" applyAlignment="1">
      <alignment horizontal="center"/>
    </xf>
    <xf numFmtId="1" fontId="32" fillId="0" borderId="46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32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4" xfId="0" applyNumberFormat="1" applyFont="1" applyFill="1" applyBorder="1" applyAlignment="1">
      <alignment horizontal="righ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32" fillId="0" borderId="45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2" fillId="0" borderId="0" xfId="0" applyNumberFormat="1" applyFont="1" applyFill="1" applyBorder="1" applyAlignment="1">
      <alignment horizontal="left" vertic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4" fillId="0" borderId="2" xfId="0" applyFont="1" applyFill="1" applyBorder="1" applyAlignment="1">
      <alignment horizontal="left" vertical="center"/>
    </xf>
    <xf numFmtId="1" fontId="44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4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2" fontId="38" fillId="0" borderId="45" xfId="0" applyNumberFormat="1" applyFont="1" applyFill="1" applyBorder="1" applyAlignment="1">
      <alignment horizontal="center" vertical="center"/>
    </xf>
    <xf numFmtId="0" fontId="36" fillId="0" borderId="46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left" vertical="center"/>
    </xf>
    <xf numFmtId="2" fontId="36" fillId="0" borderId="1" xfId="0" applyNumberFormat="1" applyFont="1" applyFill="1" applyBorder="1" applyAlignment="1">
      <alignment horizontal="center" vertical="center"/>
    </xf>
    <xf numFmtId="9" fontId="36" fillId="34" borderId="4" xfId="0" applyNumberFormat="1" applyFont="1" applyFill="1" applyBorder="1" applyAlignment="1">
      <alignment horizontal="left" vertical="center"/>
    </xf>
    <xf numFmtId="0" fontId="36" fillId="0" borderId="4" xfId="0" applyFont="1" applyFill="1" applyBorder="1" applyAlignment="1">
      <alignment horizontal="left" vertical="center"/>
    </xf>
    <xf numFmtId="2" fontId="36" fillId="34" borderId="4" xfId="0" applyNumberFormat="1" applyFont="1" applyFill="1" applyBorder="1" applyAlignment="1">
      <alignment horizontal="left" vertical="center"/>
    </xf>
    <xf numFmtId="0" fontId="36" fillId="34" borderId="4" xfId="0" applyFont="1" applyFill="1" applyBorder="1" applyAlignment="1">
      <alignment horizontal="left" vertical="center"/>
    </xf>
    <xf numFmtId="0" fontId="38" fillId="35" borderId="5" xfId="0" applyFont="1" applyFill="1" applyBorder="1" applyAlignment="1">
      <alignment horizontal="center"/>
    </xf>
    <xf numFmtId="0" fontId="38" fillId="35" borderId="6" xfId="0" applyFont="1" applyFill="1" applyBorder="1" applyAlignment="1">
      <alignment horizontal="center"/>
    </xf>
    <xf numFmtId="2" fontId="36" fillId="35" borderId="6" xfId="0" applyNumberFormat="1" applyFont="1" applyFill="1" applyBorder="1" applyAlignment="1">
      <alignment horizontal="center" vertical="center"/>
    </xf>
    <xf numFmtId="0" fontId="36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6" fillId="35" borderId="7" xfId="0" applyNumberFormat="1" applyFont="1" applyFill="1" applyBorder="1" applyAlignment="1">
      <alignment horizontal="center" vertical="center"/>
    </xf>
    <xf numFmtId="0" fontId="44" fillId="0" borderId="3" xfId="0" applyFont="1" applyFill="1" applyBorder="1" applyAlignment="1">
      <alignment horizontal="left" vertical="center"/>
    </xf>
    <xf numFmtId="1" fontId="44" fillId="0" borderId="3" xfId="0" applyNumberFormat="1" applyFont="1" applyFill="1" applyBorder="1" applyAlignment="1">
      <alignment horizontal="right" vertical="center"/>
    </xf>
    <xf numFmtId="21" fontId="5" fillId="0" borderId="3" xfId="0" applyNumberFormat="1" applyFont="1" applyFill="1" applyBorder="1" applyAlignment="1">
      <alignment horizontal="right"/>
    </xf>
    <xf numFmtId="2" fontId="44" fillId="0" borderId="2" xfId="0" applyNumberFormat="1" applyFont="1" applyFill="1" applyBorder="1" applyAlignment="1">
      <alignment horizontal="left" vertical="center"/>
    </xf>
    <xf numFmtId="0" fontId="32" fillId="0" borderId="6" xfId="0" applyFont="1" applyFill="1" applyBorder="1" applyAlignment="1">
      <alignment horizontal="left" vertical="center"/>
    </xf>
    <xf numFmtId="2" fontId="4" fillId="40" borderId="2" xfId="0" applyNumberFormat="1" applyFont="1" applyFill="1" applyBorder="1" applyAlignment="1">
      <alignment horizontal="center" vertical="center"/>
    </xf>
    <xf numFmtId="0" fontId="4" fillId="40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2" fillId="0" borderId="60" xfId="0" applyFont="1" applyFill="1" applyBorder="1" applyAlignment="1">
      <alignment horizontal="center" vertical="center"/>
    </xf>
    <xf numFmtId="1" fontId="32" fillId="0" borderId="31" xfId="0" applyNumberFormat="1" applyFont="1" applyFill="1" applyBorder="1" applyAlignment="1">
      <alignment horizontal="center" vertical="center"/>
    </xf>
    <xf numFmtId="0" fontId="33" fillId="40" borderId="60" xfId="0" applyFont="1" applyFill="1" applyBorder="1" applyAlignment="1">
      <alignment horizontal="center" vertical="center"/>
    </xf>
    <xf numFmtId="1" fontId="33" fillId="40" borderId="31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6" fillId="35" borderId="29" xfId="0" applyNumberFormat="1" applyFont="1" applyFill="1" applyBorder="1" applyAlignment="1">
      <alignment horizontal="center" vertical="center" wrapText="1"/>
    </xf>
    <xf numFmtId="2" fontId="36" fillId="35" borderId="34" xfId="0" applyNumberFormat="1" applyFont="1" applyFill="1" applyBorder="1" applyAlignment="1">
      <alignment horizontal="center" vertical="center" wrapText="1"/>
    </xf>
    <xf numFmtId="1" fontId="36" fillId="35" borderId="30" xfId="0" applyNumberFormat="1" applyFont="1" applyFill="1" applyBorder="1" applyAlignment="1">
      <alignment horizontal="center" vertical="center" wrapText="1"/>
    </xf>
    <xf numFmtId="1" fontId="36" fillId="35" borderId="35" xfId="0" applyNumberFormat="1" applyFont="1" applyFill="1" applyBorder="1" applyAlignment="1">
      <alignment horizontal="center" vertical="center" wrapText="1"/>
    </xf>
    <xf numFmtId="0" fontId="36" fillId="35" borderId="30" xfId="0" applyFont="1" applyFill="1" applyBorder="1" applyAlignment="1">
      <alignment horizontal="center" vertical="center" wrapText="1"/>
    </xf>
    <xf numFmtId="0" fontId="36" fillId="35" borderId="35" xfId="0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8" xfId="0" applyFont="1" applyFill="1" applyBorder="1" applyAlignment="1">
      <alignment horizontal="center" vertical="center" wrapText="1"/>
    </xf>
    <xf numFmtId="2" fontId="36" fillId="35" borderId="59" xfId="0" applyNumberFormat="1" applyFont="1" applyFill="1" applyBorder="1" applyAlignment="1">
      <alignment horizontal="center" vertical="center"/>
    </xf>
    <xf numFmtId="2" fontId="36" fillId="35" borderId="32" xfId="0" applyNumberFormat="1" applyFont="1" applyFill="1" applyBorder="1" applyAlignment="1">
      <alignment horizontal="center" vertical="center"/>
    </xf>
    <xf numFmtId="0" fontId="37" fillId="37" borderId="48" xfId="0" applyFont="1" applyFill="1" applyBorder="1" applyAlignment="1">
      <alignment horizontal="center" vertical="center"/>
    </xf>
    <xf numFmtId="0" fontId="37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26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8" fillId="35" borderId="48" xfId="0" applyFont="1" applyFill="1" applyBorder="1" applyAlignment="1">
      <alignment horizontal="center" vertical="center"/>
    </xf>
    <xf numFmtId="0" fontId="38" fillId="35" borderId="49" xfId="0" applyFont="1" applyFill="1" applyBorder="1" applyAlignment="1">
      <alignment horizontal="center" vertical="center"/>
    </xf>
    <xf numFmtId="0" fontId="38" fillId="35" borderId="50" xfId="0" applyFont="1" applyFill="1" applyBorder="1" applyAlignment="1">
      <alignment horizontal="center" vertical="center"/>
    </xf>
    <xf numFmtId="0" fontId="38" fillId="0" borderId="44" xfId="0" applyFont="1" applyFill="1" applyBorder="1" applyAlignment="1">
      <alignment horizontal="center"/>
    </xf>
    <xf numFmtId="0" fontId="38" fillId="0" borderId="36" xfId="0" applyFont="1" applyFill="1" applyBorder="1" applyAlignment="1">
      <alignment horizontal="center"/>
    </xf>
    <xf numFmtId="0" fontId="38" fillId="0" borderId="37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0" xfId="0" applyFont="1" applyFill="1" applyBorder="1" applyAlignment="1">
      <alignment horizontal="center" vertical="center"/>
    </xf>
    <xf numFmtId="0" fontId="34" fillId="0" borderId="33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1689101</xdr:colOff>
      <xdr:row>0</xdr:row>
      <xdr:rowOff>31750</xdr:rowOff>
    </xdr:from>
    <xdr:to>
      <xdr:col>0</xdr:col>
      <xdr:colOff>1879601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101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7" workbookViewId="0">
      <selection activeCell="F22" sqref="F22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0.710937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5" t="s">
        <v>13</v>
      </c>
      <c r="C1" s="265"/>
      <c r="D1" s="265"/>
      <c r="E1" s="265"/>
    </row>
    <row r="2" spans="1:11" ht="16.5" customHeight="1">
      <c r="A2" s="15"/>
      <c r="B2" s="266" t="s">
        <v>83</v>
      </c>
      <c r="C2" s="266"/>
      <c r="D2" s="266"/>
      <c r="E2" s="266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48</v>
      </c>
      <c r="C5" s="19">
        <v>17807</v>
      </c>
      <c r="D5" s="19">
        <v>0</v>
      </c>
      <c r="E5" s="21">
        <f t="shared" ref="E5:E50" si="0">E4+C5-D5</f>
        <v>17807</v>
      </c>
      <c r="F5" s="12"/>
      <c r="G5" s="13"/>
    </row>
    <row r="6" spans="1:11">
      <c r="A6" s="15"/>
      <c r="B6" s="20"/>
      <c r="C6" s="19"/>
      <c r="D6" s="19"/>
      <c r="E6" s="21">
        <f t="shared" si="0"/>
        <v>17807</v>
      </c>
      <c r="F6" s="12"/>
      <c r="G6" s="1"/>
      <c r="H6" s="1"/>
      <c r="I6" s="1"/>
      <c r="J6" s="15"/>
      <c r="K6" s="15"/>
    </row>
    <row r="7" spans="1:11">
      <c r="A7" s="15"/>
      <c r="B7" s="20" t="s">
        <v>86</v>
      </c>
      <c r="C7" s="19">
        <v>700000</v>
      </c>
      <c r="D7" s="19">
        <v>0</v>
      </c>
      <c r="E7" s="21">
        <f t="shared" si="0"/>
        <v>717807</v>
      </c>
      <c r="F7" s="1"/>
      <c r="G7" s="1"/>
      <c r="H7" s="1"/>
      <c r="I7" s="15"/>
      <c r="J7" s="15"/>
    </row>
    <row r="8" spans="1:11">
      <c r="A8" s="15"/>
      <c r="B8" s="20" t="s">
        <v>86</v>
      </c>
      <c r="C8" s="261">
        <v>4000000</v>
      </c>
      <c r="D8" s="261">
        <v>4000000</v>
      </c>
      <c r="E8" s="262">
        <f t="shared" si="0"/>
        <v>717807</v>
      </c>
      <c r="F8" s="263" t="s">
        <v>87</v>
      </c>
      <c r="G8" s="1"/>
      <c r="H8" s="1"/>
      <c r="I8" s="15"/>
      <c r="J8" s="15"/>
    </row>
    <row r="9" spans="1:11">
      <c r="A9" s="15"/>
      <c r="B9" s="20" t="s">
        <v>89</v>
      </c>
      <c r="C9" s="22">
        <v>0</v>
      </c>
      <c r="D9" s="22">
        <v>0</v>
      </c>
      <c r="E9" s="21">
        <f t="shared" si="0"/>
        <v>717807</v>
      </c>
      <c r="F9" s="1"/>
      <c r="G9" s="1"/>
      <c r="H9" s="1"/>
      <c r="I9" s="15"/>
      <c r="J9" s="15"/>
    </row>
    <row r="10" spans="1:11">
      <c r="A10" s="15"/>
      <c r="B10" s="20" t="s">
        <v>91</v>
      </c>
      <c r="C10" s="19">
        <v>0</v>
      </c>
      <c r="D10" s="19">
        <v>0</v>
      </c>
      <c r="E10" s="21">
        <f t="shared" si="0"/>
        <v>717807</v>
      </c>
      <c r="F10" s="1"/>
      <c r="G10" s="1"/>
      <c r="H10" s="1"/>
      <c r="I10" s="15"/>
      <c r="J10" s="15"/>
    </row>
    <row r="11" spans="1:11">
      <c r="A11" s="15"/>
      <c r="B11" s="20" t="s">
        <v>95</v>
      </c>
      <c r="C11" s="19">
        <v>1000000</v>
      </c>
      <c r="D11" s="19">
        <v>100000</v>
      </c>
      <c r="E11" s="21">
        <f t="shared" si="0"/>
        <v>1617807</v>
      </c>
      <c r="F11" s="23"/>
      <c r="G11" s="1"/>
      <c r="H11" s="1"/>
      <c r="I11" s="15"/>
      <c r="J11" s="15"/>
    </row>
    <row r="12" spans="1:11">
      <c r="A12" s="15"/>
      <c r="B12" s="20" t="s">
        <v>96</v>
      </c>
      <c r="C12" s="19">
        <v>400000</v>
      </c>
      <c r="D12" s="19">
        <v>1000000</v>
      </c>
      <c r="E12" s="21">
        <f t="shared" si="0"/>
        <v>1017807</v>
      </c>
      <c r="F12" s="1"/>
      <c r="G12" s="24"/>
      <c r="H12" s="1"/>
      <c r="I12" s="15"/>
      <c r="J12" s="15"/>
    </row>
    <row r="13" spans="1:11">
      <c r="A13" s="15"/>
      <c r="B13" s="20" t="s">
        <v>96</v>
      </c>
      <c r="C13" s="19">
        <v>160000</v>
      </c>
      <c r="D13" s="19">
        <v>0</v>
      </c>
      <c r="E13" s="21">
        <f t="shared" si="0"/>
        <v>1177807</v>
      </c>
      <c r="F13" s="1"/>
      <c r="G13" s="1"/>
      <c r="H13" s="1"/>
      <c r="I13" s="15"/>
      <c r="J13" s="15"/>
    </row>
    <row r="14" spans="1:11">
      <c r="A14" s="15"/>
      <c r="B14" s="20" t="s">
        <v>97</v>
      </c>
      <c r="C14" s="19">
        <v>0</v>
      </c>
      <c r="D14" s="19">
        <v>0</v>
      </c>
      <c r="E14" s="21">
        <f t="shared" si="0"/>
        <v>1177807</v>
      </c>
      <c r="F14" s="1"/>
      <c r="G14" s="8"/>
      <c r="H14" s="1"/>
      <c r="I14" s="15"/>
      <c r="J14" s="15"/>
    </row>
    <row r="15" spans="1:11">
      <c r="A15" s="15"/>
      <c r="B15" s="20" t="s">
        <v>99</v>
      </c>
      <c r="C15" s="19">
        <v>0</v>
      </c>
      <c r="D15" s="19">
        <v>0</v>
      </c>
      <c r="E15" s="21">
        <f t="shared" si="0"/>
        <v>1177807</v>
      </c>
      <c r="F15" s="14"/>
      <c r="G15" s="1"/>
      <c r="H15" s="1"/>
      <c r="I15" s="15"/>
      <c r="J15" s="15"/>
    </row>
    <row r="16" spans="1:11">
      <c r="A16" s="15"/>
      <c r="B16" s="20" t="s">
        <v>101</v>
      </c>
      <c r="C16" s="19">
        <v>0</v>
      </c>
      <c r="D16" s="19">
        <v>500000</v>
      </c>
      <c r="E16" s="21">
        <f t="shared" si="0"/>
        <v>677807</v>
      </c>
      <c r="F16" s="8"/>
      <c r="G16" s="1"/>
      <c r="H16" s="1"/>
      <c r="I16" s="15"/>
      <c r="J16" s="15"/>
    </row>
    <row r="17" spans="1:10">
      <c r="A17" s="15"/>
      <c r="B17" s="20" t="s">
        <v>103</v>
      </c>
      <c r="C17" s="19">
        <v>0</v>
      </c>
      <c r="D17" s="19">
        <v>450000</v>
      </c>
      <c r="E17" s="21">
        <f>E16+C17-D17</f>
        <v>227807</v>
      </c>
      <c r="F17" s="8"/>
      <c r="G17" s="1"/>
      <c r="H17" s="1"/>
      <c r="I17" s="15"/>
      <c r="J17" s="15"/>
    </row>
    <row r="18" spans="1:10" ht="12.75" customHeight="1">
      <c r="A18" s="15"/>
      <c r="B18" s="20" t="s">
        <v>105</v>
      </c>
      <c r="C18" s="19">
        <v>810000</v>
      </c>
      <c r="D18" s="19">
        <v>1030000</v>
      </c>
      <c r="E18" s="21">
        <f t="shared" si="0"/>
        <v>7807</v>
      </c>
      <c r="F18" s="1"/>
      <c r="G18" s="23"/>
      <c r="H18" s="1"/>
      <c r="I18" s="15"/>
      <c r="J18" s="15"/>
    </row>
    <row r="19" spans="1:10">
      <c r="A19" s="15"/>
      <c r="B19" s="20" t="s">
        <v>106</v>
      </c>
      <c r="C19" s="19">
        <v>0</v>
      </c>
      <c r="D19" s="19">
        <v>0</v>
      </c>
      <c r="E19" s="21">
        <f t="shared" si="0"/>
        <v>7807</v>
      </c>
      <c r="F19" s="1"/>
      <c r="G19" s="1"/>
      <c r="H19" s="1"/>
      <c r="I19" s="15"/>
      <c r="J19" s="15"/>
    </row>
    <row r="20" spans="1:10">
      <c r="A20" s="15"/>
      <c r="B20" s="20" t="s">
        <v>107</v>
      </c>
      <c r="C20" s="19">
        <v>0</v>
      </c>
      <c r="D20" s="19">
        <v>0</v>
      </c>
      <c r="E20" s="21">
        <f>E19+C20-D20</f>
        <v>7807</v>
      </c>
      <c r="F20" s="1"/>
      <c r="G20" s="1"/>
      <c r="H20" s="1"/>
      <c r="I20" s="15"/>
      <c r="J20" s="15"/>
    </row>
    <row r="21" spans="1:10">
      <c r="A21" s="15"/>
      <c r="B21" s="20" t="s">
        <v>108</v>
      </c>
      <c r="C21" s="19">
        <v>1220000</v>
      </c>
      <c r="D21" s="19">
        <v>1218000</v>
      </c>
      <c r="E21" s="21">
        <f>E20+C21-D21</f>
        <v>9807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9807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 t="shared" si="0"/>
        <v>9807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9807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9807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9807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9807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9807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9807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9807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9807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9807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9807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9807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9807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9807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9807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9807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9807</v>
      </c>
      <c r="F47" s="1"/>
      <c r="G47" s="15"/>
    </row>
    <row r="48" spans="1:10">
      <c r="B48" s="20"/>
      <c r="C48" s="19"/>
      <c r="D48" s="19"/>
      <c r="E48" s="21">
        <f t="shared" si="0"/>
        <v>9807</v>
      </c>
      <c r="F48" s="1"/>
      <c r="G48" s="15"/>
    </row>
    <row r="49" spans="2:7">
      <c r="B49" s="20"/>
      <c r="C49" s="19"/>
      <c r="D49" s="19"/>
      <c r="E49" s="21">
        <f t="shared" si="0"/>
        <v>9807</v>
      </c>
      <c r="F49" s="1"/>
      <c r="G49" s="15"/>
    </row>
    <row r="50" spans="2:7">
      <c r="B50" s="20"/>
      <c r="C50" s="19"/>
      <c r="D50" s="19"/>
      <c r="E50" s="21">
        <f t="shared" si="0"/>
        <v>9807</v>
      </c>
      <c r="F50" s="1"/>
      <c r="G50" s="15"/>
    </row>
    <row r="51" spans="2:7">
      <c r="B51" s="25"/>
      <c r="C51" s="21">
        <f>SUM(C5:C50)</f>
        <v>8307807</v>
      </c>
      <c r="D51" s="21">
        <f>SUM(D5:D50)</f>
        <v>8298000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Q37" sqref="Q37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67" t="s">
        <v>13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</row>
    <row r="2" spans="1:24" s="87" customFormat="1" ht="18">
      <c r="A2" s="268" t="s">
        <v>41</v>
      </c>
      <c r="B2" s="268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</row>
    <row r="3" spans="1:24" s="88" customFormat="1" ht="16.5" thickBot="1">
      <c r="A3" s="269" t="s">
        <v>84</v>
      </c>
      <c r="B3" s="270"/>
      <c r="C3" s="270"/>
      <c r="D3" s="270"/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0"/>
      <c r="P3" s="270"/>
      <c r="Q3" s="271"/>
      <c r="S3" s="48"/>
      <c r="T3" s="5"/>
      <c r="U3" s="5"/>
      <c r="V3" s="5"/>
      <c r="W3" s="5"/>
      <c r="X3" s="11"/>
    </row>
    <row r="4" spans="1:24" s="90" customFormat="1">
      <c r="A4" s="272" t="s">
        <v>25</v>
      </c>
      <c r="B4" s="274" t="s">
        <v>26</v>
      </c>
      <c r="C4" s="276" t="s">
        <v>27</v>
      </c>
      <c r="D4" s="276" t="s">
        <v>28</v>
      </c>
      <c r="E4" s="276" t="s">
        <v>29</v>
      </c>
      <c r="F4" s="276" t="s">
        <v>30</v>
      </c>
      <c r="G4" s="276" t="s">
        <v>31</v>
      </c>
      <c r="H4" s="276" t="s">
        <v>102</v>
      </c>
      <c r="I4" s="276" t="s">
        <v>32</v>
      </c>
      <c r="J4" s="276" t="s">
        <v>33</v>
      </c>
      <c r="K4" s="276" t="s">
        <v>100</v>
      </c>
      <c r="L4" s="276" t="s">
        <v>34</v>
      </c>
      <c r="M4" s="276" t="s">
        <v>68</v>
      </c>
      <c r="N4" s="282" t="s">
        <v>64</v>
      </c>
      <c r="O4" s="280" t="s">
        <v>14</v>
      </c>
      <c r="P4" s="278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73"/>
      <c r="B5" s="275"/>
      <c r="C5" s="277"/>
      <c r="D5" s="277"/>
      <c r="E5" s="277"/>
      <c r="F5" s="277"/>
      <c r="G5" s="277"/>
      <c r="H5" s="277"/>
      <c r="I5" s="277"/>
      <c r="J5" s="277"/>
      <c r="K5" s="277"/>
      <c r="L5" s="277"/>
      <c r="M5" s="277"/>
      <c r="N5" s="283"/>
      <c r="O5" s="281"/>
      <c r="P5" s="279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85</v>
      </c>
      <c r="B6" s="99">
        <v>500</v>
      </c>
      <c r="C6" s="99"/>
      <c r="D6" s="100"/>
      <c r="E6" s="100"/>
      <c r="F6" s="100"/>
      <c r="G6" s="100">
        <v>450</v>
      </c>
      <c r="H6" s="100"/>
      <c r="I6" s="101">
        <v>100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1210</v>
      </c>
      <c r="R6" s="104"/>
      <c r="S6" s="105"/>
      <c r="T6" s="26"/>
      <c r="U6" s="3"/>
      <c r="V6" s="26"/>
      <c r="W6" s="3"/>
    </row>
    <row r="7" spans="1:24" s="9" customFormat="1">
      <c r="A7" s="98" t="s">
        <v>86</v>
      </c>
      <c r="B7" s="99"/>
      <c r="C7" s="99"/>
      <c r="D7" s="100"/>
      <c r="E7" s="100"/>
      <c r="F7" s="100"/>
      <c r="G7" s="100"/>
      <c r="H7" s="100"/>
      <c r="I7" s="101">
        <v>200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360</v>
      </c>
      <c r="R7" s="104"/>
      <c r="S7" s="26"/>
      <c r="T7" s="26"/>
      <c r="U7" s="26"/>
      <c r="V7" s="26"/>
      <c r="W7" s="26"/>
    </row>
    <row r="8" spans="1:24" s="9" customFormat="1">
      <c r="A8" s="98" t="s">
        <v>89</v>
      </c>
      <c r="B8" s="106"/>
      <c r="C8" s="99"/>
      <c r="D8" s="107"/>
      <c r="E8" s="107"/>
      <c r="F8" s="107"/>
      <c r="G8" s="107">
        <v>100</v>
      </c>
      <c r="H8" s="107"/>
      <c r="I8" s="108">
        <v>40</v>
      </c>
      <c r="J8" s="107">
        <v>160</v>
      </c>
      <c r="K8" s="107"/>
      <c r="L8" s="107"/>
      <c r="M8" s="137"/>
      <c r="N8" s="107"/>
      <c r="O8" s="107"/>
      <c r="P8" s="109"/>
      <c r="Q8" s="103">
        <f t="shared" si="0"/>
        <v>300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 t="s">
        <v>91</v>
      </c>
      <c r="B9" s="106">
        <v>500</v>
      </c>
      <c r="C9" s="99"/>
      <c r="D9" s="107"/>
      <c r="E9" s="107"/>
      <c r="F9" s="107"/>
      <c r="G9" s="107"/>
      <c r="H9" s="107"/>
      <c r="I9" s="108">
        <v>120</v>
      </c>
      <c r="J9" s="107">
        <v>160</v>
      </c>
      <c r="K9" s="107"/>
      <c r="L9" s="107"/>
      <c r="M9" s="137"/>
      <c r="N9" s="107"/>
      <c r="O9" s="107"/>
      <c r="P9" s="109"/>
      <c r="Q9" s="103">
        <f t="shared" si="0"/>
        <v>780</v>
      </c>
      <c r="R9" s="104"/>
      <c r="S9" s="6"/>
      <c r="T9" s="6"/>
      <c r="U9" s="26"/>
      <c r="V9" s="26"/>
      <c r="W9" s="26"/>
    </row>
    <row r="10" spans="1:24" s="9" customFormat="1">
      <c r="A10" s="98" t="s">
        <v>95</v>
      </c>
      <c r="B10" s="106"/>
      <c r="C10" s="99"/>
      <c r="D10" s="107"/>
      <c r="E10" s="107"/>
      <c r="F10" s="107"/>
      <c r="G10" s="107">
        <v>100</v>
      </c>
      <c r="H10" s="107"/>
      <c r="I10" s="107">
        <v>150</v>
      </c>
      <c r="J10" s="107">
        <v>160</v>
      </c>
      <c r="K10" s="107"/>
      <c r="L10" s="107"/>
      <c r="M10" s="137"/>
      <c r="N10" s="107"/>
      <c r="O10" s="107"/>
      <c r="P10" s="109"/>
      <c r="Q10" s="103">
        <f t="shared" si="0"/>
        <v>410</v>
      </c>
      <c r="R10" s="104"/>
      <c r="S10" s="26"/>
      <c r="T10" s="26"/>
      <c r="U10" s="3"/>
      <c r="V10" s="26"/>
      <c r="W10" s="3"/>
    </row>
    <row r="11" spans="1:24" s="9" customFormat="1">
      <c r="A11" s="98" t="s">
        <v>96</v>
      </c>
      <c r="B11" s="106"/>
      <c r="C11" s="99"/>
      <c r="D11" s="107"/>
      <c r="E11" s="107"/>
      <c r="F11" s="107"/>
      <c r="G11" s="107"/>
      <c r="H11" s="107"/>
      <c r="I11" s="107">
        <v>20</v>
      </c>
      <c r="J11" s="107">
        <v>80</v>
      </c>
      <c r="K11" s="107"/>
      <c r="L11" s="107"/>
      <c r="M11" s="137"/>
      <c r="N11" s="107"/>
      <c r="O11" s="107"/>
      <c r="P11" s="109"/>
      <c r="Q11" s="103">
        <f t="shared" si="0"/>
        <v>100</v>
      </c>
      <c r="R11" s="104"/>
      <c r="S11" s="26"/>
      <c r="T11" s="26"/>
      <c r="U11" s="26"/>
      <c r="V11" s="26"/>
      <c r="W11" s="26"/>
    </row>
    <row r="12" spans="1:24" s="9" customFormat="1">
      <c r="A12" s="98" t="s">
        <v>97</v>
      </c>
      <c r="B12" s="106">
        <v>500</v>
      </c>
      <c r="C12" s="99"/>
      <c r="D12" s="107"/>
      <c r="E12" s="107"/>
      <c r="F12" s="107"/>
      <c r="G12" s="107">
        <v>100</v>
      </c>
      <c r="H12" s="107"/>
      <c r="I12" s="107">
        <v>160</v>
      </c>
      <c r="J12" s="107">
        <v>160</v>
      </c>
      <c r="K12" s="107"/>
      <c r="L12" s="107"/>
      <c r="M12" s="137"/>
      <c r="N12" s="107"/>
      <c r="O12" s="107"/>
      <c r="P12" s="109"/>
      <c r="Q12" s="103">
        <f t="shared" si="0"/>
        <v>920</v>
      </c>
      <c r="R12" s="104"/>
      <c r="S12" s="26"/>
      <c r="T12" s="26"/>
      <c r="U12" s="3"/>
      <c r="V12" s="26"/>
      <c r="W12" s="3"/>
    </row>
    <row r="13" spans="1:24" s="9" customFormat="1">
      <c r="A13" s="98" t="s">
        <v>99</v>
      </c>
      <c r="B13" s="106"/>
      <c r="C13" s="99"/>
      <c r="D13" s="107">
        <v>480</v>
      </c>
      <c r="E13" s="107"/>
      <c r="F13" s="107"/>
      <c r="G13" s="107">
        <v>120</v>
      </c>
      <c r="H13" s="107"/>
      <c r="I13" s="107">
        <v>230</v>
      </c>
      <c r="J13" s="107">
        <v>160</v>
      </c>
      <c r="K13" s="110">
        <v>14500</v>
      </c>
      <c r="L13" s="107"/>
      <c r="M13" s="137"/>
      <c r="N13" s="107"/>
      <c r="O13" s="107"/>
      <c r="P13" s="109"/>
      <c r="Q13" s="103">
        <f t="shared" si="0"/>
        <v>15490</v>
      </c>
      <c r="R13" s="104"/>
      <c r="S13" s="105"/>
      <c r="T13" s="26"/>
      <c r="U13" s="26"/>
      <c r="V13" s="26"/>
      <c r="W13" s="26"/>
    </row>
    <row r="14" spans="1:24" s="9" customFormat="1">
      <c r="A14" s="98" t="s">
        <v>101</v>
      </c>
      <c r="B14" s="106"/>
      <c r="C14" s="99"/>
      <c r="D14" s="107"/>
      <c r="E14" s="107"/>
      <c r="F14" s="107"/>
      <c r="G14" s="107"/>
      <c r="H14" s="107">
        <v>100</v>
      </c>
      <c r="I14" s="107">
        <v>160</v>
      </c>
      <c r="J14" s="107">
        <v>160</v>
      </c>
      <c r="K14" s="111"/>
      <c r="L14" s="107"/>
      <c r="M14" s="137"/>
      <c r="N14" s="107"/>
      <c r="O14" s="107"/>
      <c r="P14" s="109"/>
      <c r="Q14" s="103">
        <f t="shared" si="0"/>
        <v>420</v>
      </c>
      <c r="R14" s="104"/>
      <c r="S14" s="112"/>
      <c r="T14" s="26"/>
      <c r="U14" s="3"/>
      <c r="V14" s="26"/>
      <c r="W14" s="3"/>
    </row>
    <row r="15" spans="1:24" s="9" customFormat="1">
      <c r="A15" s="98" t="s">
        <v>103</v>
      </c>
      <c r="B15" s="106">
        <v>500</v>
      </c>
      <c r="C15" s="99"/>
      <c r="D15" s="107"/>
      <c r="E15" s="107"/>
      <c r="F15" s="107"/>
      <c r="G15" s="107">
        <v>70</v>
      </c>
      <c r="H15" s="107"/>
      <c r="I15" s="107">
        <v>30</v>
      </c>
      <c r="J15" s="107">
        <v>80</v>
      </c>
      <c r="K15" s="100"/>
      <c r="L15" s="107"/>
      <c r="M15" s="137"/>
      <c r="N15" s="107"/>
      <c r="O15" s="107"/>
      <c r="P15" s="109"/>
      <c r="Q15" s="103">
        <f t="shared" si="0"/>
        <v>680</v>
      </c>
      <c r="R15" s="104"/>
      <c r="S15" s="4"/>
      <c r="T15" s="26"/>
      <c r="U15" s="26"/>
      <c r="V15" s="26"/>
      <c r="W15" s="26"/>
    </row>
    <row r="16" spans="1:24" s="9" customFormat="1">
      <c r="A16" s="98" t="s">
        <v>105</v>
      </c>
      <c r="B16" s="106"/>
      <c r="C16" s="99"/>
      <c r="D16" s="107"/>
      <c r="E16" s="107"/>
      <c r="F16" s="107"/>
      <c r="G16" s="107">
        <v>100</v>
      </c>
      <c r="H16" s="107"/>
      <c r="I16" s="107">
        <v>150</v>
      </c>
      <c r="J16" s="107">
        <v>160</v>
      </c>
      <c r="K16" s="107"/>
      <c r="L16" s="107"/>
      <c r="M16" s="137"/>
      <c r="N16" s="107"/>
      <c r="O16" s="107"/>
      <c r="P16" s="109"/>
      <c r="Q16" s="103">
        <f t="shared" si="0"/>
        <v>410</v>
      </c>
      <c r="R16" s="104"/>
      <c r="S16" s="4"/>
      <c r="T16" s="26"/>
      <c r="U16" s="3"/>
      <c r="V16" s="26"/>
      <c r="W16" s="3"/>
    </row>
    <row r="17" spans="1:23" s="9" customFormat="1">
      <c r="A17" s="98" t="s">
        <v>106</v>
      </c>
      <c r="B17" s="106"/>
      <c r="C17" s="99"/>
      <c r="D17" s="107"/>
      <c r="E17" s="107"/>
      <c r="F17" s="107"/>
      <c r="G17" s="107">
        <v>70</v>
      </c>
      <c r="H17" s="107"/>
      <c r="I17" s="107">
        <v>240</v>
      </c>
      <c r="J17" s="107">
        <v>160</v>
      </c>
      <c r="K17" s="107"/>
      <c r="L17" s="107"/>
      <c r="M17" s="137"/>
      <c r="N17" s="109"/>
      <c r="O17" s="107"/>
      <c r="P17" s="109"/>
      <c r="Q17" s="103">
        <f t="shared" si="0"/>
        <v>470</v>
      </c>
      <c r="R17" s="104"/>
      <c r="S17" s="4"/>
      <c r="T17" s="26"/>
      <c r="U17" s="26"/>
      <c r="V17" s="26"/>
      <c r="W17" s="26"/>
    </row>
    <row r="18" spans="1:23" s="9" customFormat="1">
      <c r="A18" s="98" t="s">
        <v>107</v>
      </c>
      <c r="B18" s="106">
        <v>500</v>
      </c>
      <c r="C18" s="99"/>
      <c r="D18" s="107">
        <v>130</v>
      </c>
      <c r="E18" s="107"/>
      <c r="F18" s="107"/>
      <c r="G18" s="107">
        <v>50</v>
      </c>
      <c r="H18" s="107"/>
      <c r="I18" s="107">
        <v>210</v>
      </c>
      <c r="J18" s="107">
        <v>80</v>
      </c>
      <c r="K18" s="107"/>
      <c r="L18" s="107"/>
      <c r="M18" s="137"/>
      <c r="N18" s="109"/>
      <c r="O18" s="107"/>
      <c r="P18" s="109"/>
      <c r="Q18" s="103">
        <f t="shared" si="0"/>
        <v>970</v>
      </c>
      <c r="R18" s="104"/>
      <c r="S18" s="4"/>
      <c r="T18" s="26"/>
      <c r="U18" s="3"/>
      <c r="V18" s="26"/>
      <c r="W18" s="3"/>
    </row>
    <row r="19" spans="1:23" s="9" customFormat="1">
      <c r="A19" s="98" t="s">
        <v>108</v>
      </c>
      <c r="B19" s="106"/>
      <c r="C19" s="99">
        <v>420</v>
      </c>
      <c r="D19" s="107"/>
      <c r="E19" s="107"/>
      <c r="F19" s="107"/>
      <c r="G19" s="107">
        <v>70</v>
      </c>
      <c r="H19" s="107"/>
      <c r="I19" s="107">
        <v>120</v>
      </c>
      <c r="J19" s="107">
        <v>160</v>
      </c>
      <c r="K19" s="107"/>
      <c r="L19" s="107"/>
      <c r="M19" s="138"/>
      <c r="N19" s="109"/>
      <c r="O19" s="107"/>
      <c r="P19" s="109"/>
      <c r="Q19" s="103">
        <f t="shared" si="0"/>
        <v>770</v>
      </c>
      <c r="R19" s="104"/>
      <c r="S19" s="4"/>
      <c r="T19" s="26"/>
      <c r="U19" s="26"/>
      <c r="V19" s="26"/>
      <c r="W19" s="26"/>
    </row>
    <row r="20" spans="1:23" s="9" customFormat="1">
      <c r="A20" s="98"/>
      <c r="B20" s="106"/>
      <c r="C20" s="99"/>
      <c r="D20" s="107"/>
      <c r="E20" s="107"/>
      <c r="F20" s="137"/>
      <c r="G20" s="107"/>
      <c r="H20" s="107"/>
      <c r="I20" s="107"/>
      <c r="J20" s="107"/>
      <c r="K20" s="107"/>
      <c r="L20" s="107"/>
      <c r="M20" s="137"/>
      <c r="N20" s="107"/>
      <c r="O20" s="107"/>
      <c r="P20" s="109"/>
      <c r="Q20" s="103">
        <f t="shared" si="0"/>
        <v>0</v>
      </c>
      <c r="R20" s="104"/>
      <c r="S20" s="4"/>
      <c r="T20" s="26"/>
      <c r="U20" s="3"/>
      <c r="V20" s="26"/>
      <c r="W20" s="3"/>
    </row>
    <row r="21" spans="1:23" s="9" customFormat="1">
      <c r="A21" s="98"/>
      <c r="B21" s="106"/>
      <c r="C21" s="99"/>
      <c r="D21" s="107"/>
      <c r="E21" s="107"/>
      <c r="F21" s="107"/>
      <c r="G21" s="107"/>
      <c r="H21" s="107"/>
      <c r="I21" s="107"/>
      <c r="J21" s="107"/>
      <c r="K21" s="107"/>
      <c r="L21" s="107"/>
      <c r="M21" s="137"/>
      <c r="N21" s="107"/>
      <c r="O21" s="107"/>
      <c r="P21" s="109"/>
      <c r="Q21" s="103">
        <f t="shared" si="0"/>
        <v>0</v>
      </c>
      <c r="R21" s="104"/>
      <c r="S21" s="4"/>
    </row>
    <row r="22" spans="1:23" s="9" customFormat="1">
      <c r="A22" s="98"/>
      <c r="B22" s="106"/>
      <c r="C22" s="99"/>
      <c r="D22" s="107"/>
      <c r="E22" s="107"/>
      <c r="F22" s="107"/>
      <c r="G22" s="107"/>
      <c r="H22" s="107"/>
      <c r="I22" s="107"/>
      <c r="J22" s="107"/>
      <c r="K22" s="107"/>
      <c r="L22" s="107"/>
      <c r="M22" s="137"/>
      <c r="N22" s="107"/>
      <c r="O22" s="107"/>
      <c r="P22" s="109"/>
      <c r="Q22" s="103">
        <f t="shared" si="0"/>
        <v>0</v>
      </c>
      <c r="R22" s="104"/>
      <c r="S22" s="4"/>
    </row>
    <row r="23" spans="1:23" s="114" customFormat="1">
      <c r="A23" s="98"/>
      <c r="B23" s="106"/>
      <c r="C23" s="99"/>
      <c r="D23" s="107"/>
      <c r="E23" s="107"/>
      <c r="F23" s="107"/>
      <c r="G23" s="107"/>
      <c r="H23" s="107"/>
      <c r="I23" s="107"/>
      <c r="J23" s="107"/>
      <c r="K23" s="107"/>
      <c r="L23" s="107"/>
      <c r="M23" s="137"/>
      <c r="N23" s="107"/>
      <c r="O23" s="107"/>
      <c r="P23" s="109"/>
      <c r="Q23" s="103">
        <f t="shared" si="0"/>
        <v>0</v>
      </c>
      <c r="R23" s="113"/>
      <c r="S23" s="4"/>
    </row>
    <row r="24" spans="1:23" s="9" customFormat="1">
      <c r="A24" s="98"/>
      <c r="B24" s="106"/>
      <c r="C24" s="99"/>
      <c r="D24" s="107"/>
      <c r="E24" s="107"/>
      <c r="F24" s="107"/>
      <c r="G24" s="107"/>
      <c r="H24" s="107"/>
      <c r="I24" s="107"/>
      <c r="J24" s="107"/>
      <c r="K24" s="107"/>
      <c r="L24" s="107"/>
      <c r="M24" s="137"/>
      <c r="N24" s="107"/>
      <c r="O24" s="107"/>
      <c r="P24" s="109"/>
      <c r="Q24" s="103">
        <f t="shared" si="0"/>
        <v>0</v>
      </c>
      <c r="R24" s="104"/>
      <c r="S24" s="4"/>
      <c r="U24" s="115"/>
      <c r="V24" s="115"/>
      <c r="W24" s="115"/>
    </row>
    <row r="25" spans="1:23" s="114" customFormat="1">
      <c r="A25" s="98"/>
      <c r="B25" s="106"/>
      <c r="C25" s="99"/>
      <c r="D25" s="107"/>
      <c r="E25" s="107"/>
      <c r="F25" s="107"/>
      <c r="G25" s="107"/>
      <c r="H25" s="107"/>
      <c r="I25" s="107"/>
      <c r="J25" s="107"/>
      <c r="K25" s="107"/>
      <c r="L25" s="107"/>
      <c r="M25" s="137"/>
      <c r="N25" s="107"/>
      <c r="O25" s="107"/>
      <c r="P25" s="109"/>
      <c r="Q25" s="103">
        <f t="shared" si="0"/>
        <v>0</v>
      </c>
      <c r="R25" s="113"/>
      <c r="S25" s="4"/>
    </row>
    <row r="26" spans="1:23" s="9" customFormat="1">
      <c r="A26" s="98"/>
      <c r="B26" s="106"/>
      <c r="C26" s="99"/>
      <c r="D26" s="107"/>
      <c r="E26" s="107"/>
      <c r="F26" s="107"/>
      <c r="G26" s="107"/>
      <c r="H26" s="107"/>
      <c r="I26" s="107"/>
      <c r="J26" s="107"/>
      <c r="K26" s="107"/>
      <c r="L26" s="107"/>
      <c r="M26" s="137"/>
      <c r="N26" s="107"/>
      <c r="O26" s="107"/>
      <c r="P26" s="109"/>
      <c r="Q26" s="103">
        <f t="shared" si="0"/>
        <v>0</v>
      </c>
      <c r="R26" s="104"/>
      <c r="S26" s="4"/>
    </row>
    <row r="27" spans="1:23" s="9" customFormat="1">
      <c r="A27" s="98"/>
      <c r="B27" s="106"/>
      <c r="C27" s="99"/>
      <c r="D27" s="107"/>
      <c r="E27" s="107"/>
      <c r="F27" s="107"/>
      <c r="G27" s="107"/>
      <c r="H27" s="107"/>
      <c r="I27" s="107"/>
      <c r="J27" s="107"/>
      <c r="K27" s="107"/>
      <c r="L27" s="107"/>
      <c r="M27" s="137"/>
      <c r="N27" s="107"/>
      <c r="O27" s="107"/>
      <c r="P27" s="109"/>
      <c r="Q27" s="103">
        <f t="shared" si="0"/>
        <v>0</v>
      </c>
      <c r="R27" s="104"/>
      <c r="S27" s="4"/>
    </row>
    <row r="28" spans="1:23" s="9" customFormat="1">
      <c r="A28" s="98"/>
      <c r="B28" s="106"/>
      <c r="C28" s="99"/>
      <c r="D28" s="107"/>
      <c r="E28" s="107"/>
      <c r="F28" s="107"/>
      <c r="G28" s="107"/>
      <c r="H28" s="107"/>
      <c r="I28" s="107"/>
      <c r="J28" s="107"/>
      <c r="K28" s="107"/>
      <c r="L28" s="107"/>
      <c r="M28" s="137"/>
      <c r="N28" s="107"/>
      <c r="O28" s="107"/>
      <c r="P28" s="109"/>
      <c r="Q28" s="103">
        <f t="shared" si="0"/>
        <v>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 ht="13.5" customHeigh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2500</v>
      </c>
      <c r="C37" s="125">
        <f t="shared" ref="C37:P37" si="1">SUM(C6:C36)</f>
        <v>420</v>
      </c>
      <c r="D37" s="125">
        <f t="shared" si="1"/>
        <v>610</v>
      </c>
      <c r="E37" s="125">
        <f t="shared" si="1"/>
        <v>0</v>
      </c>
      <c r="F37" s="125">
        <f t="shared" si="1"/>
        <v>0</v>
      </c>
      <c r="G37" s="125">
        <f>SUM(G6:G36)</f>
        <v>1230</v>
      </c>
      <c r="H37" s="125">
        <f t="shared" si="1"/>
        <v>100</v>
      </c>
      <c r="I37" s="125">
        <f t="shared" si="1"/>
        <v>1930</v>
      </c>
      <c r="J37" s="125">
        <f t="shared" si="1"/>
        <v>2000</v>
      </c>
      <c r="K37" s="125">
        <f t="shared" si="1"/>
        <v>14500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23290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51" zoomScale="120" zoomScaleNormal="120" workbookViewId="0">
      <selection activeCell="C119" sqref="C119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1" t="s">
        <v>13</v>
      </c>
      <c r="B1" s="292"/>
      <c r="C1" s="292"/>
      <c r="D1" s="292"/>
      <c r="E1" s="292"/>
      <c r="F1" s="293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294" t="s">
        <v>53</v>
      </c>
      <c r="B2" s="294"/>
      <c r="C2" s="294"/>
      <c r="D2" s="294"/>
      <c r="E2" s="294"/>
      <c r="F2" s="294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295" t="s">
        <v>42</v>
      </c>
      <c r="B3" s="296"/>
      <c r="C3" s="296"/>
      <c r="D3" s="296"/>
      <c r="E3" s="296"/>
      <c r="F3" s="297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5" t="s">
        <v>0</v>
      </c>
      <c r="B4" s="176" t="s">
        <v>15</v>
      </c>
      <c r="C4" s="177" t="s">
        <v>16</v>
      </c>
      <c r="D4" s="176" t="s">
        <v>17</v>
      </c>
      <c r="E4" s="176" t="s">
        <v>18</v>
      </c>
      <c r="F4" s="178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2"/>
      <c r="B5" s="173"/>
      <c r="C5" s="173"/>
      <c r="D5" s="173"/>
      <c r="E5" s="173">
        <f>C5+D5</f>
        <v>0</v>
      </c>
      <c r="F5" s="174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5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5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5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>
        <v>-765760</v>
      </c>
      <c r="E32" s="43">
        <f t="shared" si="0"/>
        <v>-765760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/>
      <c r="E33" s="43">
        <f>SUM(E5:E32)</f>
        <v>-765760</v>
      </c>
      <c r="F33" s="43">
        <f>B33-E33</f>
        <v>765760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301" t="s">
        <v>20</v>
      </c>
      <c r="B35" s="302"/>
      <c r="C35" s="302"/>
      <c r="D35" s="302"/>
      <c r="E35" s="303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298" t="s">
        <v>12</v>
      </c>
      <c r="B36" s="299"/>
      <c r="C36" s="299"/>
      <c r="D36" s="300"/>
      <c r="E36" s="171">
        <f>F33-C119+K122</f>
        <v>0</v>
      </c>
      <c r="F36" s="170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49" t="s">
        <v>92</v>
      </c>
      <c r="B37" s="249"/>
      <c r="C37" s="250">
        <v>87500</v>
      </c>
      <c r="D37" s="251" t="s">
        <v>97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3" t="s">
        <v>51</v>
      </c>
      <c r="B38" s="228" t="s">
        <v>52</v>
      </c>
      <c r="C38" s="224">
        <v>1800</v>
      </c>
      <c r="D38" s="225" t="s">
        <v>49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3" t="s">
        <v>73</v>
      </c>
      <c r="B39" s="223" t="s">
        <v>62</v>
      </c>
      <c r="C39" s="224">
        <v>31990</v>
      </c>
      <c r="D39" s="226" t="s">
        <v>80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3" t="s">
        <v>72</v>
      </c>
      <c r="B40" s="223" t="s">
        <v>50</v>
      </c>
      <c r="C40" s="224">
        <v>4500</v>
      </c>
      <c r="D40" s="226" t="s">
        <v>76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3" t="s">
        <v>55</v>
      </c>
      <c r="B41" s="223" t="s">
        <v>46</v>
      </c>
      <c r="C41" s="224">
        <v>4460</v>
      </c>
      <c r="D41" s="226" t="s">
        <v>74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3" t="s">
        <v>45</v>
      </c>
      <c r="B42" s="223" t="s">
        <v>46</v>
      </c>
      <c r="C42" s="224">
        <v>100000</v>
      </c>
      <c r="D42" s="227" t="s">
        <v>75</v>
      </c>
      <c r="F42" s="165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3" t="s">
        <v>56</v>
      </c>
      <c r="B43" s="223" t="s">
        <v>46</v>
      </c>
      <c r="C43" s="224">
        <v>340000</v>
      </c>
      <c r="D43" s="227" t="s">
        <v>105</v>
      </c>
      <c r="E43" s="48"/>
      <c r="F43" s="298" t="s">
        <v>21</v>
      </c>
      <c r="G43" s="299"/>
      <c r="H43" s="299"/>
      <c r="I43" s="299"/>
      <c r="J43" s="299"/>
      <c r="K43" s="299"/>
      <c r="L43" s="300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3" t="s">
        <v>78</v>
      </c>
      <c r="B44" s="223" t="s">
        <v>81</v>
      </c>
      <c r="C44" s="224">
        <v>5000</v>
      </c>
      <c r="D44" s="226" t="s">
        <v>91</v>
      </c>
      <c r="E44" s="47"/>
      <c r="F44" s="230"/>
      <c r="G44" s="166"/>
      <c r="H44" s="166"/>
      <c r="I44" s="167"/>
      <c r="J44" s="167"/>
      <c r="K44" s="229"/>
      <c r="L44" s="23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3" t="s">
        <v>67</v>
      </c>
      <c r="B45" s="223"/>
      <c r="C45" s="224">
        <v>100530</v>
      </c>
      <c r="D45" s="226" t="s">
        <v>108</v>
      </c>
      <c r="E45" s="47"/>
      <c r="F45" s="232"/>
      <c r="G45" s="70"/>
      <c r="H45" s="70"/>
      <c r="I45" s="71"/>
      <c r="J45" s="41"/>
      <c r="K45" s="69"/>
      <c r="L45" s="233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3" t="s">
        <v>82</v>
      </c>
      <c r="B46" s="223"/>
      <c r="C46" s="224">
        <v>20000</v>
      </c>
      <c r="D46" s="226" t="s">
        <v>99</v>
      </c>
      <c r="E46" s="47"/>
      <c r="F46" s="234"/>
      <c r="G46" s="144"/>
      <c r="H46" s="144"/>
      <c r="I46" s="41"/>
      <c r="J46" s="40"/>
      <c r="K46" s="69"/>
      <c r="L46" s="233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52" t="s">
        <v>63</v>
      </c>
      <c r="B47" s="223" t="s">
        <v>62</v>
      </c>
      <c r="C47" s="224">
        <v>31990</v>
      </c>
      <c r="D47" s="227" t="s">
        <v>77</v>
      </c>
      <c r="E47" s="47" t="s">
        <v>11</v>
      </c>
      <c r="F47" s="234"/>
      <c r="G47" s="144"/>
      <c r="H47" s="144"/>
      <c r="I47" s="41"/>
      <c r="J47" s="73"/>
      <c r="K47" s="69"/>
      <c r="L47" s="233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23" t="s">
        <v>58</v>
      </c>
      <c r="B48" s="223" t="s">
        <v>62</v>
      </c>
      <c r="C48" s="224">
        <v>31990</v>
      </c>
      <c r="D48" s="226" t="s">
        <v>77</v>
      </c>
      <c r="E48" s="47"/>
      <c r="F48" s="234" t="s">
        <v>11</v>
      </c>
      <c r="G48" s="69"/>
      <c r="H48" s="144"/>
      <c r="I48" s="41"/>
      <c r="J48" s="73"/>
      <c r="K48" s="69"/>
      <c r="L48" s="233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23" t="s">
        <v>110</v>
      </c>
      <c r="B49" s="223" t="s">
        <v>111</v>
      </c>
      <c r="C49" s="224">
        <v>6000</v>
      </c>
      <c r="D49" s="227" t="s">
        <v>108</v>
      </c>
      <c r="E49" s="47"/>
      <c r="F49" s="234"/>
      <c r="G49" s="144"/>
      <c r="H49" s="144"/>
      <c r="I49" s="41"/>
      <c r="J49" s="73"/>
      <c r="K49" s="69"/>
      <c r="L49" s="233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23"/>
      <c r="B50" s="223"/>
      <c r="C50" s="224"/>
      <c r="D50" s="226"/>
      <c r="E50" s="47"/>
      <c r="F50" s="234"/>
      <c r="G50" s="144"/>
      <c r="H50" s="144"/>
      <c r="I50" s="41"/>
      <c r="J50" s="73"/>
      <c r="K50" s="69"/>
      <c r="L50" s="233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3"/>
      <c r="B51" s="223"/>
      <c r="C51" s="224"/>
      <c r="D51" s="226"/>
      <c r="E51" s="47"/>
      <c r="F51" s="234"/>
      <c r="G51" s="144"/>
      <c r="H51" s="144"/>
      <c r="I51" s="41"/>
      <c r="J51" s="73"/>
      <c r="K51" s="69"/>
      <c r="L51" s="233"/>
      <c r="N51" s="222"/>
      <c r="O51" s="222"/>
      <c r="P51" s="222"/>
      <c r="Q51" s="222"/>
      <c r="R51" s="222"/>
      <c r="S51" s="222"/>
      <c r="T51" s="222"/>
      <c r="U51" s="222"/>
      <c r="V51" s="222"/>
      <c r="W51" s="222"/>
      <c r="X51" s="222"/>
      <c r="Y51" s="222"/>
      <c r="Z51" s="222"/>
      <c r="AA51" s="222"/>
      <c r="AB51" s="222"/>
      <c r="AC51" s="222"/>
      <c r="AD51" s="222"/>
      <c r="AE51" s="222"/>
      <c r="AF51" s="222"/>
      <c r="AG51" s="222"/>
      <c r="AH51" s="222"/>
      <c r="AI51" s="222"/>
      <c r="AJ51" s="222"/>
      <c r="AK51" s="222"/>
      <c r="AL51" s="222"/>
      <c r="AM51" s="222"/>
      <c r="AN51" s="222"/>
      <c r="AO51" s="222"/>
      <c r="AP51" s="222"/>
      <c r="AQ51" s="222"/>
      <c r="AR51" s="222"/>
      <c r="AS51" s="222"/>
      <c r="AT51" s="222"/>
      <c r="AU51" s="222"/>
      <c r="AV51" s="222"/>
      <c r="AW51" s="222"/>
      <c r="AX51" s="222"/>
      <c r="AY51" s="222"/>
      <c r="AZ51" s="222"/>
      <c r="BA51" s="222"/>
      <c r="BB51" s="222"/>
      <c r="BC51" s="222"/>
      <c r="BD51" s="222"/>
      <c r="BE51" s="222"/>
      <c r="BF51" s="222"/>
      <c r="BG51" s="222"/>
      <c r="BH51" s="222"/>
      <c r="BI51" s="222"/>
    </row>
    <row r="52" spans="1:61" ht="14.25">
      <c r="A52" s="223"/>
      <c r="B52" s="223"/>
      <c r="C52" s="224"/>
      <c r="D52" s="226"/>
      <c r="E52" s="47"/>
      <c r="F52" s="234"/>
      <c r="G52" s="144"/>
      <c r="H52" s="144"/>
      <c r="I52" s="41"/>
      <c r="J52" s="73"/>
      <c r="K52" s="69"/>
      <c r="L52" s="233"/>
      <c r="N52" s="222"/>
      <c r="O52" s="222"/>
      <c r="P52" s="222"/>
      <c r="Q52" s="222"/>
      <c r="R52" s="222"/>
      <c r="S52" s="222"/>
      <c r="T52" s="222"/>
      <c r="U52" s="222"/>
      <c r="V52" s="222"/>
      <c r="W52" s="222"/>
      <c r="X52" s="222"/>
      <c r="Y52" s="222"/>
      <c r="Z52" s="222"/>
      <c r="AA52" s="222"/>
      <c r="AB52" s="222"/>
      <c r="AC52" s="222"/>
      <c r="AD52" s="222"/>
      <c r="AE52" s="222"/>
      <c r="AF52" s="222"/>
      <c r="AG52" s="222"/>
      <c r="AH52" s="222"/>
      <c r="AI52" s="222"/>
      <c r="AJ52" s="222"/>
      <c r="AK52" s="222"/>
      <c r="AL52" s="222"/>
      <c r="AM52" s="222"/>
      <c r="AN52" s="222"/>
      <c r="AO52" s="222"/>
      <c r="AP52" s="222"/>
      <c r="AQ52" s="222"/>
      <c r="AR52" s="222"/>
      <c r="AS52" s="222"/>
      <c r="AT52" s="222"/>
      <c r="AU52" s="222"/>
      <c r="AV52" s="222"/>
      <c r="AW52" s="222"/>
      <c r="AX52" s="222"/>
      <c r="AY52" s="222"/>
      <c r="AZ52" s="222"/>
      <c r="BA52" s="222"/>
      <c r="BB52" s="222"/>
      <c r="BC52" s="222"/>
      <c r="BD52" s="222"/>
      <c r="BE52" s="222"/>
      <c r="BF52" s="222"/>
      <c r="BG52" s="222"/>
      <c r="BH52" s="222"/>
      <c r="BI52" s="222"/>
    </row>
    <row r="53" spans="1:61" ht="14.25">
      <c r="A53" s="223"/>
      <c r="B53" s="223"/>
      <c r="C53" s="224"/>
      <c r="D53" s="226"/>
      <c r="E53" s="47"/>
      <c r="F53" s="234"/>
      <c r="G53" s="144"/>
      <c r="H53" s="144"/>
      <c r="I53" s="41"/>
      <c r="J53" s="73"/>
      <c r="K53" s="69"/>
      <c r="L53" s="233"/>
      <c r="N53" s="222"/>
      <c r="O53" s="222"/>
      <c r="P53" s="222"/>
      <c r="Q53" s="222"/>
      <c r="R53" s="222"/>
      <c r="S53" s="222"/>
      <c r="T53" s="222"/>
      <c r="U53" s="222"/>
      <c r="V53" s="222"/>
      <c r="W53" s="222"/>
      <c r="X53" s="222"/>
      <c r="Y53" s="222"/>
      <c r="Z53" s="222"/>
      <c r="AA53" s="222"/>
      <c r="AB53" s="222"/>
      <c r="AC53" s="222"/>
      <c r="AD53" s="222"/>
      <c r="AE53" s="222"/>
      <c r="AF53" s="222"/>
      <c r="AG53" s="222"/>
      <c r="AH53" s="222"/>
      <c r="AI53" s="222"/>
      <c r="AJ53" s="222"/>
      <c r="AK53" s="222"/>
      <c r="AL53" s="222"/>
      <c r="AM53" s="222"/>
      <c r="AN53" s="222"/>
      <c r="AO53" s="222"/>
      <c r="AP53" s="222"/>
      <c r="AQ53" s="222"/>
      <c r="AR53" s="222"/>
      <c r="AS53" s="222"/>
      <c r="AT53" s="222"/>
      <c r="AU53" s="222"/>
      <c r="AV53" s="222"/>
      <c r="AW53" s="222"/>
      <c r="AX53" s="222"/>
      <c r="AY53" s="222"/>
      <c r="AZ53" s="222"/>
      <c r="BA53" s="222"/>
      <c r="BB53" s="222"/>
      <c r="BC53" s="222"/>
      <c r="BD53" s="222"/>
      <c r="BE53" s="222"/>
      <c r="BF53" s="222"/>
      <c r="BG53" s="222"/>
      <c r="BH53" s="222"/>
      <c r="BI53" s="222"/>
    </row>
    <row r="54" spans="1:61" ht="14.25">
      <c r="A54" s="223"/>
      <c r="B54" s="223"/>
      <c r="C54" s="224"/>
      <c r="D54" s="227"/>
      <c r="E54" s="47"/>
      <c r="F54" s="234"/>
      <c r="G54" s="144"/>
      <c r="H54" s="144"/>
      <c r="I54" s="41"/>
      <c r="J54" s="73"/>
      <c r="K54" s="69"/>
      <c r="L54" s="233"/>
      <c r="N54" s="222"/>
      <c r="O54" s="222"/>
      <c r="P54" s="222"/>
      <c r="Q54" s="222"/>
      <c r="R54" s="222"/>
      <c r="S54" s="222"/>
      <c r="T54" s="222"/>
      <c r="U54" s="222"/>
      <c r="V54" s="222"/>
      <c r="W54" s="222"/>
      <c r="X54" s="222"/>
      <c r="Y54" s="222"/>
      <c r="Z54" s="222"/>
      <c r="AA54" s="222"/>
      <c r="AB54" s="222"/>
      <c r="AC54" s="222"/>
      <c r="AD54" s="222"/>
      <c r="AE54" s="222"/>
      <c r="AF54" s="222"/>
      <c r="AG54" s="222"/>
      <c r="AH54" s="222"/>
      <c r="AI54" s="222"/>
      <c r="AJ54" s="222"/>
      <c r="AK54" s="222"/>
      <c r="AL54" s="222"/>
      <c r="AM54" s="222"/>
      <c r="AN54" s="222"/>
      <c r="AO54" s="222"/>
      <c r="AP54" s="222"/>
      <c r="AQ54" s="222"/>
      <c r="AR54" s="222"/>
      <c r="AS54" s="222"/>
      <c r="AT54" s="222"/>
      <c r="AU54" s="222"/>
      <c r="AV54" s="222"/>
      <c r="AW54" s="222"/>
      <c r="AX54" s="222"/>
      <c r="AY54" s="222"/>
      <c r="AZ54" s="222"/>
      <c r="BA54" s="222"/>
      <c r="BB54" s="222"/>
      <c r="BC54" s="222"/>
      <c r="BD54" s="222"/>
      <c r="BE54" s="222"/>
      <c r="BF54" s="222"/>
      <c r="BG54" s="222"/>
      <c r="BH54" s="222"/>
      <c r="BI54" s="222"/>
    </row>
    <row r="55" spans="1:61" ht="14.25">
      <c r="A55" s="223"/>
      <c r="B55" s="223"/>
      <c r="C55" s="224"/>
      <c r="D55" s="226"/>
      <c r="E55" s="47"/>
      <c r="F55" s="234"/>
      <c r="G55" s="144"/>
      <c r="H55" s="144"/>
      <c r="I55" s="41"/>
      <c r="J55" s="73"/>
      <c r="K55" s="69"/>
      <c r="L55" s="233"/>
      <c r="N55" s="222"/>
      <c r="O55" s="222"/>
      <c r="P55" s="222"/>
      <c r="Q55" s="222"/>
      <c r="R55" s="222"/>
      <c r="S55" s="222"/>
      <c r="T55" s="222"/>
      <c r="U55" s="222"/>
      <c r="V55" s="222"/>
      <c r="W55" s="222"/>
      <c r="X55" s="222"/>
      <c r="Y55" s="222"/>
      <c r="Z55" s="222"/>
      <c r="AA55" s="222"/>
      <c r="AB55" s="222"/>
      <c r="AC55" s="222"/>
      <c r="AD55" s="222"/>
      <c r="AE55" s="222"/>
      <c r="AF55" s="222"/>
      <c r="AG55" s="222"/>
      <c r="AH55" s="222"/>
      <c r="AI55" s="222"/>
      <c r="AJ55" s="222"/>
      <c r="AK55" s="222"/>
      <c r="AL55" s="222"/>
      <c r="AM55" s="222"/>
      <c r="AN55" s="222"/>
      <c r="AO55" s="222"/>
      <c r="AP55" s="222"/>
      <c r="AQ55" s="222"/>
      <c r="AR55" s="222"/>
      <c r="AS55" s="222"/>
      <c r="AT55" s="222"/>
      <c r="AU55" s="222"/>
      <c r="AV55" s="222"/>
      <c r="AW55" s="222"/>
      <c r="AX55" s="222"/>
      <c r="AY55" s="222"/>
      <c r="AZ55" s="222"/>
      <c r="BA55" s="222"/>
      <c r="BB55" s="222"/>
      <c r="BC55" s="222"/>
      <c r="BD55" s="222"/>
      <c r="BE55" s="222"/>
      <c r="BF55" s="222"/>
      <c r="BG55" s="222"/>
      <c r="BH55" s="222"/>
      <c r="BI55" s="222"/>
    </row>
    <row r="56" spans="1:61" ht="14.25">
      <c r="A56" s="223"/>
      <c r="B56" s="223"/>
      <c r="C56" s="224"/>
      <c r="D56" s="227"/>
      <c r="E56" s="47"/>
      <c r="F56" s="234"/>
      <c r="G56" s="144"/>
      <c r="H56" s="144"/>
      <c r="I56" s="41"/>
      <c r="J56" s="73"/>
      <c r="K56" s="69"/>
      <c r="L56" s="233"/>
      <c r="N56" s="222"/>
      <c r="O56" s="222"/>
      <c r="P56" s="222"/>
      <c r="Q56" s="222"/>
      <c r="R56" s="222"/>
      <c r="S56" s="222"/>
      <c r="T56" s="222"/>
      <c r="U56" s="222"/>
      <c r="V56" s="222"/>
      <c r="W56" s="222"/>
      <c r="X56" s="222"/>
      <c r="Y56" s="222"/>
      <c r="Z56" s="222"/>
      <c r="AA56" s="222"/>
      <c r="AB56" s="222"/>
      <c r="AC56" s="222"/>
      <c r="AD56" s="222"/>
      <c r="AE56" s="222"/>
      <c r="AF56" s="222"/>
      <c r="AG56" s="222"/>
      <c r="AH56" s="222"/>
      <c r="AI56" s="222"/>
      <c r="AJ56" s="222"/>
      <c r="AK56" s="222"/>
      <c r="AL56" s="222"/>
      <c r="AM56" s="222"/>
      <c r="AN56" s="222"/>
      <c r="AO56" s="222"/>
      <c r="AP56" s="222"/>
      <c r="AQ56" s="222"/>
      <c r="AR56" s="222"/>
      <c r="AS56" s="222"/>
      <c r="AT56" s="222"/>
      <c r="AU56" s="222"/>
      <c r="AV56" s="222"/>
      <c r="AW56" s="222"/>
      <c r="AX56" s="222"/>
      <c r="AY56" s="222"/>
      <c r="AZ56" s="222"/>
      <c r="BA56" s="222"/>
      <c r="BB56" s="222"/>
      <c r="BC56" s="222"/>
      <c r="BD56" s="222"/>
      <c r="BE56" s="222"/>
      <c r="BF56" s="222"/>
      <c r="BG56" s="222"/>
      <c r="BH56" s="222"/>
      <c r="BI56" s="222"/>
    </row>
    <row r="57" spans="1:61" ht="13.5" thickBot="1">
      <c r="A57" s="203"/>
      <c r="B57" s="18"/>
      <c r="C57" s="202"/>
      <c r="D57" s="204"/>
      <c r="E57" s="47"/>
      <c r="F57" s="235"/>
      <c r="G57" s="144"/>
      <c r="H57" s="144"/>
      <c r="I57" s="41"/>
      <c r="J57" s="73"/>
      <c r="K57" s="69"/>
      <c r="L57" s="233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05"/>
      <c r="B58" s="206"/>
      <c r="C58" s="207"/>
      <c r="D58" s="208"/>
      <c r="E58" s="47"/>
      <c r="F58" s="234"/>
      <c r="G58" s="144"/>
      <c r="H58" s="144"/>
      <c r="I58" s="41"/>
      <c r="J58" s="73"/>
      <c r="K58" s="69"/>
      <c r="L58" s="233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05"/>
      <c r="B59" s="18"/>
      <c r="C59" s="207"/>
      <c r="D59" s="209"/>
      <c r="E59" s="47"/>
      <c r="F59" s="236"/>
      <c r="G59" s="144"/>
      <c r="H59" s="144"/>
      <c r="I59" s="41" t="s">
        <v>11</v>
      </c>
      <c r="J59" s="73"/>
      <c r="K59" s="69"/>
      <c r="L59" s="233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10"/>
      <c r="B60" s="201"/>
      <c r="C60" s="207"/>
      <c r="D60" s="208"/>
      <c r="E60" s="47"/>
      <c r="F60" s="234"/>
      <c r="G60" s="144"/>
      <c r="H60" s="144"/>
      <c r="I60" s="41"/>
      <c r="J60" s="73"/>
      <c r="K60" s="69"/>
      <c r="L60" s="233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11"/>
      <c r="B61" s="18"/>
      <c r="C61" s="207"/>
      <c r="D61" s="212"/>
      <c r="E61" s="47"/>
      <c r="F61" s="235"/>
      <c r="G61" s="144"/>
      <c r="H61" s="144"/>
      <c r="I61" s="41"/>
      <c r="J61" s="73"/>
      <c r="K61" s="69"/>
      <c r="L61" s="233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11"/>
      <c r="B62" s="18"/>
      <c r="C62" s="207"/>
      <c r="D62" s="201"/>
      <c r="E62" s="47"/>
      <c r="F62" s="235"/>
      <c r="G62" s="144"/>
      <c r="H62" s="144"/>
      <c r="I62" s="41"/>
      <c r="J62" s="73"/>
      <c r="K62" s="69"/>
      <c r="L62" s="233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05"/>
      <c r="B63" s="18"/>
      <c r="C63" s="207"/>
      <c r="D63" s="209"/>
      <c r="E63" s="47"/>
      <c r="F63" s="235"/>
      <c r="G63" s="144"/>
      <c r="H63" s="144"/>
      <c r="I63" s="41"/>
      <c r="J63" s="73"/>
      <c r="K63" s="69"/>
      <c r="L63" s="233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3"/>
      <c r="B64" s="213"/>
      <c r="C64" s="207"/>
      <c r="D64" s="209"/>
      <c r="E64" s="47"/>
      <c r="F64" s="236"/>
      <c r="G64" s="144" t="s">
        <v>11</v>
      </c>
      <c r="H64" s="144"/>
      <c r="I64" s="41"/>
      <c r="J64" s="73"/>
      <c r="K64" s="69"/>
      <c r="L64" s="233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05"/>
      <c r="B65" s="18"/>
      <c r="C65" s="207"/>
      <c r="D65" s="209"/>
      <c r="E65" s="47"/>
      <c r="F65" s="235"/>
      <c r="G65" s="144"/>
      <c r="H65" s="144"/>
      <c r="I65" s="41"/>
      <c r="J65" s="73"/>
      <c r="K65" s="69"/>
      <c r="L65" s="233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05"/>
      <c r="B66" s="18"/>
      <c r="C66" s="207"/>
      <c r="D66" s="209"/>
      <c r="E66" s="47"/>
      <c r="F66" s="235"/>
      <c r="G66" s="144"/>
      <c r="H66" s="144"/>
      <c r="I66" s="41"/>
      <c r="J66" s="73"/>
      <c r="K66" s="69"/>
      <c r="L66" s="233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05"/>
      <c r="B67" s="18"/>
      <c r="C67" s="207"/>
      <c r="D67" s="212"/>
      <c r="E67" s="48"/>
      <c r="F67" s="235"/>
      <c r="G67" s="144"/>
      <c r="H67" s="144"/>
      <c r="I67" s="41"/>
      <c r="J67" s="73"/>
      <c r="K67" s="69"/>
      <c r="L67" s="233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14"/>
      <c r="B68" s="214"/>
      <c r="C68" s="207"/>
      <c r="D68" s="212"/>
      <c r="E68" s="53"/>
      <c r="F68" s="284" t="s">
        <v>40</v>
      </c>
      <c r="G68" s="285"/>
      <c r="H68" s="142"/>
      <c r="I68" s="142"/>
      <c r="J68" s="74" t="s">
        <v>22</v>
      </c>
      <c r="K68" s="72"/>
      <c r="L68" s="233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05"/>
      <c r="B69" s="18"/>
      <c r="C69" s="207"/>
      <c r="D69" s="212"/>
      <c r="E69" s="47"/>
      <c r="F69" s="237"/>
      <c r="G69" s="75"/>
      <c r="H69" s="75"/>
      <c r="I69" s="41"/>
      <c r="J69" s="41"/>
      <c r="K69" s="69"/>
      <c r="L69" s="238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05"/>
      <c r="B70" s="201"/>
      <c r="C70" s="207"/>
      <c r="D70" s="212"/>
      <c r="E70" s="47"/>
      <c r="F70" s="239"/>
      <c r="G70" s="79"/>
      <c r="H70" s="79"/>
      <c r="I70" s="41"/>
      <c r="J70" s="40"/>
      <c r="K70" s="69"/>
      <c r="L70" s="238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05"/>
      <c r="B71" s="18"/>
      <c r="C71" s="207"/>
      <c r="D71" s="201"/>
      <c r="E71" s="47"/>
      <c r="F71" s="237"/>
      <c r="G71" s="75"/>
      <c r="H71" s="75"/>
      <c r="I71" s="41"/>
      <c r="J71" s="40"/>
      <c r="K71" s="69"/>
      <c r="L71" s="238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05"/>
      <c r="B72" s="201"/>
      <c r="C72" s="207"/>
      <c r="D72" s="212"/>
      <c r="E72" s="47"/>
      <c r="F72" s="240"/>
      <c r="G72" s="76"/>
      <c r="H72" s="76"/>
      <c r="I72" s="77"/>
      <c r="J72" s="78"/>
      <c r="K72" s="69"/>
      <c r="L72" s="238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05"/>
      <c r="B73" s="18"/>
      <c r="C73" s="207"/>
      <c r="D73" s="212"/>
      <c r="E73" s="47"/>
      <c r="F73" s="237"/>
      <c r="G73" s="75"/>
      <c r="H73" s="75"/>
      <c r="I73" s="41"/>
      <c r="J73" s="73"/>
      <c r="K73" s="69"/>
      <c r="L73" s="238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11"/>
      <c r="B74" s="18"/>
      <c r="C74" s="207"/>
      <c r="D74" s="212"/>
      <c r="E74" s="47"/>
      <c r="F74" s="237"/>
      <c r="G74" s="75"/>
      <c r="H74" s="75"/>
      <c r="I74" s="41"/>
      <c r="J74" s="73"/>
      <c r="K74" s="69"/>
      <c r="L74" s="238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11"/>
      <c r="B75" s="18"/>
      <c r="C75" s="207"/>
      <c r="D75" s="212"/>
      <c r="E75" s="141"/>
      <c r="F75" s="237"/>
      <c r="G75" s="75"/>
      <c r="H75" s="75"/>
      <c r="I75" s="41"/>
      <c r="J75" s="40"/>
      <c r="K75" s="69"/>
      <c r="L75" s="238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05"/>
      <c r="B76" s="18"/>
      <c r="C76" s="207"/>
      <c r="D76" s="201"/>
      <c r="E76" s="47"/>
      <c r="F76" s="240"/>
      <c r="G76" s="75"/>
      <c r="H76" s="75"/>
      <c r="I76" s="41"/>
      <c r="J76" s="73"/>
      <c r="K76" s="69"/>
      <c r="L76" s="238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05"/>
      <c r="B77" s="18"/>
      <c r="C77" s="207"/>
      <c r="D77" s="209"/>
      <c r="E77" s="48"/>
      <c r="F77" s="240"/>
      <c r="G77" s="75"/>
      <c r="H77" s="75"/>
      <c r="I77" s="41"/>
      <c r="J77" s="73"/>
      <c r="K77" s="69"/>
      <c r="L77" s="238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05"/>
      <c r="B78" s="18"/>
      <c r="C78" s="207"/>
      <c r="D78" s="209"/>
      <c r="E78" s="48"/>
      <c r="F78" s="240"/>
      <c r="G78" s="75"/>
      <c r="H78" s="75"/>
      <c r="I78" s="41"/>
      <c r="J78" s="73"/>
      <c r="K78" s="69"/>
      <c r="L78" s="238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11"/>
      <c r="B79" s="18"/>
      <c r="C79" s="207"/>
      <c r="D79" s="209"/>
      <c r="E79" s="48"/>
      <c r="F79" s="240"/>
      <c r="G79" s="75"/>
      <c r="H79" s="75"/>
      <c r="I79" s="41"/>
      <c r="J79" s="41"/>
      <c r="K79" s="69"/>
      <c r="L79" s="238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05"/>
      <c r="B80" s="18"/>
      <c r="C80" s="207"/>
      <c r="D80" s="212"/>
      <c r="E80" s="48"/>
      <c r="F80" s="240"/>
      <c r="G80" s="75"/>
      <c r="H80" s="75"/>
      <c r="I80" s="41"/>
      <c r="J80" s="73"/>
      <c r="K80" s="69"/>
      <c r="L80" s="238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05"/>
      <c r="B81" s="18"/>
      <c r="C81" s="207"/>
      <c r="D81" s="209"/>
      <c r="E81" s="47"/>
      <c r="F81" s="240"/>
      <c r="G81" s="76"/>
      <c r="H81" s="76"/>
      <c r="I81" s="77"/>
      <c r="J81" s="78"/>
      <c r="K81" s="69"/>
      <c r="L81" s="238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05"/>
      <c r="B82" s="18"/>
      <c r="C82" s="207"/>
      <c r="D82" s="209"/>
      <c r="E82" s="47"/>
      <c r="F82" s="240"/>
      <c r="G82" s="75"/>
      <c r="H82" s="75"/>
      <c r="I82" s="41"/>
      <c r="J82" s="73"/>
      <c r="K82" s="69"/>
      <c r="L82" s="238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05"/>
      <c r="B83" s="18"/>
      <c r="C83" s="207"/>
      <c r="D83" s="209"/>
      <c r="E83" s="47"/>
      <c r="F83" s="237"/>
      <c r="G83" s="75"/>
      <c r="H83" s="75"/>
      <c r="I83" s="41"/>
      <c r="J83" s="41"/>
      <c r="K83" s="69"/>
      <c r="L83" s="238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05"/>
      <c r="B84" s="18"/>
      <c r="C84" s="202"/>
      <c r="D84" s="209"/>
      <c r="E84" s="47"/>
      <c r="F84" s="240"/>
      <c r="G84" s="75"/>
      <c r="H84" s="75"/>
      <c r="I84" s="41"/>
      <c r="J84" s="73"/>
      <c r="K84" s="69"/>
      <c r="L84" s="238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05"/>
      <c r="B85" s="18"/>
      <c r="C85" s="207"/>
      <c r="D85" s="209"/>
      <c r="E85" s="47"/>
      <c r="F85" s="240"/>
      <c r="G85" s="75"/>
      <c r="H85" s="75"/>
      <c r="I85" s="41"/>
      <c r="J85" s="73"/>
      <c r="K85" s="69"/>
      <c r="L85" s="238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05"/>
      <c r="B86" s="201"/>
      <c r="C86" s="207"/>
      <c r="D86" s="212"/>
      <c r="E86" s="47"/>
      <c r="F86" s="240"/>
      <c r="G86" s="76"/>
      <c r="H86" s="76"/>
      <c r="I86" s="77"/>
      <c r="J86" s="78"/>
      <c r="K86" s="69"/>
      <c r="L86" s="238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05"/>
      <c r="B87" s="18"/>
      <c r="C87" s="207"/>
      <c r="D87" s="209"/>
      <c r="E87" s="47"/>
      <c r="F87" s="241"/>
      <c r="G87" s="75"/>
      <c r="H87" s="75"/>
      <c r="I87" s="41"/>
      <c r="J87" s="73"/>
      <c r="K87" s="69"/>
      <c r="L87" s="238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05"/>
      <c r="B88" s="18"/>
      <c r="C88" s="207"/>
      <c r="D88" s="209"/>
      <c r="E88" s="48"/>
      <c r="F88" s="242"/>
      <c r="G88" s="75"/>
      <c r="H88" s="75"/>
      <c r="I88" s="41"/>
      <c r="J88" s="40"/>
      <c r="K88" s="69"/>
      <c r="L88" s="238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11"/>
      <c r="B89" s="212"/>
      <c r="C89" s="207"/>
      <c r="D89" s="209"/>
      <c r="E89" s="48"/>
      <c r="F89" s="242"/>
      <c r="G89" s="75"/>
      <c r="H89" s="75"/>
      <c r="I89" s="41"/>
      <c r="J89" s="41"/>
      <c r="K89" s="69"/>
      <c r="L89" s="238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11"/>
      <c r="B90" s="18"/>
      <c r="C90" s="207"/>
      <c r="D90" s="209"/>
      <c r="E90" s="48"/>
      <c r="F90" s="241"/>
      <c r="G90" s="75"/>
      <c r="H90" s="75"/>
      <c r="I90" s="41"/>
      <c r="J90" s="73"/>
      <c r="K90" s="69"/>
      <c r="L90" s="238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05"/>
      <c r="B91" s="18"/>
      <c r="C91" s="207"/>
      <c r="D91" s="209"/>
      <c r="E91" s="48"/>
      <c r="F91" s="241"/>
      <c r="G91" s="75"/>
      <c r="H91" s="75"/>
      <c r="I91" s="41"/>
      <c r="J91" s="73"/>
      <c r="K91" s="69"/>
      <c r="L91" s="238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05"/>
      <c r="B92" s="201"/>
      <c r="C92" s="207"/>
      <c r="D92" s="201"/>
      <c r="E92" s="48"/>
      <c r="F92" s="240"/>
      <c r="G92" s="75"/>
      <c r="H92" s="75"/>
      <c r="I92" s="41"/>
      <c r="J92" s="73"/>
      <c r="K92" s="69"/>
      <c r="L92" s="238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05"/>
      <c r="B93" s="18"/>
      <c r="C93" s="207"/>
      <c r="D93" s="209"/>
      <c r="E93" s="47"/>
      <c r="F93" s="240"/>
      <c r="G93" s="83"/>
      <c r="H93" s="83"/>
      <c r="I93" s="41"/>
      <c r="J93" s="73"/>
      <c r="K93" s="69"/>
      <c r="L93" s="238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05"/>
      <c r="B94" s="201"/>
      <c r="C94" s="207"/>
      <c r="D94" s="201"/>
      <c r="E94" s="47"/>
      <c r="F94" s="237"/>
      <c r="G94" s="75"/>
      <c r="H94" s="75"/>
      <c r="I94" s="41"/>
      <c r="J94" s="73"/>
      <c r="K94" s="69"/>
      <c r="L94" s="238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11"/>
      <c r="B95" s="18"/>
      <c r="C95" s="207"/>
      <c r="D95" s="212"/>
      <c r="E95" s="47"/>
      <c r="F95" s="240"/>
      <c r="G95" s="75"/>
      <c r="H95" s="75"/>
      <c r="I95" s="41"/>
      <c r="J95" s="40"/>
      <c r="K95" s="69"/>
      <c r="L95" s="238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05"/>
      <c r="B96" s="18"/>
      <c r="C96" s="207"/>
      <c r="D96" s="212"/>
      <c r="E96" s="47"/>
      <c r="F96" s="240"/>
      <c r="G96" s="75"/>
      <c r="H96" s="75"/>
      <c r="I96" s="41"/>
      <c r="J96" s="73"/>
      <c r="K96" s="69"/>
      <c r="L96" s="238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05"/>
      <c r="B97" s="201"/>
      <c r="C97" s="207"/>
      <c r="D97" s="201"/>
      <c r="E97" s="47"/>
      <c r="F97" s="240"/>
      <c r="G97" s="75"/>
      <c r="H97" s="75"/>
      <c r="I97" s="41"/>
      <c r="J97" s="73"/>
      <c r="K97" s="69"/>
      <c r="L97" s="238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05"/>
      <c r="B98" s="18"/>
      <c r="C98" s="207"/>
      <c r="D98" s="201"/>
      <c r="F98" s="240"/>
      <c r="G98" s="75"/>
      <c r="H98" s="75"/>
      <c r="I98" s="41"/>
      <c r="J98" s="73"/>
      <c r="K98" s="69"/>
      <c r="L98" s="238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05"/>
      <c r="B99" s="18"/>
      <c r="C99" s="207"/>
      <c r="D99" s="209"/>
      <c r="F99" s="240"/>
      <c r="G99" s="76"/>
      <c r="H99" s="76"/>
      <c r="I99" s="77"/>
      <c r="J99" s="78"/>
      <c r="K99" s="69"/>
      <c r="L99" s="238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05"/>
      <c r="B100" s="201"/>
      <c r="C100" s="207"/>
      <c r="D100" s="201"/>
      <c r="F100" s="237"/>
      <c r="G100" s="75"/>
      <c r="H100" s="75"/>
      <c r="I100" s="41"/>
      <c r="J100" s="73"/>
      <c r="K100" s="69"/>
      <c r="L100" s="238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05"/>
      <c r="B101" s="201"/>
      <c r="C101" s="207"/>
      <c r="D101" s="201"/>
      <c r="F101" s="240"/>
      <c r="G101" s="75"/>
      <c r="H101" s="75"/>
      <c r="I101" s="41"/>
      <c r="J101" s="80"/>
      <c r="K101" s="69"/>
      <c r="L101" s="238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05"/>
      <c r="B102" s="201"/>
      <c r="C102" s="207"/>
      <c r="D102" s="201"/>
      <c r="F102" s="242"/>
      <c r="G102" s="76"/>
      <c r="H102" s="76"/>
      <c r="I102" s="77"/>
      <c r="J102" s="78"/>
      <c r="K102" s="69"/>
      <c r="L102" s="238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05"/>
      <c r="B103" s="201"/>
      <c r="C103" s="207"/>
      <c r="D103" s="201"/>
      <c r="F103" s="242"/>
      <c r="G103" s="76"/>
      <c r="H103" s="76"/>
      <c r="I103" s="77"/>
      <c r="J103" s="78"/>
      <c r="K103" s="69"/>
      <c r="L103" s="238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05"/>
      <c r="B104" s="18"/>
      <c r="C104" s="207"/>
      <c r="D104" s="209"/>
      <c r="F104" s="242"/>
      <c r="G104" s="75"/>
      <c r="H104" s="75"/>
      <c r="I104" s="41"/>
      <c r="J104" s="73"/>
      <c r="K104" s="69"/>
      <c r="L104" s="238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05"/>
      <c r="B105" s="201"/>
      <c r="C105" s="207"/>
      <c r="D105" s="201"/>
      <c r="F105" s="242"/>
      <c r="G105" s="75"/>
      <c r="H105" s="75"/>
      <c r="I105" s="41"/>
      <c r="J105" s="73"/>
      <c r="K105" s="69"/>
      <c r="L105" s="238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05"/>
      <c r="B106" s="201"/>
      <c r="C106" s="207"/>
      <c r="D106" s="201"/>
      <c r="F106" s="242"/>
      <c r="G106" s="75"/>
      <c r="H106" s="75"/>
      <c r="I106" s="41"/>
      <c r="J106" s="73"/>
      <c r="K106" s="69"/>
      <c r="L106" s="238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05"/>
      <c r="B107" s="201"/>
      <c r="C107" s="207"/>
      <c r="D107" s="201"/>
      <c r="F107" s="242"/>
      <c r="G107" s="75"/>
      <c r="H107" s="75"/>
      <c r="I107" s="41"/>
      <c r="J107" s="40"/>
      <c r="K107" s="69"/>
      <c r="L107" s="238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05"/>
      <c r="B108" s="215"/>
      <c r="C108" s="207"/>
      <c r="D108" s="201"/>
      <c r="F108" s="242"/>
      <c r="G108" s="76"/>
      <c r="H108" s="76"/>
      <c r="I108" s="77"/>
      <c r="J108" s="78"/>
      <c r="K108" s="69"/>
      <c r="L108" s="238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05"/>
      <c r="B109" s="201"/>
      <c r="C109" s="207"/>
      <c r="D109" s="201"/>
      <c r="F109" s="242"/>
      <c r="G109" s="75"/>
      <c r="H109" s="75"/>
      <c r="I109" s="41"/>
      <c r="J109" s="73"/>
      <c r="K109" s="69"/>
      <c r="L109" s="238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05"/>
      <c r="B110" s="201"/>
      <c r="C110" s="207"/>
      <c r="D110" s="201"/>
      <c r="F110" s="242"/>
      <c r="G110" s="76"/>
      <c r="H110" s="76"/>
      <c r="I110" s="77"/>
      <c r="J110" s="78"/>
      <c r="K110" s="69"/>
      <c r="L110" s="238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05"/>
      <c r="B111" s="18"/>
      <c r="C111" s="207"/>
      <c r="D111" s="209"/>
      <c r="F111" s="242"/>
      <c r="G111" s="75"/>
      <c r="H111" s="75"/>
      <c r="I111" s="41"/>
      <c r="J111" s="73"/>
      <c r="K111" s="69"/>
      <c r="L111" s="238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05"/>
      <c r="B112" s="201"/>
      <c r="C112" s="207"/>
      <c r="D112" s="201"/>
      <c r="F112" s="242"/>
      <c r="G112" s="76"/>
      <c r="H112" s="76"/>
      <c r="I112" s="77"/>
      <c r="J112" s="77"/>
      <c r="K112" s="69"/>
      <c r="L112" s="238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05"/>
      <c r="B113" s="201"/>
      <c r="C113" s="207"/>
      <c r="D113" s="201"/>
      <c r="F113" s="242"/>
      <c r="G113" s="75"/>
      <c r="H113" s="75"/>
      <c r="I113" s="41"/>
      <c r="J113" s="41"/>
      <c r="K113" s="69"/>
      <c r="L113" s="238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05"/>
      <c r="B114" s="201"/>
      <c r="C114" s="207"/>
      <c r="D114" s="201"/>
      <c r="F114" s="242"/>
      <c r="G114" s="75"/>
      <c r="H114" s="75"/>
      <c r="I114" s="41"/>
      <c r="J114" s="73"/>
      <c r="K114" s="69"/>
      <c r="L114" s="238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05"/>
      <c r="B115" s="201"/>
      <c r="C115" s="207"/>
      <c r="D115" s="201"/>
      <c r="F115" s="242"/>
      <c r="G115" s="75"/>
      <c r="H115" s="75"/>
      <c r="I115" s="41"/>
      <c r="J115" s="73"/>
      <c r="K115" s="69"/>
      <c r="L115" s="238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11"/>
      <c r="B116" s="215"/>
      <c r="C116" s="207"/>
      <c r="D116" s="201"/>
      <c r="F116" s="242"/>
      <c r="G116" s="76"/>
      <c r="H116" s="76"/>
      <c r="I116" s="77"/>
      <c r="J116" s="78"/>
      <c r="K116" s="69"/>
      <c r="L116" s="238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05"/>
      <c r="B117" s="201"/>
      <c r="C117" s="207"/>
      <c r="D117" s="201"/>
      <c r="F117" s="242"/>
      <c r="G117" s="76"/>
      <c r="H117" s="76"/>
      <c r="I117" s="77"/>
      <c r="J117" s="78"/>
      <c r="K117" s="69"/>
      <c r="L117" s="238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16"/>
      <c r="B118" s="217"/>
      <c r="C118" s="218"/>
      <c r="D118" s="219"/>
      <c r="F118" s="242"/>
      <c r="G118" s="75"/>
      <c r="H118" s="75"/>
      <c r="I118" s="41"/>
      <c r="J118" s="40"/>
      <c r="K118" s="69"/>
      <c r="L118" s="238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86" t="s">
        <v>23</v>
      </c>
      <c r="B119" s="287"/>
      <c r="C119" s="221">
        <f>SUM(C37:C118)</f>
        <v>765760</v>
      </c>
      <c r="D119" s="220"/>
      <c r="F119" s="240"/>
      <c r="G119" s="75"/>
      <c r="H119" s="75"/>
      <c r="I119" s="41"/>
      <c r="J119" s="73"/>
      <c r="K119" s="69"/>
      <c r="L119" s="238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4"/>
      <c r="D120" s="82"/>
      <c r="F120" s="240"/>
      <c r="G120" s="75"/>
      <c r="H120" s="75"/>
      <c r="I120" s="41"/>
      <c r="J120" s="73"/>
      <c r="K120" s="69"/>
      <c r="L120" s="238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88" t="s">
        <v>24</v>
      </c>
      <c r="B121" s="289"/>
      <c r="C121" s="169" t="s">
        <v>11</v>
      </c>
      <c r="D121" s="168"/>
      <c r="F121" s="240"/>
      <c r="G121" s="76"/>
      <c r="H121" s="76"/>
      <c r="I121" s="77"/>
      <c r="J121" s="78"/>
      <c r="K121" s="69"/>
      <c r="L121" s="238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43"/>
      <c r="G122" s="244"/>
      <c r="H122" s="244"/>
      <c r="I122" s="245">
        <f>SUM(I44:I121)</f>
        <v>0</v>
      </c>
      <c r="J122" s="246"/>
      <c r="K122" s="247">
        <f>SUM(K69:K121)</f>
        <v>0</v>
      </c>
      <c r="L122" s="248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195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195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195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195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195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195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195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195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195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195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195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195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195"/>
      <c r="F140" s="141"/>
      <c r="G140" s="141"/>
      <c r="H140" s="141"/>
      <c r="I140" s="38"/>
      <c r="J140" s="38"/>
    </row>
    <row r="141" spans="1:24">
      <c r="A141" s="195"/>
      <c r="F141" s="141"/>
      <c r="G141" s="141"/>
      <c r="H141" s="141"/>
      <c r="I141" s="38"/>
      <c r="J141" s="38"/>
    </row>
    <row r="142" spans="1:24">
      <c r="A142" s="195"/>
      <c r="F142" s="141"/>
      <c r="G142" s="141"/>
      <c r="H142" s="141"/>
      <c r="I142" s="38"/>
      <c r="J142" s="38"/>
    </row>
    <row r="143" spans="1:24">
      <c r="A143" s="195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90"/>
      <c r="G156" s="290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7:D49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6:D36"/>
    <mergeCell ref="F43:L43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8"/>
  <sheetViews>
    <sheetView tabSelected="1" topLeftCell="A16" zoomScaleNormal="100" workbookViewId="0">
      <selection activeCell="H24" sqref="H24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18.570312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304" t="s">
        <v>43</v>
      </c>
      <c r="B1" s="305"/>
      <c r="C1" s="305"/>
      <c r="D1" s="305"/>
      <c r="E1" s="306"/>
      <c r="F1" s="184"/>
      <c r="G1" s="1"/>
    </row>
    <row r="2" spans="1:28" ht="21.75">
      <c r="A2" s="313" t="s">
        <v>61</v>
      </c>
      <c r="B2" s="314"/>
      <c r="C2" s="314"/>
      <c r="D2" s="314"/>
      <c r="E2" s="315"/>
      <c r="F2" s="184"/>
      <c r="G2" s="1"/>
    </row>
    <row r="3" spans="1:28" ht="24" thickBot="1">
      <c r="A3" s="307" t="s">
        <v>109</v>
      </c>
      <c r="B3" s="308"/>
      <c r="C3" s="308"/>
      <c r="D3" s="308"/>
      <c r="E3" s="309"/>
      <c r="F3" s="184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316" t="s">
        <v>47</v>
      </c>
      <c r="B4" s="317"/>
      <c r="C4" s="317"/>
      <c r="D4" s="317"/>
      <c r="E4" s="318"/>
      <c r="F4" s="184"/>
      <c r="G4" s="254" t="s">
        <v>79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88" t="s">
        <v>60</v>
      </c>
      <c r="B5" s="189">
        <v>9000000</v>
      </c>
      <c r="C5" s="162"/>
      <c r="D5" s="163" t="s">
        <v>10</v>
      </c>
      <c r="E5" s="179">
        <v>9235730</v>
      </c>
      <c r="F5" s="184"/>
      <c r="G5" s="255">
        <v>37580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56">
        <v>93577.3</v>
      </c>
      <c r="C6" s="34"/>
      <c r="D6" s="152" t="s">
        <v>59</v>
      </c>
      <c r="E6" s="157">
        <v>9807</v>
      </c>
      <c r="F6" s="18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256"/>
      <c r="B7" s="181"/>
      <c r="C7" s="32"/>
      <c r="D7" s="152" t="s">
        <v>57</v>
      </c>
      <c r="E7" s="180">
        <v>1068635.3000000007</v>
      </c>
      <c r="F7" s="18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56"/>
      <c r="C8" s="32"/>
      <c r="D8" s="153"/>
      <c r="E8" s="180"/>
      <c r="F8" s="184"/>
      <c r="G8" s="2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54</v>
      </c>
      <c r="B9" s="156">
        <v>23290</v>
      </c>
      <c r="C9" s="32"/>
      <c r="D9" s="152"/>
      <c r="E9" s="157"/>
      <c r="F9" s="184"/>
      <c r="G9" s="29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56"/>
      <c r="C10" s="32"/>
      <c r="D10" s="152" t="s">
        <v>12</v>
      </c>
      <c r="E10" s="157">
        <v>765760</v>
      </c>
      <c r="F10" s="184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59" t="s">
        <v>7</v>
      </c>
      <c r="B11" s="260">
        <f>B6-B9-B10</f>
        <v>70287.3</v>
      </c>
      <c r="C11" s="32"/>
      <c r="D11" s="152" t="s">
        <v>90</v>
      </c>
      <c r="E11" s="157">
        <v>71190</v>
      </c>
      <c r="F11" s="184"/>
      <c r="G11" s="27"/>
      <c r="H11" s="27" t="s">
        <v>39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257"/>
      <c r="B12" s="258"/>
      <c r="C12" s="32"/>
      <c r="D12" s="152" t="s">
        <v>44</v>
      </c>
      <c r="E12" s="180">
        <v>1619165</v>
      </c>
      <c r="F12" s="184"/>
      <c r="H12" s="26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56"/>
      <c r="B13" s="181"/>
      <c r="C13" s="152"/>
      <c r="D13" s="152"/>
      <c r="E13" s="157"/>
      <c r="F13" s="18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33" t="s">
        <v>88</v>
      </c>
      <c r="B14" s="156">
        <v>4000000</v>
      </c>
      <c r="C14" s="32"/>
      <c r="D14" s="152"/>
      <c r="E14" s="157"/>
      <c r="F14" s="184"/>
      <c r="G14" s="2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56"/>
      <c r="C15" s="32"/>
      <c r="D15" s="152"/>
      <c r="E15" s="157"/>
      <c r="F15" s="184"/>
      <c r="G15" s="2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 t="s">
        <v>104</v>
      </c>
      <c r="B16" s="156">
        <v>300000</v>
      </c>
      <c r="C16" s="32"/>
      <c r="D16" s="153"/>
      <c r="E16" s="180"/>
      <c r="F16" s="184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56"/>
      <c r="C17" s="32"/>
      <c r="D17" s="153"/>
      <c r="E17" s="180"/>
      <c r="F17" s="184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56">
        <f>B5+B6-B9+B14-B16</f>
        <v>12770287.300000001</v>
      </c>
      <c r="C18" s="32"/>
      <c r="D18" s="152" t="s">
        <v>6</v>
      </c>
      <c r="E18" s="157">
        <f>SUM(E5:E17)</f>
        <v>12770287.300000001</v>
      </c>
      <c r="F18" s="184"/>
      <c r="G18" s="135">
        <f>B18-E18</f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51"/>
      <c r="B19" s="158" t="s">
        <v>11</v>
      </c>
      <c r="C19" s="150"/>
      <c r="D19" s="154"/>
      <c r="E19" s="159"/>
      <c r="F19" s="184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310" t="s">
        <v>12</v>
      </c>
      <c r="B20" s="311"/>
      <c r="C20" s="311"/>
      <c r="D20" s="311"/>
      <c r="E20" s="312"/>
      <c r="F20" s="184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182" t="s">
        <v>93</v>
      </c>
      <c r="B21" s="186">
        <v>87500</v>
      </c>
      <c r="C21" s="183"/>
      <c r="D21" s="183" t="s">
        <v>71</v>
      </c>
      <c r="E21" s="187">
        <v>31990</v>
      </c>
      <c r="F21" s="18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21.75">
      <c r="A22" s="193" t="s">
        <v>98</v>
      </c>
      <c r="B22" s="191">
        <v>20000</v>
      </c>
      <c r="C22" s="192"/>
      <c r="D22" s="190" t="s">
        <v>66</v>
      </c>
      <c r="E22" s="194">
        <v>31990</v>
      </c>
      <c r="F22" s="185"/>
      <c r="G22" s="16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s="1" customFormat="1" ht="21.75">
      <c r="A23" s="193" t="s">
        <v>70</v>
      </c>
      <c r="B23" s="191">
        <v>100000</v>
      </c>
      <c r="C23" s="192"/>
      <c r="D23" s="190" t="s">
        <v>65</v>
      </c>
      <c r="E23" s="194">
        <v>31990</v>
      </c>
      <c r="F23" s="160"/>
      <c r="G23" s="160"/>
    </row>
    <row r="24" spans="1:28" s="1" customFormat="1" ht="22.5" thickBot="1">
      <c r="A24" s="197" t="s">
        <v>69</v>
      </c>
      <c r="B24" s="198">
        <v>290000</v>
      </c>
      <c r="C24" s="253"/>
      <c r="D24" s="199" t="s">
        <v>94</v>
      </c>
      <c r="E24" s="200">
        <v>110000</v>
      </c>
      <c r="F24" s="160"/>
      <c r="G24" s="160"/>
    </row>
    <row r="25" spans="1:28" ht="21.75">
      <c r="A25" s="196"/>
      <c r="B25" s="196"/>
      <c r="C25" s="160"/>
      <c r="D25" s="160"/>
      <c r="E25" s="160"/>
      <c r="F25" s="160"/>
      <c r="G25" s="16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21.75">
      <c r="A26" s="196"/>
      <c r="B26" s="196"/>
      <c r="C26" s="160"/>
      <c r="D26" s="160"/>
      <c r="E26" s="160"/>
      <c r="F26" s="160"/>
      <c r="G26" s="16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21.75">
      <c r="A27" s="196"/>
      <c r="B27" s="196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23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1"/>
      <c r="B32" s="1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5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5:28">
      <c r="E34" s="2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5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5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5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5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5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5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5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5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5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5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5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5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5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5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8:28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</sheetData>
  <sortState ref="A22:B24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2022-04-17T17:52:05Z</dcterms:modified>
</cp:coreProperties>
</file>