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8.02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/>
  <c r="E12" i="16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<sst xmlns="http://schemas.openxmlformats.org/spreadsheetml/2006/main" count="449" uniqueCount="240">
  <si>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</si>
  <si>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</si>
  <si>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</si>
  <si>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</si>
  <si>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</si>
  <si>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</si>
  <si>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</si>
  <si>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</si>
  <si>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</si>
  <si>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</si>
  <si>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</si>
  <si>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</si>
  <si>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</si>
  <si>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</si>
  <si>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</si>
  <si>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</si>
  <si>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</si>
  <si>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</si>
  <si>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</si>
  <si>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</si>
  <si>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</si>
  <si>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</si>
  <si>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</si>
  <si>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</si>
  <si>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</si>
  <si>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</si>
  <si>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</si>
  <si>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</si>
  <si>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</si>
  <si>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</si>
  <si>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</si>
  <si>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</si>
  <si>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</si>
  <si>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</si>
  <si>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</si>
  <si>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</si>
  <si>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</si>
  <si>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</si>
  <si>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</si>
  <si>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</si>
  <si>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</si>
  <si>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</si>
  <si>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</si>
  <si>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</si>
  <si>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</si>
  <si>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</si>
  <si>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</si>
  <si>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</si>
  <si>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</si>
  <si>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</si>
  <si>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</si>
  <si>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</si>
  <si>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</si>
  <si>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</si>
  <si>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</si>
  <si>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</si>
  <si>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</si>
  <si>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</si>
  <si>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</si>
  <si>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</si>
  <si>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</si>
  <si>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</si>
  <si>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</si>
  <si>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</si>
  <si>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</si>
  <si>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</si>
  <si>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</si>
  <si>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</si>
  <si>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</si>
  <si>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</si>
  <si>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</si>
  <si>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</si>
  <si>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</si>
  <si>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</si>
  <si>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</si>
  <si>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</si>
  <si>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</si>
  <si>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</si>
  <si>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</si>
  <si>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</si>
  <si>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</si>
  <si>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</si>
  <si>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</si>
  <si>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</si>
  <si>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</si>
  <si>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</si>
  <si>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</si>
  <si>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</si>
  <si>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</si>
  <si>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</si>
  <si>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</si>
  <si>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</si>
  <si>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</si>
  <si>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</si>
  <si>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</si>
  <si>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</si>
  <si>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</si>
  <si>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</si>
  <si>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</si>
  <si>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</si>
  <si>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</si>
  <si>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</si>
  <si>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</si>
  <si>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</si>
  <si>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</si>
  <si>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</si>
  <si>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</si>
  <si>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</si>
  <si>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</si>
  <si>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</si>
  <si>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</si>
  <si>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</si>
  <si>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</si>
  <si>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</si>
  <si>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</si>
  <si>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</si>
  <si>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</si>
  <si>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</si>
  <si>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</si>
  <si>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</si>
  <si>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</si>
  <si>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</si>
  <si>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</si>
  <si>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</si>
  <si>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</si>
  <si>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</si>
  <si>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</si>
  <si>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</si>
  <si>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</si>
  <si>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</si>
  <si>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</si>
  <si>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</si>
  <si>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</si>
  <si>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</si>
  <si>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</si>
  <si>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</si>
  <si>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</si>
  <si>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</si>
  <si>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</si>
  <si>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</si>
  <si>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</si>
  <si>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</si>
  <si>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</si>
  <si>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</si>
  <si>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</si>
  <si>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</si>
  <si>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</si>
  <si>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</si>
  <si>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</si>
  <si>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</si>
  <si>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</si>
  <si>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</si>
  <si>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</si>
  <si>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</si>
  <si>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</si>
  <si>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</si>
  <si>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</si>
  <si>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</si>
  <si>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</si>
  <si>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</si>
  <si>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</si>
  <si>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</si>
  <si>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</si>
  <si>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</si>
  <si>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</si>
  <si>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</si>
  <si>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</si>
  <si>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</si>
  <si>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</si>
  <si>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</si>
  <si>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</si>
  <si>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</si>
  <si>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</si>
  <si>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</si>
  <si>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</si>
  <si>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</si>
  <si>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</si>
  <si>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</si>
  <si>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</si>
  <si>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</si>
  <si>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</si>
  <si>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</si>
  <si>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</si>
  <si>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</si>
  <si>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</si>
  <si>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</si>
  <si>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</si>
  <si>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</si>
  <si>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</si>
  <si>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</si>
  <si>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</si>
  <si>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</si>
  <si>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</si>
  <si>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</si>
  <si>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</si>
  <si>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</si>
  <si>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</si>
  <si>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02.02.2022</t>
  </si>
  <si>
    <t>03.02.2022</t>
  </si>
  <si>
    <t>B=Hossain Telecom</t>
  </si>
  <si>
    <t>05.02.2022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</si>
  <si>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</si>
  <si>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</si>
  <si>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</si>
  <si>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</si>
  <si>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</si>
  <si>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</si>
  <si>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</si>
  <si>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</si>
  <si>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</si>
  <si>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</si>
  <si>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</si>
  <si>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</si>
  <si>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</si>
  <si>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</si>
  <si>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</si>
  <si>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15.02.2022</t>
  </si>
  <si>
    <t>16.02.2022</t>
  </si>
  <si>
    <t>17.02.2022</t>
  </si>
  <si>
    <t>C=Galaxy Mobile</t>
  </si>
  <si>
    <t>19.02.2022</t>
  </si>
  <si>
    <t>20.02.2022</t>
  </si>
  <si>
    <t>Friends Telecom</t>
  </si>
  <si>
    <t>21.02.2022</t>
  </si>
  <si>
    <t>22.02.2022</t>
  </si>
  <si>
    <t>Mama</t>
  </si>
  <si>
    <t>23.02.2022</t>
  </si>
  <si>
    <t>Mokhura</t>
  </si>
  <si>
    <t>T.M Mobile</t>
  </si>
  <si>
    <t>24.02.2022</t>
  </si>
  <si>
    <t>Shakil</t>
  </si>
  <si>
    <t>26.02.20222</t>
  </si>
  <si>
    <t>26.02.2022</t>
  </si>
  <si>
    <t>27.02.2022</t>
  </si>
  <si>
    <t>Symphony  Balance(+)</t>
  </si>
  <si>
    <t>Samsung(+)</t>
  </si>
  <si>
    <t>28.02.2022</t>
  </si>
  <si>
    <t>Date:28.02.2022</t>
  </si>
  <si>
    <t>Jamuna Bank(+)</t>
  </si>
  <si>
    <t>Back Margin Jan'2022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</si>
</sst>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62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H33" sqref="H3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193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4"/>
      <c r="B6" s="26" t="s">
        <v>197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4"/>
      <c r="B7" s="26" t="s">
        <v>198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4"/>
      <c r="B8" s="26" t="s">
        <v>200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4"/>
      <c r="B9" s="26" t="s">
        <v>201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4"/>
      <c r="B10" s="26" t="s">
        <v>202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4"/>
      <c r="B11" s="26" t="s">
        <v>204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4"/>
      <c r="B12" s="26" t="s">
        <v>205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4"/>
      <c r="B13" s="26" t="s">
        <v>207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4"/>
      <c r="B14" s="26" t="s">
        <v>208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4"/>
      <c r="B15" s="26" t="s">
        <v>209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4"/>
      <c r="B16" s="26" t="s">
        <v>210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4"/>
      <c r="B17" s="26" t="s">
        <v>216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4"/>
      <c r="B18" s="26" t="s">
        <v>217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4"/>
      <c r="B19" s="26" t="s">
        <v>218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4"/>
      <c r="B20" s="26" t="s">
        <v>220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4"/>
      <c r="B21" s="26" t="s">
        <v>221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4"/>
      <c r="B22" s="26" t="s">
        <v>223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4"/>
      <c r="B23" s="26" t="s">
        <v>224</v>
      </c>
      <c r="C23" s="267">
        <v>450000</v>
      </c>
      <c r="D23" s="267">
        <v>450000</v>
      </c>
      <c r="E23" s="269">
        <f>E22+C23-D23</f>
        <v>11038</v>
      </c>
      <c r="F23" s="2"/>
      <c r="G23" s="2"/>
    </row>
    <row r="24" spans="1:7">
      <c r="A24" s="314"/>
      <c r="B24" s="26" t="s">
        <v>226</v>
      </c>
      <c r="C24" s="267">
        <v>400000</v>
      </c>
      <c r="D24" s="267">
        <v>400000</v>
      </c>
      <c r="E24" s="269">
        <f t="shared" si="0"/>
        <v>11038</v>
      </c>
      <c r="F24" s="2"/>
      <c r="G24" s="2"/>
    </row>
    <row r="25" spans="1:7">
      <c r="A25" s="314"/>
      <c r="B25" s="26" t="s">
        <v>229</v>
      </c>
      <c r="C25" s="267">
        <v>600000</v>
      </c>
      <c r="D25" s="267">
        <v>600000</v>
      </c>
      <c r="E25" s="269">
        <f t="shared" si="0"/>
        <v>11038</v>
      </c>
      <c r="F25" s="2"/>
      <c r="G25" s="2"/>
    </row>
    <row r="26" spans="1:7">
      <c r="A26" s="314"/>
      <c r="B26" s="26" t="s">
        <v>231</v>
      </c>
      <c r="C26" s="267">
        <v>0</v>
      </c>
      <c r="D26" s="267">
        <v>0</v>
      </c>
      <c r="E26" s="269">
        <f t="shared" si="0"/>
        <v>11038</v>
      </c>
      <c r="F26" s="2"/>
      <c r="G26" s="2"/>
    </row>
    <row r="27" spans="1:7">
      <c r="A27" s="314"/>
      <c r="B27" s="26" t="s">
        <v>233</v>
      </c>
      <c r="C27" s="267">
        <v>1500000</v>
      </c>
      <c r="D27" s="267">
        <v>1500000</v>
      </c>
      <c r="E27" s="269">
        <f t="shared" si="0"/>
        <v>11038</v>
      </c>
      <c r="F27" s="2"/>
      <c r="G27" s="21"/>
    </row>
    <row r="28" spans="1:7">
      <c r="A28" s="314"/>
      <c r="B28" s="26" t="s">
        <v>236</v>
      </c>
      <c r="C28" s="267">
        <v>2000000</v>
      </c>
      <c r="D28" s="267">
        <v>2000000</v>
      </c>
      <c r="E28" s="269">
        <f>E27+C28-D28</f>
        <v>11038</v>
      </c>
      <c r="F28" s="2"/>
      <c r="G28" s="21"/>
    </row>
    <row r="29" spans="1:7">
      <c r="A29" s="314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4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4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4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4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4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4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4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4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4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4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4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4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4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4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4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4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4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4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4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4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4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4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4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4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4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4"/>
      <c r="B55" s="26"/>
      <c r="C55" s="267"/>
      <c r="D55" s="267"/>
      <c r="E55" s="269">
        <f t="shared" si="0"/>
        <v>11038</v>
      </c>
      <c r="F55" s="2"/>
    </row>
    <row r="56" spans="1:7">
      <c r="A56" s="314"/>
      <c r="B56" s="26"/>
      <c r="C56" s="267"/>
      <c r="D56" s="267"/>
      <c r="E56" s="269">
        <f t="shared" si="0"/>
        <v>11038</v>
      </c>
      <c r="F56" s="2"/>
    </row>
    <row r="57" spans="1:7">
      <c r="A57" s="314"/>
      <c r="B57" s="26"/>
      <c r="C57" s="267"/>
      <c r="D57" s="267"/>
      <c r="E57" s="269">
        <f t="shared" si="0"/>
        <v>11038</v>
      </c>
      <c r="F57" s="2"/>
    </row>
    <row r="58" spans="1:7">
      <c r="A58" s="314"/>
      <c r="B58" s="26"/>
      <c r="C58" s="267"/>
      <c r="D58" s="267"/>
      <c r="E58" s="269">
        <f t="shared" si="0"/>
        <v>11038</v>
      </c>
      <c r="F58" s="2"/>
    </row>
    <row r="59" spans="1:7">
      <c r="A59" s="314"/>
      <c r="B59" s="26"/>
      <c r="C59" s="267"/>
      <c r="D59" s="267"/>
      <c r="E59" s="269">
        <f t="shared" si="0"/>
        <v>11038</v>
      </c>
      <c r="F59" s="2"/>
    </row>
    <row r="60" spans="1:7">
      <c r="A60" s="314"/>
      <c r="B60" s="26"/>
      <c r="C60" s="267"/>
      <c r="D60" s="267"/>
      <c r="E60" s="269">
        <f t="shared" si="0"/>
        <v>11038</v>
      </c>
      <c r="F60" s="2"/>
    </row>
    <row r="61" spans="1:7">
      <c r="A61" s="314"/>
      <c r="B61" s="26"/>
      <c r="C61" s="267"/>
      <c r="D61" s="267"/>
      <c r="E61" s="269">
        <f t="shared" si="0"/>
        <v>11038</v>
      </c>
      <c r="F61" s="2"/>
    </row>
    <row r="62" spans="1:7">
      <c r="A62" s="314"/>
      <c r="B62" s="26"/>
      <c r="C62" s="267"/>
      <c r="D62" s="267"/>
      <c r="E62" s="269">
        <f t="shared" si="0"/>
        <v>11038</v>
      </c>
      <c r="F62" s="2"/>
    </row>
    <row r="63" spans="1:7">
      <c r="A63" s="314"/>
      <c r="B63" s="26"/>
      <c r="C63" s="267"/>
      <c r="D63" s="267"/>
      <c r="E63" s="269">
        <f t="shared" si="0"/>
        <v>11038</v>
      </c>
      <c r="F63" s="2"/>
    </row>
    <row r="64" spans="1:7">
      <c r="A64" s="314"/>
      <c r="B64" s="26"/>
      <c r="C64" s="267"/>
      <c r="D64" s="267"/>
      <c r="E64" s="269">
        <f t="shared" si="0"/>
        <v>11038</v>
      </c>
      <c r="F64" s="2"/>
    </row>
    <row r="65" spans="1:7">
      <c r="A65" s="314"/>
      <c r="B65" s="26"/>
      <c r="C65" s="267"/>
      <c r="D65" s="267"/>
      <c r="E65" s="269">
        <f t="shared" si="0"/>
        <v>11038</v>
      </c>
      <c r="F65" s="2"/>
    </row>
    <row r="66" spans="1:7">
      <c r="A66" s="314"/>
      <c r="B66" s="26"/>
      <c r="C66" s="267"/>
      <c r="D66" s="267"/>
      <c r="E66" s="269">
        <f t="shared" si="0"/>
        <v>11038</v>
      </c>
      <c r="F66" s="2"/>
    </row>
    <row r="67" spans="1:7">
      <c r="A67" s="314"/>
      <c r="B67" s="26"/>
      <c r="C67" s="267"/>
      <c r="D67" s="267"/>
      <c r="E67" s="269">
        <f t="shared" si="0"/>
        <v>11038</v>
      </c>
      <c r="F67" s="2"/>
    </row>
    <row r="68" spans="1:7">
      <c r="A68" s="314"/>
      <c r="B68" s="26"/>
      <c r="C68" s="267"/>
      <c r="D68" s="267"/>
      <c r="E68" s="269">
        <f t="shared" si="0"/>
        <v>11038</v>
      </c>
      <c r="F68" s="2"/>
    </row>
    <row r="69" spans="1:7">
      <c r="A69" s="314"/>
      <c r="B69" s="26"/>
      <c r="C69" s="267"/>
      <c r="D69" s="267"/>
      <c r="E69" s="269">
        <f t="shared" si="0"/>
        <v>11038</v>
      </c>
      <c r="F69" s="2"/>
    </row>
    <row r="70" spans="1:7">
      <c r="A70" s="314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4"/>
      <c r="B71" s="26"/>
      <c r="C71" s="267"/>
      <c r="D71" s="267"/>
      <c r="E71" s="269">
        <f t="shared" si="1"/>
        <v>11038</v>
      </c>
      <c r="F71" s="2"/>
    </row>
    <row r="72" spans="1:7">
      <c r="A72" s="314"/>
      <c r="B72" s="26"/>
      <c r="C72" s="267"/>
      <c r="D72" s="267"/>
      <c r="E72" s="269">
        <f t="shared" si="1"/>
        <v>11038</v>
      </c>
      <c r="F72" s="2"/>
    </row>
    <row r="73" spans="1:7">
      <c r="A73" s="314"/>
      <c r="B73" s="26"/>
      <c r="C73" s="267"/>
      <c r="D73" s="267"/>
      <c r="E73" s="269">
        <f t="shared" si="1"/>
        <v>11038</v>
      </c>
      <c r="F73" s="2"/>
    </row>
    <row r="74" spans="1:7">
      <c r="A74" s="314"/>
      <c r="B74" s="26"/>
      <c r="C74" s="267"/>
      <c r="D74" s="267"/>
      <c r="E74" s="269">
        <f t="shared" si="1"/>
        <v>11038</v>
      </c>
      <c r="F74" s="2"/>
    </row>
    <row r="75" spans="1:7">
      <c r="A75" s="314"/>
      <c r="B75" s="26"/>
      <c r="C75" s="267"/>
      <c r="D75" s="267"/>
      <c r="E75" s="269">
        <f t="shared" si="1"/>
        <v>11038</v>
      </c>
      <c r="F75" s="2"/>
    </row>
    <row r="76" spans="1:7">
      <c r="A76" s="314"/>
      <c r="B76" s="26"/>
      <c r="C76" s="267"/>
      <c r="D76" s="267"/>
      <c r="E76" s="269">
        <f t="shared" si="1"/>
        <v>11038</v>
      </c>
      <c r="F76" s="2"/>
    </row>
    <row r="77" spans="1:7">
      <c r="A77" s="314"/>
      <c r="B77" s="26"/>
      <c r="C77" s="267"/>
      <c r="D77" s="267"/>
      <c r="E77" s="269">
        <f t="shared" si="1"/>
        <v>11038</v>
      </c>
      <c r="F77" s="2"/>
    </row>
    <row r="78" spans="1:7">
      <c r="A78" s="314"/>
      <c r="B78" s="26"/>
      <c r="C78" s="267"/>
      <c r="D78" s="267"/>
      <c r="E78" s="269">
        <f t="shared" si="1"/>
        <v>11038</v>
      </c>
      <c r="F78" s="2"/>
    </row>
    <row r="79" spans="1:7">
      <c r="A79" s="314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4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4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4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4"/>
      <c r="B83" s="31"/>
      <c r="C83" s="269">
        <f>SUM(C5:C72)</f>
        <v>10661038</v>
      </c>
      <c r="D83" s="269">
        <f>SUM(D5:D77)</f>
        <v>10650000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M33" sqref="M3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2" customFormat="1" ht="18">
      <c r="A2" s="316" t="s">
        <v>124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3" customFormat="1" ht="16.5" thickBot="1">
      <c r="A3" s="317" t="s">
        <v>194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6"/>
      <c r="T3" s="7"/>
      <c r="U3" s="7"/>
      <c r="V3" s="7"/>
      <c r="W3" s="7"/>
      <c r="X3" s="16"/>
    </row>
    <row r="4" spans="1:24" s="74" customFormat="1" ht="12.75" customHeight="1">
      <c r="A4" s="320" t="s">
        <v>35</v>
      </c>
      <c r="B4" s="322" t="s">
        <v>36</v>
      </c>
      <c r="C4" s="324" t="s">
        <v>37</v>
      </c>
      <c r="D4" s="324" t="s">
        <v>38</v>
      </c>
      <c r="E4" s="324" t="s">
        <v>39</v>
      </c>
      <c r="F4" s="324"/>
      <c r="G4" s="324" t="s">
        <v>40</v>
      </c>
      <c r="H4" s="324" t="s">
        <v>169</v>
      </c>
      <c r="I4" s="324" t="s">
        <v>168</v>
      </c>
      <c r="J4" s="324" t="s">
        <v>41</v>
      </c>
      <c r="K4" s="324" t="s">
        <v>42</v>
      </c>
      <c r="L4" s="324" t="s">
        <v>43</v>
      </c>
      <c r="M4" s="324" t="s">
        <v>44</v>
      </c>
      <c r="N4" s="324" t="s">
        <v>45</v>
      </c>
      <c r="O4" s="328" t="s">
        <v>46</v>
      </c>
      <c r="P4" s="326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1"/>
      <c r="B5" s="323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9"/>
      <c r="P5" s="327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196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197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198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200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201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202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204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205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207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>
        <v>20</v>
      </c>
      <c r="O14" s="90"/>
      <c r="P14" s="92"/>
      <c r="Q14" s="86">
        <f t="shared" si="0"/>
        <v>1455</v>
      </c>
      <c r="R14" s="87"/>
      <c r="S14" s="95"/>
      <c r="T14" s="34"/>
      <c r="U14" s="5"/>
      <c r="V14" s="34"/>
      <c r="W14" s="5"/>
    </row>
    <row r="15" spans="1:24" s="13" customFormat="1">
      <c r="A15" s="81" t="s">
        <v>208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209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210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216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217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218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220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221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223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 t="s">
        <v>224</v>
      </c>
      <c r="B24" s="89">
        <v>800</v>
      </c>
      <c r="C24" s="82"/>
      <c r="D24" s="90"/>
      <c r="E24" s="90">
        <v>10</v>
      </c>
      <c r="F24" s="90"/>
      <c r="G24" s="90">
        <v>290</v>
      </c>
      <c r="H24" s="90"/>
      <c r="I24" s="90"/>
      <c r="J24" s="90">
        <v>30</v>
      </c>
      <c r="K24" s="90">
        <v>400</v>
      </c>
      <c r="L24" s="90"/>
      <c r="M24" s="90"/>
      <c r="N24" s="121">
        <v>20</v>
      </c>
      <c r="O24" s="90"/>
      <c r="P24" s="92">
        <v>300</v>
      </c>
      <c r="Q24" s="86">
        <f t="shared" si="0"/>
        <v>1850</v>
      </c>
      <c r="R24" s="87"/>
      <c r="S24" s="6"/>
      <c r="U24" s="98"/>
      <c r="V24" s="98"/>
      <c r="W24" s="98"/>
    </row>
    <row r="25" spans="1:23" s="97" customFormat="1">
      <c r="A25" s="81" t="s">
        <v>226</v>
      </c>
      <c r="B25" s="89"/>
      <c r="C25" s="82"/>
      <c r="D25" s="90">
        <v>48</v>
      </c>
      <c r="E25" s="90">
        <v>150</v>
      </c>
      <c r="F25" s="90"/>
      <c r="G25" s="90">
        <v>200</v>
      </c>
      <c r="H25" s="90"/>
      <c r="I25" s="90"/>
      <c r="J25" s="90">
        <v>50</v>
      </c>
      <c r="K25" s="90">
        <v>400</v>
      </c>
      <c r="L25" s="90"/>
      <c r="M25" s="90"/>
      <c r="N25" s="121">
        <v>20</v>
      </c>
      <c r="O25" s="90"/>
      <c r="P25" s="92"/>
      <c r="Q25" s="86">
        <f t="shared" si="0"/>
        <v>868</v>
      </c>
      <c r="R25" s="96"/>
      <c r="S25" s="6"/>
    </row>
    <row r="26" spans="1:23" s="13" customFormat="1">
      <c r="A26" s="81" t="s">
        <v>229</v>
      </c>
      <c r="B26" s="89">
        <v>1000</v>
      </c>
      <c r="C26" s="82">
        <v>400</v>
      </c>
      <c r="D26" s="90"/>
      <c r="E26" s="90"/>
      <c r="F26" s="90"/>
      <c r="G26" s="90">
        <v>100</v>
      </c>
      <c r="H26" s="90"/>
      <c r="I26" s="90"/>
      <c r="J26" s="90">
        <v>30</v>
      </c>
      <c r="K26" s="90">
        <v>400</v>
      </c>
      <c r="L26" s="90"/>
      <c r="M26" s="90"/>
      <c r="N26" s="121">
        <v>20</v>
      </c>
      <c r="O26" s="90"/>
      <c r="P26" s="92"/>
      <c r="Q26" s="86">
        <f t="shared" si="0"/>
        <v>1950</v>
      </c>
      <c r="R26" s="87"/>
      <c r="S26" s="6"/>
    </row>
    <row r="27" spans="1:23" s="13" customFormat="1">
      <c r="A27" s="81" t="s">
        <v>232</v>
      </c>
      <c r="B27" s="89">
        <v>900</v>
      </c>
      <c r="C27" s="82">
        <v>860</v>
      </c>
      <c r="D27" s="90"/>
      <c r="E27" s="90">
        <v>320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2700</v>
      </c>
      <c r="R27" s="87"/>
      <c r="S27" s="6"/>
    </row>
    <row r="28" spans="1:23" s="13" customFormat="1">
      <c r="A28" s="81" t="s">
        <v>233</v>
      </c>
      <c r="B28" s="89">
        <v>500</v>
      </c>
      <c r="C28" s="82"/>
      <c r="D28" s="90"/>
      <c r="E28" s="90">
        <v>1450</v>
      </c>
      <c r="F28" s="90"/>
      <c r="G28" s="90">
        <v>220</v>
      </c>
      <c r="H28" s="90"/>
      <c r="I28" s="90"/>
      <c r="J28" s="90">
        <v>30</v>
      </c>
      <c r="K28" s="90">
        <v>400</v>
      </c>
      <c r="L28" s="90"/>
      <c r="M28" s="90"/>
      <c r="N28" s="121">
        <v>20</v>
      </c>
      <c r="O28" s="90"/>
      <c r="P28" s="92"/>
      <c r="Q28" s="86">
        <f t="shared" si="0"/>
        <v>2620</v>
      </c>
      <c r="R28" s="87"/>
      <c r="S28" s="6"/>
      <c r="T28" s="99"/>
      <c r="U28" s="99"/>
    </row>
    <row r="29" spans="1:23" s="13" customFormat="1">
      <c r="A29" s="81" t="s">
        <v>236</v>
      </c>
      <c r="B29" s="89">
        <v>1000</v>
      </c>
      <c r="C29" s="82">
        <v>420</v>
      </c>
      <c r="D29" s="90"/>
      <c r="E29" s="90"/>
      <c r="F29" s="90"/>
      <c r="G29" s="90">
        <v>100</v>
      </c>
      <c r="H29" s="90"/>
      <c r="I29" s="90"/>
      <c r="J29" s="90">
        <v>30</v>
      </c>
      <c r="K29" s="90">
        <v>400</v>
      </c>
      <c r="L29" s="90"/>
      <c r="M29" s="90"/>
      <c r="N29" s="121">
        <v>20</v>
      </c>
      <c r="O29" s="90">
        <v>10000</v>
      </c>
      <c r="P29" s="92"/>
      <c r="Q29" s="86">
        <f t="shared" si="0"/>
        <v>11970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18800</v>
      </c>
      <c r="C37" s="108">
        <f t="shared" ref="C37:P37" si="1">SUM(C6:C36)</f>
        <v>3840</v>
      </c>
      <c r="D37" s="108">
        <f t="shared" si="1"/>
        <v>861</v>
      </c>
      <c r="E37" s="108">
        <f t="shared" si="1"/>
        <v>8870</v>
      </c>
      <c r="F37" s="108">
        <f t="shared" si="1"/>
        <v>0</v>
      </c>
      <c r="G37" s="108">
        <f>SUM(G6:G36)</f>
        <v>5900</v>
      </c>
      <c r="H37" s="108">
        <f t="shared" si="1"/>
        <v>0</v>
      </c>
      <c r="I37" s="108">
        <f t="shared" si="1"/>
        <v>0</v>
      </c>
      <c r="J37" s="108">
        <f t="shared" si="1"/>
        <v>865</v>
      </c>
      <c r="K37" s="108">
        <f t="shared" si="1"/>
        <v>9800</v>
      </c>
      <c r="L37" s="108">
        <f t="shared" si="1"/>
        <v>799</v>
      </c>
      <c r="M37" s="108">
        <f t="shared" si="1"/>
        <v>1200</v>
      </c>
      <c r="N37" s="124">
        <f t="shared" si="1"/>
        <v>450</v>
      </c>
      <c r="O37" s="108">
        <f t="shared" si="1"/>
        <v>10000</v>
      </c>
      <c r="P37" s="109">
        <f t="shared" si="1"/>
        <v>950</v>
      </c>
      <c r="Q37" s="110">
        <f>SUM(Q6:Q36)</f>
        <v>62335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29" zoomScale="120" zoomScaleNormal="120" workbookViewId="0">
      <selection activeCell="H41" sqref="H4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195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109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196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197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198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200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201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202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204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205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207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208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209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210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216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217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218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220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221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223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224</v>
      </c>
      <c r="B23" s="55">
        <v>323350</v>
      </c>
      <c r="C23" s="58">
        <v>502680</v>
      </c>
      <c r="D23" s="55">
        <v>1830</v>
      </c>
      <c r="E23" s="55">
        <f t="shared" si="1"/>
        <v>504510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226</v>
      </c>
      <c r="B24" s="55">
        <v>379150</v>
      </c>
      <c r="C24" s="58">
        <v>357172</v>
      </c>
      <c r="D24" s="55">
        <v>868</v>
      </c>
      <c r="E24" s="55">
        <f t="shared" si="0"/>
        <v>358040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229</v>
      </c>
      <c r="B25" s="55">
        <v>416100</v>
      </c>
      <c r="C25" s="58">
        <v>495550</v>
      </c>
      <c r="D25" s="55">
        <v>1950</v>
      </c>
      <c r="E25" s="55">
        <f t="shared" si="0"/>
        <v>497500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232</v>
      </c>
      <c r="B26" s="55">
        <v>563540</v>
      </c>
      <c r="C26" s="58">
        <v>603910</v>
      </c>
      <c r="D26" s="55">
        <v>2700</v>
      </c>
      <c r="E26" s="55">
        <f t="shared" si="0"/>
        <v>606610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233</v>
      </c>
      <c r="B27" s="55">
        <v>334750</v>
      </c>
      <c r="C27" s="58">
        <v>429360</v>
      </c>
      <c r="D27" s="55">
        <v>2650</v>
      </c>
      <c r="E27" s="55">
        <f t="shared" si="0"/>
        <v>432010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 t="s">
        <v>236</v>
      </c>
      <c r="B28" s="55">
        <v>274560</v>
      </c>
      <c r="C28" s="58">
        <v>404400</v>
      </c>
      <c r="D28" s="55">
        <v>11970</v>
      </c>
      <c r="E28" s="55">
        <f t="shared" si="0"/>
        <v>416370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10671370</v>
      </c>
      <c r="C33" s="275">
        <f>SUM(C5:C32)</f>
        <v>10569125</v>
      </c>
      <c r="D33" s="274">
        <f>SUM(D5:D32)</f>
        <v>61085</v>
      </c>
      <c r="E33" s="274">
        <f>SUM(E5:E32)</f>
        <v>10630210</v>
      </c>
      <c r="F33" s="274">
        <f>B33-E33</f>
        <v>41160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99" t="s">
        <v>177</v>
      </c>
      <c r="C37" s="137" t="s">
        <v>136</v>
      </c>
      <c r="D37" s="217">
        <v>2000</v>
      </c>
      <c r="E37" s="300" t="s">
        <v>179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175</v>
      </c>
      <c r="C38" s="125" t="s">
        <v>162</v>
      </c>
      <c r="D38" s="218">
        <v>13000</v>
      </c>
      <c r="E38" s="185" t="s">
        <v>236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206</v>
      </c>
      <c r="C39" s="125" t="s">
        <v>136</v>
      </c>
      <c r="D39" s="218">
        <v>700</v>
      </c>
      <c r="E39" s="185" t="s">
        <v>224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14050</v>
      </c>
      <c r="E40" s="185" t="s">
        <v>226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196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203</v>
      </c>
      <c r="C42" s="125" t="s">
        <v>136</v>
      </c>
      <c r="D42" s="218">
        <v>9000</v>
      </c>
      <c r="E42" s="185" t="s">
        <v>226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211</v>
      </c>
      <c r="C43" s="125" t="s">
        <v>136</v>
      </c>
      <c r="D43" s="218">
        <v>9580</v>
      </c>
      <c r="E43" s="186" t="s">
        <v>210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213</v>
      </c>
      <c r="C44" s="125" t="s">
        <v>136</v>
      </c>
      <c r="D44" s="218">
        <v>1500</v>
      </c>
      <c r="E44" s="186" t="s">
        <v>218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>
        <v>1718911905</v>
      </c>
      <c r="D46" s="220">
        <v>479490</v>
      </c>
      <c r="E46" s="285" t="s">
        <v>236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>
        <v>1765002244</v>
      </c>
      <c r="D47" s="221">
        <v>230000</v>
      </c>
      <c r="E47" s="187" t="s">
        <v>236</v>
      </c>
      <c r="F47" s="141"/>
      <c r="G47" s="147"/>
      <c r="H47" s="197" t="s">
        <v>177</v>
      </c>
      <c r="I47" s="62" t="s">
        <v>136</v>
      </c>
      <c r="J47" s="58">
        <v>5000</v>
      </c>
      <c r="K47" s="58" t="s">
        <v>179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>
        <v>1716697790</v>
      </c>
      <c r="D48" s="221">
        <v>200000</v>
      </c>
      <c r="E48" s="189" t="s">
        <v>207</v>
      </c>
      <c r="F48" s="141"/>
      <c r="G48" s="147"/>
      <c r="H48" s="197" t="s">
        <v>175</v>
      </c>
      <c r="I48" s="62" t="s">
        <v>162</v>
      </c>
      <c r="J48" s="58">
        <v>6000</v>
      </c>
      <c r="K48" s="180" t="s">
        <v>174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>
        <v>1743942020</v>
      </c>
      <c r="D49" s="221">
        <v>200000</v>
      </c>
      <c r="E49" s="187" t="s">
        <v>201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187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>
        <v>1733624262</v>
      </c>
      <c r="D50" s="221">
        <v>226540</v>
      </c>
      <c r="E50" s="187" t="s">
        <v>233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178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>
        <v>1723246584</v>
      </c>
      <c r="D51" s="221">
        <v>69960</v>
      </c>
      <c r="E51" s="189" t="s">
        <v>159</v>
      </c>
      <c r="F51" s="141"/>
      <c r="G51" s="147"/>
      <c r="H51" s="197" t="s">
        <v>180</v>
      </c>
      <c r="I51" s="62" t="s">
        <v>136</v>
      </c>
      <c r="J51" s="58">
        <v>1000</v>
      </c>
      <c r="K51" s="180" t="s">
        <v>186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>
        <v>1739791780</v>
      </c>
      <c r="D52" s="221">
        <v>35100</v>
      </c>
      <c r="E52" s="188" t="s">
        <v>233</v>
      </c>
      <c r="F52" s="141"/>
      <c r="G52" s="147"/>
      <c r="H52" s="197" t="s">
        <v>114</v>
      </c>
      <c r="I52" s="62"/>
      <c r="J52" s="58">
        <v>655580</v>
      </c>
      <c r="K52" s="180" t="s">
        <v>192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>
        <v>1725821212</v>
      </c>
      <c r="D53" s="221">
        <v>39300</v>
      </c>
      <c r="E53" s="189" t="s">
        <v>236</v>
      </c>
      <c r="F53" s="141"/>
      <c r="G53" s="147"/>
      <c r="H53" s="197" t="s">
        <v>116</v>
      </c>
      <c r="I53" s="62"/>
      <c r="J53" s="58">
        <v>20000</v>
      </c>
      <c r="K53" s="180" t="s">
        <v>192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>
        <v>1749334499</v>
      </c>
      <c r="D54" s="221">
        <v>54290</v>
      </c>
      <c r="E54" s="187" t="s">
        <v>226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171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192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159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105</v>
      </c>
      <c r="B58" s="60" t="s">
        <v>86</v>
      </c>
      <c r="C58" s="125" t="s">
        <v>76</v>
      </c>
      <c r="D58" s="221">
        <v>78000</v>
      </c>
      <c r="E58" s="188" t="s">
        <v>209</v>
      </c>
      <c r="F58" s="141"/>
      <c r="G58" s="147"/>
      <c r="H58" s="197" t="s">
        <v>148</v>
      </c>
      <c r="I58" s="62"/>
      <c r="J58" s="58">
        <v>39480</v>
      </c>
      <c r="K58" s="180" t="s">
        <v>192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59" t="s">
        <v>85</v>
      </c>
      <c r="C59" s="125" t="s">
        <v>75</v>
      </c>
      <c r="D59" s="221">
        <v>10915</v>
      </c>
      <c r="E59" s="187" t="s">
        <v>59</v>
      </c>
      <c r="F59" s="141"/>
      <c r="G59" s="147"/>
      <c r="H59" s="197" t="s">
        <v>149</v>
      </c>
      <c r="I59" s="62"/>
      <c r="J59" s="58">
        <v>34130</v>
      </c>
      <c r="K59" s="180" t="s">
        <v>186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104</v>
      </c>
      <c r="B60" s="60" t="s">
        <v>87</v>
      </c>
      <c r="C60" s="125" t="s">
        <v>77</v>
      </c>
      <c r="D60" s="221">
        <v>20000</v>
      </c>
      <c r="E60" s="187" t="s">
        <v>139</v>
      </c>
      <c r="F60" s="141"/>
      <c r="G60" s="147"/>
      <c r="H60" s="184" t="s">
        <v>117</v>
      </c>
      <c r="I60" s="63"/>
      <c r="J60" s="178">
        <v>54500</v>
      </c>
      <c r="K60" s="179" t="s">
        <v>192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104</v>
      </c>
      <c r="B61" s="60" t="s">
        <v>92</v>
      </c>
      <c r="C61" s="125" t="s">
        <v>81</v>
      </c>
      <c r="D61" s="221">
        <v>11000</v>
      </c>
      <c r="E61" s="188" t="s">
        <v>139</v>
      </c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104</v>
      </c>
      <c r="B62" s="60" t="s">
        <v>88</v>
      </c>
      <c r="C62" s="125" t="s">
        <v>78</v>
      </c>
      <c r="D62" s="221">
        <v>17400</v>
      </c>
      <c r="E62" s="188" t="s">
        <v>229</v>
      </c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104</v>
      </c>
      <c r="B63" s="60" t="s">
        <v>90</v>
      </c>
      <c r="C63" s="125" t="s">
        <v>79</v>
      </c>
      <c r="D63" s="221">
        <v>19370</v>
      </c>
      <c r="E63" s="189" t="s">
        <v>133</v>
      </c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176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104</v>
      </c>
      <c r="B64" s="60" t="s">
        <v>91</v>
      </c>
      <c r="C64" s="125">
        <v>1711270696</v>
      </c>
      <c r="D64" s="221">
        <v>22000</v>
      </c>
      <c r="E64" s="189" t="s">
        <v>58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166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104</v>
      </c>
      <c r="B65" s="60" t="s">
        <v>89</v>
      </c>
      <c r="C65" s="125">
        <v>1774412324</v>
      </c>
      <c r="D65" s="221">
        <v>29840</v>
      </c>
      <c r="E65" s="188" t="s">
        <v>204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100</v>
      </c>
      <c r="B66" s="60" t="s">
        <v>93</v>
      </c>
      <c r="C66" s="125" t="s">
        <v>82</v>
      </c>
      <c r="D66" s="221">
        <v>13500</v>
      </c>
      <c r="E66" s="187" t="s">
        <v>118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102</v>
      </c>
      <c r="B67" s="61" t="s">
        <v>96</v>
      </c>
      <c r="C67" s="125" t="s">
        <v>84</v>
      </c>
      <c r="D67" s="221">
        <v>7000</v>
      </c>
      <c r="E67" s="187" t="s">
        <v>142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102</v>
      </c>
      <c r="B68" s="59" t="s">
        <v>95</v>
      </c>
      <c r="C68" s="125" t="s">
        <v>83</v>
      </c>
      <c r="D68" s="221">
        <v>79590</v>
      </c>
      <c r="E68" s="188" t="s">
        <v>176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100</v>
      </c>
      <c r="B69" s="60" t="s">
        <v>212</v>
      </c>
      <c r="C69" s="125">
        <v>1716094816</v>
      </c>
      <c r="D69" s="221">
        <v>10000</v>
      </c>
      <c r="E69" s="188" t="s">
        <v>226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100</v>
      </c>
      <c r="B70" s="127" t="s">
        <v>222</v>
      </c>
      <c r="C70" s="125">
        <v>1716601350</v>
      </c>
      <c r="D70" s="221">
        <v>18430</v>
      </c>
      <c r="E70" s="189" t="s">
        <v>232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/>
      <c r="B71" s="59"/>
      <c r="C71" s="125"/>
      <c r="D71" s="221"/>
      <c r="E71" s="187"/>
      <c r="F71" s="143"/>
      <c r="G71" s="147"/>
      <c r="H71" s="200" t="s">
        <v>89</v>
      </c>
      <c r="I71" s="65"/>
      <c r="J71" s="58">
        <v>20000</v>
      </c>
      <c r="K71" s="125" t="s">
        <v>160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107</v>
      </c>
      <c r="B74" s="60" t="s">
        <v>161</v>
      </c>
      <c r="C74" s="125">
        <v>1737600335</v>
      </c>
      <c r="D74" s="221">
        <v>8490</v>
      </c>
      <c r="E74" s="188" t="s">
        <v>233</v>
      </c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164</v>
      </c>
      <c r="B75" s="60" t="s">
        <v>165</v>
      </c>
      <c r="C75" s="125">
        <v>1811710431</v>
      </c>
      <c r="D75" s="221">
        <v>5800</v>
      </c>
      <c r="E75" s="187" t="s">
        <v>167</v>
      </c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103</v>
      </c>
      <c r="B76" s="60" t="s">
        <v>94</v>
      </c>
      <c r="C76" s="125">
        <v>1761236031</v>
      </c>
      <c r="D76" s="221">
        <v>7000</v>
      </c>
      <c r="E76" s="188" t="s">
        <v>139</v>
      </c>
      <c r="F76" s="308"/>
      <c r="G76" s="147"/>
      <c r="H76" s="184" t="s">
        <v>161</v>
      </c>
      <c r="I76" s="63"/>
      <c r="J76" s="178">
        <v>10610</v>
      </c>
      <c r="K76" s="178" t="s">
        <v>186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6" t="s">
        <v>103</v>
      </c>
      <c r="B77" s="60" t="s">
        <v>134</v>
      </c>
      <c r="C77" s="125">
        <v>1744752366</v>
      </c>
      <c r="D77" s="221">
        <v>10000</v>
      </c>
      <c r="E77" s="188" t="s">
        <v>233</v>
      </c>
      <c r="F77" s="308"/>
      <c r="G77" s="147"/>
      <c r="H77" s="197" t="s">
        <v>165</v>
      </c>
      <c r="I77" s="62"/>
      <c r="J77" s="58">
        <v>5800</v>
      </c>
      <c r="K77" s="180" t="s">
        <v>167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103</v>
      </c>
      <c r="B78" s="59" t="s">
        <v>172</v>
      </c>
      <c r="C78" s="125">
        <v>1309083520</v>
      </c>
      <c r="D78" s="221">
        <v>270000</v>
      </c>
      <c r="E78" s="188" t="s">
        <v>236</v>
      </c>
      <c r="F78" s="308"/>
      <c r="G78" s="147"/>
      <c r="H78" s="197" t="s">
        <v>188</v>
      </c>
      <c r="I78" s="62"/>
      <c r="J78" s="58">
        <v>6000</v>
      </c>
      <c r="K78" s="180" t="s">
        <v>187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227</v>
      </c>
      <c r="B79" s="60" t="s">
        <v>228</v>
      </c>
      <c r="C79" s="125">
        <v>1727608308</v>
      </c>
      <c r="D79" s="221">
        <v>7700</v>
      </c>
      <c r="E79" s="188" t="s">
        <v>226</v>
      </c>
      <c r="F79" s="308"/>
      <c r="G79" s="147"/>
      <c r="H79" s="197" t="s">
        <v>151</v>
      </c>
      <c r="I79" s="62"/>
      <c r="J79" s="58">
        <v>23130</v>
      </c>
      <c r="K79" s="180" t="s">
        <v>191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145</v>
      </c>
      <c r="B80" s="60" t="s">
        <v>146</v>
      </c>
      <c r="C80" s="125">
        <v>1789726772</v>
      </c>
      <c r="D80" s="221">
        <v>39800</v>
      </c>
      <c r="E80" s="187" t="s">
        <v>233</v>
      </c>
      <c r="F80" s="308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/>
      <c r="B81" s="60"/>
      <c r="C81" s="125"/>
      <c r="D81" s="221"/>
      <c r="E81" s="189"/>
      <c r="F81" s="308"/>
      <c r="G81" s="147"/>
      <c r="H81" s="197" t="s">
        <v>134</v>
      </c>
      <c r="I81" s="62"/>
      <c r="J81" s="58">
        <v>40550</v>
      </c>
      <c r="K81" s="180" t="s">
        <v>187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/>
      <c r="B82" s="60"/>
      <c r="C82" s="125"/>
      <c r="D82" s="221"/>
      <c r="E82" s="188"/>
      <c r="F82" s="56"/>
      <c r="G82" s="147"/>
      <c r="H82" s="197" t="s">
        <v>185</v>
      </c>
      <c r="I82" s="62"/>
      <c r="J82" s="58">
        <v>7700</v>
      </c>
      <c r="K82" s="180" t="s">
        <v>184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/>
      <c r="B83" s="60"/>
      <c r="C83" s="125"/>
      <c r="D83" s="221"/>
      <c r="E83" s="189"/>
      <c r="F83" s="56"/>
      <c r="G83" s="147"/>
      <c r="H83" s="197" t="s">
        <v>172</v>
      </c>
      <c r="I83" s="62"/>
      <c r="J83" s="58">
        <v>280000</v>
      </c>
      <c r="K83" s="180" t="s">
        <v>192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/>
      <c r="B84" s="60"/>
      <c r="C84" s="125"/>
      <c r="D84" s="221"/>
      <c r="E84" s="189"/>
      <c r="F84" s="56"/>
      <c r="G84" s="147"/>
      <c r="H84" s="197" t="s">
        <v>157</v>
      </c>
      <c r="I84" s="62"/>
      <c r="J84" s="58">
        <v>1060</v>
      </c>
      <c r="K84" s="180" t="s">
        <v>192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/>
      <c r="B85" s="60"/>
      <c r="C85" s="125"/>
      <c r="D85" s="221"/>
      <c r="E85" s="188"/>
      <c r="F85" s="56"/>
      <c r="G85" s="147"/>
      <c r="H85" s="197" t="s">
        <v>123</v>
      </c>
      <c r="I85" s="62"/>
      <c r="J85" s="58">
        <v>16530</v>
      </c>
      <c r="K85" s="180" t="s">
        <v>191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/>
      <c r="B86" s="60"/>
      <c r="C86" s="125"/>
      <c r="D86" s="221"/>
      <c r="E86" s="188"/>
      <c r="F86" s="56"/>
      <c r="G86" s="147"/>
      <c r="H86" s="197" t="s">
        <v>146</v>
      </c>
      <c r="I86" s="62"/>
      <c r="J86" s="58">
        <v>39800</v>
      </c>
      <c r="K86" s="180" t="s">
        <v>184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/>
      <c r="B87" s="60"/>
      <c r="C87" s="125"/>
      <c r="D87" s="221"/>
      <c r="E87" s="187"/>
      <c r="F87" s="308"/>
      <c r="G87" s="147"/>
      <c r="H87" s="197" t="s">
        <v>190</v>
      </c>
      <c r="I87" s="62"/>
      <c r="J87" s="58">
        <v>18000</v>
      </c>
      <c r="K87" s="180" t="s">
        <v>189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/>
      <c r="B88" s="126"/>
      <c r="C88" s="125"/>
      <c r="D88" s="221"/>
      <c r="E88" s="188"/>
      <c r="F88" s="308"/>
      <c r="G88" s="147"/>
      <c r="H88" s="197" t="s">
        <v>183</v>
      </c>
      <c r="I88" s="62"/>
      <c r="J88" s="58">
        <v>20000</v>
      </c>
      <c r="K88" s="180" t="s">
        <v>181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308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308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308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106</v>
      </c>
      <c r="B113" s="60" t="s">
        <v>230</v>
      </c>
      <c r="C113" s="125"/>
      <c r="D113" s="221">
        <v>300</v>
      </c>
      <c r="E113" s="189" t="s">
        <v>229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225</v>
      </c>
      <c r="B114" s="60" t="s">
        <v>215</v>
      </c>
      <c r="C114" s="125">
        <v>1763999686</v>
      </c>
      <c r="D114" s="221">
        <v>25000</v>
      </c>
      <c r="E114" s="189" t="s">
        <v>210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182</v>
      </c>
      <c r="B115" s="60" t="s">
        <v>183</v>
      </c>
      <c r="C115" s="125">
        <v>1747475777</v>
      </c>
      <c r="D115" s="221">
        <v>20000</v>
      </c>
      <c r="E115" s="189" t="s">
        <v>196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33</v>
      </c>
      <c r="B119" s="331"/>
      <c r="C119" s="343"/>
      <c r="D119" s="224">
        <f>SUM(D37:D118)</f>
        <v>2393185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34</v>
      </c>
      <c r="B121" s="331"/>
      <c r="C121" s="331"/>
      <c r="D121" s="224">
        <f>D119+M121</f>
        <v>2393185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4:E84">
    <sortCondition ref="A74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opLeftCell="A13" zoomScaleNormal="100" workbookViewId="0">
      <selection activeCell="I22" sqref="I2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4" t="s">
        <v>57</v>
      </c>
      <c r="B1" s="345"/>
      <c r="C1" s="345"/>
      <c r="D1" s="345"/>
      <c r="E1" s="346"/>
      <c r="F1" s="5"/>
      <c r="G1" s="5"/>
    </row>
    <row r="2" spans="1:25" ht="21.75">
      <c r="A2" s="353" t="s">
        <v>73</v>
      </c>
      <c r="B2" s="354"/>
      <c r="C2" s="354"/>
      <c r="D2" s="354"/>
      <c r="E2" s="355"/>
      <c r="F2" s="5"/>
      <c r="G2" s="5"/>
    </row>
    <row r="3" spans="1:25" ht="23.25">
      <c r="A3" s="347" t="s">
        <v>237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127</v>
      </c>
      <c r="B4" s="357"/>
      <c r="C4" s="282"/>
      <c r="D4" s="358" t="s">
        <v>126</v>
      </c>
      <c r="E4" s="359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6062830.1871000007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283534.32910000015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 t="s">
        <v>239</v>
      </c>
      <c r="B7" s="286">
        <v>58311</v>
      </c>
      <c r="C7" s="43"/>
      <c r="D7" s="41" t="s">
        <v>70</v>
      </c>
      <c r="E7" s="257">
        <v>68806.141999999061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62335</v>
      </c>
      <c r="C10" s="42"/>
      <c r="D10" s="41" t="s">
        <v>12</v>
      </c>
      <c r="E10" s="257">
        <v>2393185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68800</v>
      </c>
      <c r="C11" s="42"/>
      <c r="D11" s="42" t="s">
        <v>71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B6+B7-B10-B11</f>
        <v>210710.32910000015</v>
      </c>
      <c r="C12" s="42"/>
      <c r="D12" s="41" t="s">
        <v>234</v>
      </c>
      <c r="E12" s="259">
        <v>2000451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 t="s">
        <v>235</v>
      </c>
      <c r="B13" s="310">
        <v>400000</v>
      </c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 t="s">
        <v>238</v>
      </c>
      <c r="B14" s="310">
        <v>2000000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10610710.3291</v>
      </c>
      <c r="C15" s="42"/>
      <c r="D15" s="42" t="s">
        <v>7</v>
      </c>
      <c r="E15" s="260">
        <f>E5+E6+E7+E10+E11+E12+E13</f>
        <v>10610710.3291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0" t="s">
        <v>15</v>
      </c>
      <c r="B17" s="351"/>
      <c r="C17" s="351"/>
      <c r="D17" s="351"/>
      <c r="E17" s="352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78000</v>
      </c>
      <c r="C18" s="41"/>
      <c r="D18" s="288" t="s">
        <v>17</v>
      </c>
      <c r="E18" s="307">
        <v>479490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230000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152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199</v>
      </c>
      <c r="B22" s="129">
        <v>30000</v>
      </c>
      <c r="C22" s="41"/>
      <c r="D22" s="288" t="s">
        <v>158</v>
      </c>
      <c r="E22" s="289">
        <v>226540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173</v>
      </c>
      <c r="B23" s="129">
        <v>270000</v>
      </c>
      <c r="C23" s="130"/>
      <c r="D23" s="288" t="s">
        <v>163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170</v>
      </c>
      <c r="B24" s="129">
        <v>30550</v>
      </c>
      <c r="C24" s="130"/>
      <c r="D24" s="288" t="s">
        <v>153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214</v>
      </c>
      <c r="B25" s="129">
        <v>30000</v>
      </c>
      <c r="C25" s="130"/>
      <c r="D25" s="288" t="s">
        <v>154</v>
      </c>
      <c r="E25" s="289">
        <v>39300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1" t="s">
        <v>219</v>
      </c>
      <c r="B26" s="302">
        <v>25000</v>
      </c>
      <c r="C26" s="303"/>
      <c r="D26" s="304" t="s">
        <v>155</v>
      </c>
      <c r="E26" s="305">
        <v>35100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156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4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2022-03-01T13:08:28Z</dcterms:modified>
</cp:coreProperties>
</file>