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04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C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<sst xmlns="http://schemas.openxmlformats.org/spreadsheetml/2006/main" count="146" uniqueCount="93">
  <si>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</si>
  <si>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</si>
  <si>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</si>
  <si>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</si>
  <si>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</si>
  <si>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</si>
  <si>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</si>
  <si>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</si>
  <si>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</si>
  <si>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</si>
  <si>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</si>
  <si>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</si>
  <si>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</si>
  <si>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</si>
  <si>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</si>
  <si>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</si>
  <si>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</si>
  <si>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</si>
  <si>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</si>
  <si>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</si>
  <si>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</si>
  <si>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</si>
  <si>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</si>
  <si>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</si>
  <si>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</si>
  <si>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</si>
  <si>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</si>
  <si>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</si>
  <si>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</si>
  <si>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</si>
  <si>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</si>
  <si>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</si>
  <si>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</si>
  <si>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</si>
  <si>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</si>
  <si>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</si>
  <si>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</si>
  <si>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</si>
  <si>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</si>
  <si>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</si>
  <si>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</si>
  <si>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</si>
  <si>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</si>
  <si>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</si>
  <si>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</si>
  <si>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</si>
  <si>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</si>
  <si>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</si>
  <si>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</si>
  <si>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</si>
  <si>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</si>
  <si>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</si>
  <si>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</si>
  <si>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</si>
  <si>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</si>
  <si>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</si>
  <si>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28.11.2021</t>
  </si>
  <si>
    <t>Biswash Telecom</t>
  </si>
  <si>
    <t>07.12.2021</t>
  </si>
  <si>
    <t>Mobile Bill Cost</t>
  </si>
  <si>
    <t>Chaskoir</t>
  </si>
  <si>
    <t>Friends Mobile Collection</t>
  </si>
  <si>
    <t>30.11.2021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</si>
  <si>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</si>
  <si>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</si>
  <si>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</si>
  <si>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</si>
  <si>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</si>
  <si>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</si>
  <si>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</si>
  <si>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Boss (+)</t>
  </si>
  <si>
    <t>S= Dighi Telecom</t>
  </si>
  <si>
    <t>C=Friends Mobile Collection</t>
  </si>
  <si>
    <t>C= Biswas Telecom</t>
  </si>
  <si>
    <t>18.12.2021</t>
  </si>
  <si>
    <t>Noyon Lalpur</t>
  </si>
  <si>
    <t>25.12.2021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</si>
  <si>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</si>
  <si>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</si>
  <si>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</si>
  <si>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</si>
  <si>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</si>
  <si>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</si>
  <si>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</si>
  <si>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</si>
  <si>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</si>
  <si>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</si>
  <si>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</si>
  <si>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Date: 04.01.2022</t>
  </si>
  <si>
    <t>SH Mobile</t>
  </si>
  <si>
    <t>Sadar</t>
  </si>
  <si>
    <t>N.B : 4,00,000 Taka Cash Handover to Boss.</t>
  </si>
  <si>
    <t>N= SH Realme Brandshop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</si>
</sst>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0" fontId="34" fillId="0" borderId="5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2" fontId="34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1" sqref="G1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5" t="s">
        <v>13</v>
      </c>
      <c r="C1" s="245"/>
      <c r="D1" s="245"/>
      <c r="E1" s="245"/>
    </row>
    <row r="2" spans="1:11" ht="16.5" customHeight="1">
      <c r="A2" s="15"/>
      <c r="B2" s="246" t="s">
        <v>77</v>
      </c>
      <c r="C2" s="246"/>
      <c r="D2" s="246"/>
      <c r="E2" s="24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51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79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85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86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87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/>
      <c r="C11" s="19"/>
      <c r="D11" s="19"/>
      <c r="E11" s="21">
        <f t="shared" si="0"/>
        <v>6130</v>
      </c>
      <c r="F11" s="23"/>
      <c r="G11" s="1"/>
      <c r="H11" s="1"/>
      <c r="I11" s="15"/>
      <c r="J11" s="15"/>
    </row>
    <row r="12" spans="1:11">
      <c r="A12" s="15"/>
      <c r="B12" s="20"/>
      <c r="C12" s="19"/>
      <c r="D12" s="19"/>
      <c r="E12" s="21">
        <f t="shared" si="0"/>
        <v>6130</v>
      </c>
      <c r="F12" s="1"/>
      <c r="G12" s="24"/>
      <c r="H12" s="1"/>
      <c r="I12" s="15"/>
      <c r="J12" s="15"/>
    </row>
    <row r="13" spans="1:11">
      <c r="A13" s="15"/>
      <c r="B13" s="20"/>
      <c r="C13" s="19"/>
      <c r="D13" s="19"/>
      <c r="E13" s="21">
        <f t="shared" si="0"/>
        <v>6130</v>
      </c>
      <c r="F13" s="1"/>
      <c r="G13" s="1"/>
      <c r="H13" s="1"/>
      <c r="I13" s="15"/>
      <c r="J13" s="15"/>
    </row>
    <row r="14" spans="1:11">
      <c r="A14" s="15"/>
      <c r="B14" s="20"/>
      <c r="C14" s="19"/>
      <c r="D14" s="19"/>
      <c r="E14" s="21">
        <f t="shared" si="0"/>
        <v>6130</v>
      </c>
      <c r="F14" s="1"/>
      <c r="G14" s="7"/>
      <c r="H14" s="1"/>
      <c r="I14" s="15"/>
      <c r="J14" s="15"/>
    </row>
    <row r="15" spans="1:11">
      <c r="A15" s="15"/>
      <c r="B15" s="20"/>
      <c r="C15" s="19"/>
      <c r="D15" s="19"/>
      <c r="E15" s="21">
        <f t="shared" si="0"/>
        <v>6130</v>
      </c>
      <c r="F15" s="14"/>
      <c r="G15" s="1"/>
      <c r="H15" s="1"/>
      <c r="I15" s="15"/>
      <c r="J15" s="15"/>
    </row>
    <row r="16" spans="1:11">
      <c r="A16" s="15"/>
      <c r="B16" s="20"/>
      <c r="C16" s="19"/>
      <c r="D16" s="19"/>
      <c r="E16" s="21">
        <f t="shared" si="0"/>
        <v>6130</v>
      </c>
      <c r="F16" s="8"/>
      <c r="G16" s="1"/>
      <c r="H16" s="1"/>
      <c r="I16" s="15"/>
      <c r="J16" s="15"/>
    </row>
    <row r="17" spans="1:10">
      <c r="A17" s="15"/>
      <c r="B17" s="20"/>
      <c r="C17" s="19"/>
      <c r="D17" s="19"/>
      <c r="E17" s="21">
        <f>E16+C17-D17</f>
        <v>6130</v>
      </c>
      <c r="F17" s="8"/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6130</v>
      </c>
      <c r="F18" s="23"/>
      <c r="G18" s="1"/>
      <c r="H18" s="1"/>
      <c r="I18" s="15"/>
      <c r="J18" s="15"/>
    </row>
    <row r="19" spans="1:10">
      <c r="A19" s="15"/>
      <c r="B19" s="20"/>
      <c r="C19" s="19"/>
      <c r="D19" s="19"/>
      <c r="E19" s="21">
        <f t="shared" si="0"/>
        <v>6130</v>
      </c>
      <c r="F19" s="1"/>
      <c r="G19" s="1"/>
      <c r="H19" s="1"/>
      <c r="I19" s="15"/>
      <c r="J19" s="15"/>
    </row>
    <row r="20" spans="1:10">
      <c r="A20" s="15"/>
      <c r="B20" s="20"/>
      <c r="C20" s="19"/>
      <c r="D20" s="19"/>
      <c r="E20" s="21">
        <f>E19+C20-D20</f>
        <v>6130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6130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6130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6130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6130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6130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6130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6130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6130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6130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6130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6130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6130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6130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6130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6130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6130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6130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6130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6130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6130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6130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6130</v>
      </c>
      <c r="F42" s="1"/>
      <c r="G42" s="15"/>
    </row>
    <row r="43" spans="1:10">
      <c r="A43" s="15"/>
      <c r="B43" s="20"/>
      <c r="C43" s="19"/>
      <c r="D43" s="19"/>
      <c r="E43" s="21">
        <f t="shared" si="0"/>
        <v>6130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6130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6130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6130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6130</v>
      </c>
      <c r="F47" s="1"/>
      <c r="G47" s="15"/>
    </row>
    <row r="48" spans="1:10">
      <c r="B48" s="20"/>
      <c r="C48" s="19"/>
      <c r="D48" s="19"/>
      <c r="E48" s="21">
        <f t="shared" si="0"/>
        <v>6130</v>
      </c>
      <c r="F48" s="1"/>
      <c r="G48" s="15"/>
    </row>
    <row r="49" spans="2:7">
      <c r="B49" s="20"/>
      <c r="C49" s="19"/>
      <c r="D49" s="19"/>
      <c r="E49" s="21">
        <f t="shared" si="0"/>
        <v>6130</v>
      </c>
      <c r="F49" s="1"/>
      <c r="G49" s="15"/>
    </row>
    <row r="50" spans="2:7">
      <c r="B50" s="20"/>
      <c r="C50" s="19"/>
      <c r="D50" s="19"/>
      <c r="E50" s="21">
        <f t="shared" si="0"/>
        <v>6130</v>
      </c>
      <c r="F50" s="1"/>
      <c r="G50" s="15"/>
    </row>
    <row r="51" spans="2:7">
      <c r="B51" s="25"/>
      <c r="C51" s="21">
        <f>SUM(C5:C50)</f>
        <v>6130</v>
      </c>
      <c r="D51" s="21">
        <f>SUM(D5:D50)</f>
        <v>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3" activePane="bottomLeft" state="frozen"/>
      <selection pane="bottomLeft" activeCell="I45" sqref="I45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51" t="s">
        <v>13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24" s="103" customFormat="1" ht="18">
      <c r="A2" s="252" t="s">
        <v>42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</row>
    <row r="3" spans="1:24" s="104" customFormat="1" ht="16.5" thickBot="1">
      <c r="A3" s="253" t="s">
        <v>78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S3" s="48"/>
      <c r="T3" s="5"/>
      <c r="U3" s="5"/>
      <c r="V3" s="5"/>
      <c r="W3" s="5"/>
      <c r="X3" s="11"/>
    </row>
    <row r="4" spans="1:24" s="106" customFormat="1">
      <c r="A4" s="256" t="s">
        <v>25</v>
      </c>
      <c r="B4" s="258" t="s">
        <v>26</v>
      </c>
      <c r="C4" s="247" t="s">
        <v>27</v>
      </c>
      <c r="D4" s="247" t="s">
        <v>28</v>
      </c>
      <c r="E4" s="247" t="s">
        <v>29</v>
      </c>
      <c r="F4" s="247" t="s">
        <v>30</v>
      </c>
      <c r="G4" s="247" t="s">
        <v>31</v>
      </c>
      <c r="H4" s="247" t="s">
        <v>48</v>
      </c>
      <c r="I4" s="247" t="s">
        <v>32</v>
      </c>
      <c r="J4" s="247" t="s">
        <v>33</v>
      </c>
      <c r="K4" s="247" t="s">
        <v>34</v>
      </c>
      <c r="L4" s="247" t="s">
        <v>35</v>
      </c>
      <c r="M4" s="247" t="s">
        <v>59</v>
      </c>
      <c r="N4" s="249" t="s">
        <v>84</v>
      </c>
      <c r="O4" s="262" t="s">
        <v>14</v>
      </c>
      <c r="P4" s="260" t="s">
        <v>36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7"/>
      <c r="B5" s="259"/>
      <c r="C5" s="248"/>
      <c r="D5" s="248"/>
      <c r="E5" s="248"/>
      <c r="F5" s="248"/>
      <c r="G5" s="248"/>
      <c r="H5" s="248"/>
      <c r="I5" s="248"/>
      <c r="J5" s="248"/>
      <c r="K5" s="248"/>
      <c r="L5" s="248"/>
      <c r="M5" s="248"/>
      <c r="N5" s="250"/>
      <c r="O5" s="263"/>
      <c r="P5" s="261"/>
      <c r="Q5" s="110" t="s">
        <v>37</v>
      </c>
      <c r="S5" s="111"/>
      <c r="T5" s="112"/>
      <c r="U5" s="112"/>
      <c r="V5" s="112"/>
      <c r="W5" s="112"/>
      <c r="X5" s="113"/>
    </row>
    <row r="6" spans="1:24" s="9" customFormat="1">
      <c r="A6" s="114" t="s">
        <v>79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85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86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38</v>
      </c>
      <c r="V8" s="26"/>
      <c r="W8" s="3"/>
    </row>
    <row r="9" spans="1:24" s="9" customFormat="1">
      <c r="A9" s="114" t="s">
        <v>87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/>
      <c r="B10" s="122"/>
      <c r="C10" s="115"/>
      <c r="D10" s="123"/>
      <c r="E10" s="123"/>
      <c r="F10" s="123"/>
      <c r="G10" s="123"/>
      <c r="H10" s="123"/>
      <c r="I10" s="123"/>
      <c r="J10" s="123"/>
      <c r="K10" s="123"/>
      <c r="L10" s="123"/>
      <c r="M10" s="153"/>
      <c r="N10" s="123"/>
      <c r="O10" s="123"/>
      <c r="P10" s="125"/>
      <c r="Q10" s="119">
        <f t="shared" si="0"/>
        <v>0</v>
      </c>
      <c r="R10" s="120"/>
      <c r="S10" s="26"/>
      <c r="T10" s="26"/>
      <c r="U10" s="3"/>
      <c r="V10" s="26"/>
      <c r="W10" s="3"/>
    </row>
    <row r="11" spans="1:24" s="9" customFormat="1">
      <c r="A11" s="114"/>
      <c r="B11" s="122"/>
      <c r="C11" s="115"/>
      <c r="D11" s="123"/>
      <c r="E11" s="123"/>
      <c r="F11" s="123"/>
      <c r="G11" s="123"/>
      <c r="H11" s="123"/>
      <c r="I11" s="123"/>
      <c r="J11" s="123"/>
      <c r="K11" s="123"/>
      <c r="L11" s="123"/>
      <c r="M11" s="153"/>
      <c r="N11" s="123"/>
      <c r="O11" s="123"/>
      <c r="P11" s="125"/>
      <c r="Q11" s="119">
        <f t="shared" si="0"/>
        <v>0</v>
      </c>
      <c r="R11" s="120"/>
      <c r="S11" s="26"/>
      <c r="T11" s="26"/>
      <c r="U11" s="26"/>
      <c r="V11" s="26"/>
      <c r="W11" s="26"/>
    </row>
    <row r="12" spans="1:24" s="9" customFormat="1">
      <c r="A12" s="114"/>
      <c r="B12" s="122"/>
      <c r="C12" s="115"/>
      <c r="D12" s="123"/>
      <c r="E12" s="123"/>
      <c r="F12" s="123"/>
      <c r="G12" s="123"/>
      <c r="H12" s="123"/>
      <c r="I12" s="123"/>
      <c r="J12" s="123"/>
      <c r="K12" s="123"/>
      <c r="L12" s="123"/>
      <c r="M12" s="153"/>
      <c r="N12" s="123"/>
      <c r="O12" s="123"/>
      <c r="P12" s="125"/>
      <c r="Q12" s="119">
        <f t="shared" si="0"/>
        <v>0</v>
      </c>
      <c r="R12" s="120"/>
      <c r="S12" s="26"/>
      <c r="T12" s="26"/>
      <c r="U12" s="3"/>
      <c r="V12" s="26"/>
      <c r="W12" s="3"/>
    </row>
    <row r="13" spans="1:24" s="9" customFormat="1">
      <c r="A13" s="114"/>
      <c r="B13" s="122"/>
      <c r="C13" s="115"/>
      <c r="D13" s="123"/>
      <c r="E13" s="123"/>
      <c r="F13" s="123"/>
      <c r="G13" s="123"/>
      <c r="H13" s="123"/>
      <c r="I13" s="123"/>
      <c r="J13" s="123"/>
      <c r="K13" s="126"/>
      <c r="L13" s="123"/>
      <c r="M13" s="153"/>
      <c r="N13" s="123"/>
      <c r="O13" s="123"/>
      <c r="P13" s="125"/>
      <c r="Q13" s="119">
        <f t="shared" si="0"/>
        <v>0</v>
      </c>
      <c r="R13" s="120"/>
      <c r="S13" s="121"/>
      <c r="T13" s="26"/>
      <c r="U13" s="26"/>
      <c r="V13" s="26"/>
      <c r="W13" s="26"/>
    </row>
    <row r="14" spans="1:24" s="9" customFormat="1">
      <c r="A14" s="114"/>
      <c r="B14" s="122"/>
      <c r="C14" s="115"/>
      <c r="D14" s="123"/>
      <c r="E14" s="123"/>
      <c r="F14" s="123"/>
      <c r="G14" s="123"/>
      <c r="H14" s="123"/>
      <c r="I14" s="123"/>
      <c r="J14" s="123"/>
      <c r="K14" s="127"/>
      <c r="L14" s="123"/>
      <c r="M14" s="153"/>
      <c r="N14" s="123"/>
      <c r="O14" s="123"/>
      <c r="P14" s="125"/>
      <c r="Q14" s="119">
        <f t="shared" si="0"/>
        <v>0</v>
      </c>
      <c r="R14" s="120"/>
      <c r="S14" s="128"/>
      <c r="T14" s="26"/>
      <c r="U14" s="3"/>
      <c r="V14" s="26"/>
      <c r="W14" s="3"/>
    </row>
    <row r="15" spans="1:24" s="9" customFormat="1">
      <c r="A15" s="114"/>
      <c r="B15" s="122"/>
      <c r="C15" s="115"/>
      <c r="D15" s="123"/>
      <c r="E15" s="123"/>
      <c r="F15" s="123"/>
      <c r="G15" s="123"/>
      <c r="H15" s="123"/>
      <c r="I15" s="123"/>
      <c r="J15" s="123"/>
      <c r="K15" s="116"/>
      <c r="L15" s="123"/>
      <c r="M15" s="153"/>
      <c r="N15" s="123"/>
      <c r="O15" s="123"/>
      <c r="P15" s="125"/>
      <c r="Q15" s="119">
        <f t="shared" si="0"/>
        <v>0</v>
      </c>
      <c r="R15" s="120"/>
      <c r="S15" s="4"/>
      <c r="T15" s="26"/>
      <c r="U15" s="26"/>
      <c r="V15" s="26"/>
      <c r="W15" s="26"/>
    </row>
    <row r="16" spans="1:24" s="9" customFormat="1">
      <c r="A16" s="114"/>
      <c r="B16" s="122"/>
      <c r="C16" s="115"/>
      <c r="D16" s="123"/>
      <c r="E16" s="123"/>
      <c r="F16" s="123"/>
      <c r="G16" s="123"/>
      <c r="H16" s="123"/>
      <c r="I16" s="123"/>
      <c r="J16" s="123"/>
      <c r="K16" s="123"/>
      <c r="L16" s="123"/>
      <c r="M16" s="153"/>
      <c r="N16" s="123"/>
      <c r="O16" s="123"/>
      <c r="P16" s="125"/>
      <c r="Q16" s="119">
        <f t="shared" si="0"/>
        <v>0</v>
      </c>
      <c r="R16" s="120"/>
      <c r="S16" s="4"/>
      <c r="T16" s="26"/>
      <c r="U16" s="3"/>
      <c r="V16" s="26"/>
      <c r="W16" s="3"/>
    </row>
    <row r="17" spans="1:23" s="9" customFormat="1">
      <c r="A17" s="114"/>
      <c r="B17" s="122"/>
      <c r="C17" s="115"/>
      <c r="D17" s="123"/>
      <c r="E17" s="123"/>
      <c r="F17" s="123"/>
      <c r="G17" s="123"/>
      <c r="H17" s="123"/>
      <c r="I17" s="123"/>
      <c r="J17" s="123"/>
      <c r="K17" s="123"/>
      <c r="L17" s="123"/>
      <c r="M17" s="153"/>
      <c r="N17" s="125"/>
      <c r="O17" s="123"/>
      <c r="P17" s="125"/>
      <c r="Q17" s="119">
        <f t="shared" si="0"/>
        <v>0</v>
      </c>
      <c r="R17" s="120"/>
      <c r="S17" s="4"/>
      <c r="T17" s="26"/>
      <c r="U17" s="26"/>
      <c r="V17" s="26"/>
      <c r="W17" s="26"/>
    </row>
    <row r="18" spans="1:23" s="9" customFormat="1">
      <c r="A18" s="114"/>
      <c r="B18" s="122"/>
      <c r="C18" s="115"/>
      <c r="D18" s="123"/>
      <c r="E18" s="123"/>
      <c r="F18" s="123"/>
      <c r="G18" s="123"/>
      <c r="H18" s="123"/>
      <c r="I18" s="123"/>
      <c r="J18" s="123"/>
      <c r="K18" s="123"/>
      <c r="L18" s="123"/>
      <c r="M18" s="153"/>
      <c r="N18" s="125"/>
      <c r="O18" s="123"/>
      <c r="P18" s="125"/>
      <c r="Q18" s="119">
        <f t="shared" si="0"/>
        <v>0</v>
      </c>
      <c r="R18" s="120"/>
      <c r="S18" s="4"/>
      <c r="T18" s="26"/>
      <c r="U18" s="3"/>
      <c r="V18" s="26"/>
      <c r="W18" s="3"/>
    </row>
    <row r="19" spans="1:23" s="9" customFormat="1">
      <c r="A19" s="114"/>
      <c r="B19" s="122"/>
      <c r="C19" s="115"/>
      <c r="D19" s="123"/>
      <c r="E19" s="123"/>
      <c r="F19" s="123"/>
      <c r="G19" s="123"/>
      <c r="H19" s="123"/>
      <c r="I19" s="123"/>
      <c r="J19" s="123"/>
      <c r="K19" s="123"/>
      <c r="L19" s="123"/>
      <c r="M19" s="154"/>
      <c r="N19" s="125"/>
      <c r="O19" s="123"/>
      <c r="P19" s="125"/>
      <c r="Q19" s="119">
        <f t="shared" si="0"/>
        <v>0</v>
      </c>
      <c r="R19" s="120"/>
      <c r="S19" s="4"/>
      <c r="T19" s="26"/>
      <c r="U19" s="26"/>
      <c r="V19" s="26"/>
      <c r="W19" s="26"/>
    </row>
    <row r="20" spans="1:23" s="9" customFormat="1">
      <c r="A20" s="114"/>
      <c r="B20" s="122"/>
      <c r="C20" s="115"/>
      <c r="D20" s="123"/>
      <c r="E20" s="123"/>
      <c r="F20" s="153"/>
      <c r="G20" s="123"/>
      <c r="H20" s="123"/>
      <c r="I20" s="123"/>
      <c r="J20" s="123"/>
      <c r="K20" s="123"/>
      <c r="L20" s="123"/>
      <c r="M20" s="153"/>
      <c r="N20" s="123"/>
      <c r="O20" s="123"/>
      <c r="P20" s="125"/>
      <c r="Q20" s="119">
        <f t="shared" si="0"/>
        <v>0</v>
      </c>
      <c r="R20" s="120"/>
      <c r="S20" s="4"/>
      <c r="T20" s="26"/>
      <c r="U20" s="3"/>
      <c r="V20" s="26"/>
      <c r="W20" s="3"/>
    </row>
    <row r="21" spans="1:23" s="9" customFormat="1">
      <c r="A21" s="114"/>
      <c r="B21" s="122"/>
      <c r="C21" s="115"/>
      <c r="D21" s="123"/>
      <c r="E21" s="123"/>
      <c r="F21" s="123"/>
      <c r="G21" s="123"/>
      <c r="H21" s="123"/>
      <c r="I21" s="123"/>
      <c r="J21" s="123"/>
      <c r="K21" s="123"/>
      <c r="L21" s="123"/>
      <c r="M21" s="153"/>
      <c r="N21" s="123"/>
      <c r="O21" s="123"/>
      <c r="P21" s="125"/>
      <c r="Q21" s="119">
        <f t="shared" si="0"/>
        <v>0</v>
      </c>
      <c r="R21" s="120"/>
      <c r="S21" s="4"/>
    </row>
    <row r="22" spans="1:23" s="9" customFormat="1">
      <c r="A22" s="114"/>
      <c r="B22" s="122"/>
      <c r="C22" s="115"/>
      <c r="D22" s="123"/>
      <c r="E22" s="123"/>
      <c r="F22" s="123"/>
      <c r="G22" s="123"/>
      <c r="H22" s="123"/>
      <c r="I22" s="123"/>
      <c r="J22" s="123"/>
      <c r="K22" s="123"/>
      <c r="L22" s="123"/>
      <c r="M22" s="153"/>
      <c r="N22" s="123"/>
      <c r="O22" s="123"/>
      <c r="P22" s="125"/>
      <c r="Q22" s="119">
        <f t="shared" si="0"/>
        <v>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39</v>
      </c>
      <c r="B37" s="140">
        <f>SUM(B6:B36)</f>
        <v>1000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0</v>
      </c>
      <c r="F37" s="141">
        <f t="shared" si="1"/>
        <v>0</v>
      </c>
      <c r="G37" s="141">
        <f>SUM(G6:G36)</f>
        <v>610</v>
      </c>
      <c r="H37" s="141">
        <f t="shared" si="1"/>
        <v>0</v>
      </c>
      <c r="I37" s="141">
        <f t="shared" si="1"/>
        <v>470</v>
      </c>
      <c r="J37" s="141">
        <f t="shared" si="1"/>
        <v>560</v>
      </c>
      <c r="K37" s="141">
        <f t="shared" si="1"/>
        <v>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4640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3" zoomScale="120" zoomScaleNormal="120" workbookViewId="0">
      <selection activeCell="E124" sqref="E124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1" t="s">
        <v>13</v>
      </c>
      <c r="B1" s="272"/>
      <c r="C1" s="272"/>
      <c r="D1" s="272"/>
      <c r="E1" s="272"/>
      <c r="F1" s="273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4" t="s">
        <v>68</v>
      </c>
      <c r="B2" s="274"/>
      <c r="C2" s="274"/>
      <c r="D2" s="274"/>
      <c r="E2" s="274"/>
      <c r="F2" s="274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5" t="s">
        <v>43</v>
      </c>
      <c r="B3" s="276"/>
      <c r="C3" s="276"/>
      <c r="D3" s="276"/>
      <c r="E3" s="276"/>
      <c r="F3" s="277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4" t="s">
        <v>0</v>
      </c>
      <c r="B4" s="215" t="s">
        <v>15</v>
      </c>
      <c r="C4" s="216" t="s">
        <v>16</v>
      </c>
      <c r="D4" s="215" t="s">
        <v>17</v>
      </c>
      <c r="E4" s="215" t="s">
        <v>18</v>
      </c>
      <c r="F4" s="217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1"/>
      <c r="B5" s="212"/>
      <c r="C5" s="212"/>
      <c r="D5" s="212"/>
      <c r="E5" s="212">
        <f>C5+D5</f>
        <v>0</v>
      </c>
      <c r="F5" s="213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>
        <v>-591000</v>
      </c>
      <c r="D31" s="43"/>
      <c r="E31" s="43">
        <f t="shared" si="0"/>
        <v>-591000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>
        <f>SUM(C5:C32)</f>
        <v>-591000</v>
      </c>
      <c r="D33" s="43">
        <f>SUM(D5:D32)</f>
        <v>0</v>
      </c>
      <c r="E33" s="43">
        <f>SUM(E5:E32)</f>
        <v>-591000</v>
      </c>
      <c r="F33" s="43">
        <f>B33-E33</f>
        <v>591000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8" t="s">
        <v>20</v>
      </c>
      <c r="B35" s="279"/>
      <c r="C35" s="279"/>
      <c r="D35" s="280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1" t="s">
        <v>12</v>
      </c>
      <c r="B36" s="282"/>
      <c r="C36" s="282"/>
      <c r="D36" s="283"/>
      <c r="E36" s="210">
        <f>F33-C113+K116</f>
        <v>0</v>
      </c>
      <c r="F36" s="205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6"/>
      <c r="B37" s="207"/>
      <c r="C37" s="208"/>
      <c r="D37" s="209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3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3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3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6"/>
      <c r="B41" s="226"/>
      <c r="C41" s="230"/>
      <c r="D41" s="226"/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6" t="s">
        <v>57</v>
      </c>
      <c r="B42" s="226" t="s">
        <v>60</v>
      </c>
      <c r="C42" s="230">
        <v>69330</v>
      </c>
      <c r="D42" s="226" t="s">
        <v>56</v>
      </c>
      <c r="F42" s="194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6" t="s">
        <v>66</v>
      </c>
      <c r="B43" s="226" t="s">
        <v>67</v>
      </c>
      <c r="C43" s="230">
        <v>1800</v>
      </c>
      <c r="D43" s="231" t="s">
        <v>58</v>
      </c>
      <c r="E43" s="48"/>
      <c r="F43" s="284" t="s">
        <v>21</v>
      </c>
      <c r="G43" s="285"/>
      <c r="H43" s="285"/>
      <c r="I43" s="285"/>
      <c r="J43" s="285"/>
      <c r="K43" s="285"/>
      <c r="L43" s="286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6" t="s">
        <v>61</v>
      </c>
      <c r="B44" s="226" t="s">
        <v>60</v>
      </c>
      <c r="C44" s="230">
        <v>37340</v>
      </c>
      <c r="D44" s="226" t="s">
        <v>62</v>
      </c>
      <c r="E44" s="47"/>
      <c r="F44" s="195"/>
      <c r="G44" s="195"/>
      <c r="H44" s="195"/>
      <c r="I44" s="196"/>
      <c r="J44" s="196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6" t="s">
        <v>63</v>
      </c>
      <c r="B45" s="226" t="s">
        <v>64</v>
      </c>
      <c r="C45" s="230">
        <v>6000</v>
      </c>
      <c r="D45" s="231" t="s">
        <v>55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75</v>
      </c>
      <c r="B46" s="226" t="s">
        <v>47</v>
      </c>
      <c r="C46" s="230">
        <v>4460</v>
      </c>
      <c r="D46" s="226" t="s">
        <v>74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32" t="s">
        <v>46</v>
      </c>
      <c r="B47" s="226" t="s">
        <v>47</v>
      </c>
      <c r="C47" s="230">
        <v>147630</v>
      </c>
      <c r="D47" s="231" t="s">
        <v>76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6" t="s">
        <v>80</v>
      </c>
      <c r="B48" s="226" t="s">
        <v>47</v>
      </c>
      <c r="C48" s="230">
        <v>299440</v>
      </c>
      <c r="D48" s="226" t="s">
        <v>81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31" t="s">
        <v>65</v>
      </c>
      <c r="B49" s="226" t="s">
        <v>54</v>
      </c>
      <c r="C49" s="230">
        <v>5000</v>
      </c>
      <c r="D49" s="226" t="s">
        <v>85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6" t="s">
        <v>89</v>
      </c>
      <c r="B50" s="226" t="s">
        <v>90</v>
      </c>
      <c r="C50" s="230">
        <v>20000</v>
      </c>
      <c r="D50" s="226" t="s">
        <v>87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6"/>
      <c r="B51" s="226"/>
      <c r="C51" s="230"/>
      <c r="D51" s="226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1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1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1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1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1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1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1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1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1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1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1"/>
      <c r="D62" s="81"/>
      <c r="E62" s="53"/>
      <c r="F62" s="264" t="s">
        <v>41</v>
      </c>
      <c r="G62" s="265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1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1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1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1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1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1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1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1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1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1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1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1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1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1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1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90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1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1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1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1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1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1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1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1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1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1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1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1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1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1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1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1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1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1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1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1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1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1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1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1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1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1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1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1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1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1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1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1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1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7"/>
      <c r="B112" s="198"/>
      <c r="C112" s="199"/>
      <c r="D112" s="200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6" t="s">
        <v>23</v>
      </c>
      <c r="B113" s="267"/>
      <c r="C113" s="204">
        <f>SUM(C37:C112)</f>
        <v>591000</v>
      </c>
      <c r="D113" s="203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2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8" t="s">
        <v>24</v>
      </c>
      <c r="B115" s="269"/>
      <c r="C115" s="202" t="s">
        <v>11</v>
      </c>
      <c r="D115" s="201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0"/>
      <c r="G150" s="270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2:D50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13" zoomScaleNormal="100" workbookViewId="0">
      <selection activeCell="G24" sqref="G24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7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90" t="s">
        <v>44</v>
      </c>
      <c r="B1" s="291"/>
      <c r="C1" s="291"/>
      <c r="D1" s="291"/>
      <c r="E1" s="292"/>
      <c r="F1" s="233"/>
      <c r="G1" s="1"/>
    </row>
    <row r="2" spans="1:29" ht="21.75">
      <c r="A2" s="299" t="s">
        <v>43</v>
      </c>
      <c r="B2" s="300"/>
      <c r="C2" s="300"/>
      <c r="D2" s="300"/>
      <c r="E2" s="301"/>
      <c r="F2" s="233"/>
      <c r="G2" s="1"/>
    </row>
    <row r="3" spans="1:29" ht="24" thickBot="1">
      <c r="A3" s="293" t="s">
        <v>88</v>
      </c>
      <c r="B3" s="294"/>
      <c r="C3" s="294"/>
      <c r="D3" s="294"/>
      <c r="E3" s="295"/>
      <c r="F3" s="233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2" t="s">
        <v>50</v>
      </c>
      <c r="B4" s="303"/>
      <c r="C4" s="303"/>
      <c r="D4" s="303"/>
      <c r="E4" s="304"/>
      <c r="F4" s="233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87" t="s">
        <v>49</v>
      </c>
      <c r="B5" s="220">
        <v>7000000</v>
      </c>
      <c r="C5" s="188"/>
      <c r="D5" s="189" t="s">
        <v>10</v>
      </c>
      <c r="E5" s="218">
        <v>10331530</v>
      </c>
      <c r="F5" s="23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37910.699999999997</v>
      </c>
      <c r="C6" s="34"/>
      <c r="D6" s="174" t="s">
        <v>52</v>
      </c>
      <c r="E6" s="180">
        <v>6130</v>
      </c>
      <c r="F6" s="23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83</v>
      </c>
      <c r="E7" s="219">
        <v>3020.6999999992549</v>
      </c>
      <c r="F7" s="233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9"/>
      <c r="F8" s="233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69</v>
      </c>
      <c r="B9" s="179">
        <v>4640</v>
      </c>
      <c r="C9" s="32"/>
      <c r="D9" s="174"/>
      <c r="E9" s="180"/>
      <c r="F9" s="233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591000</v>
      </c>
      <c r="F10" s="233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21">
        <f>B6-B10-B9+B7</f>
        <v>33270.699999999997</v>
      </c>
      <c r="C11" s="32"/>
      <c r="D11" s="174" t="s">
        <v>45</v>
      </c>
      <c r="E11" s="219">
        <v>1590</v>
      </c>
      <c r="F11" s="233"/>
      <c r="G11" s="29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2"/>
      <c r="C12" s="32"/>
      <c r="D12" s="174"/>
      <c r="E12" s="219"/>
      <c r="F12" s="233"/>
      <c r="G12" s="27"/>
      <c r="H12" s="171"/>
      <c r="I12" s="27" t="s">
        <v>40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25"/>
      <c r="C13" s="32"/>
      <c r="D13" s="174"/>
      <c r="E13" s="180"/>
      <c r="F13" s="233"/>
      <c r="G13" s="28"/>
      <c r="H13" s="171"/>
      <c r="I13" s="27" t="s">
        <v>40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185" t="s">
        <v>70</v>
      </c>
      <c r="B14" s="221">
        <v>3900000</v>
      </c>
      <c r="C14" s="32"/>
      <c r="D14" s="174"/>
      <c r="E14" s="180"/>
      <c r="F14" s="233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/>
      <c r="B15" s="225"/>
      <c r="C15" s="32"/>
      <c r="D15" s="175"/>
      <c r="E15" s="219"/>
      <c r="F15" s="233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10933270.699999999</v>
      </c>
      <c r="C16" s="32"/>
      <c r="D16" s="174" t="s">
        <v>6</v>
      </c>
      <c r="E16" s="180">
        <f>E5+E6+E7+E10+E11+E12</f>
        <v>10933270.699999999</v>
      </c>
      <c r="F16" s="233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3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6" t="s">
        <v>12</v>
      </c>
      <c r="B18" s="297"/>
      <c r="C18" s="297"/>
      <c r="D18" s="297"/>
      <c r="E18" s="298"/>
      <c r="F18" s="233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7" t="s">
        <v>53</v>
      </c>
      <c r="B19" s="237">
        <v>147630</v>
      </c>
      <c r="C19" s="228"/>
      <c r="D19" s="228" t="s">
        <v>71</v>
      </c>
      <c r="E19" s="239">
        <v>21270</v>
      </c>
      <c r="F19" s="235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82</v>
      </c>
      <c r="B20" s="238">
        <v>299440</v>
      </c>
      <c r="C20" s="236"/>
      <c r="D20" s="236" t="s">
        <v>73</v>
      </c>
      <c r="E20" s="240">
        <v>69330</v>
      </c>
      <c r="F20" s="235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2.5" thickBot="1">
      <c r="A21" s="229" t="s">
        <v>72</v>
      </c>
      <c r="B21" s="241">
        <v>37340</v>
      </c>
      <c r="C21" s="242"/>
      <c r="D21" s="242" t="s">
        <v>92</v>
      </c>
      <c r="E21" s="243">
        <v>20000</v>
      </c>
      <c r="F21" s="234"/>
      <c r="G21" s="18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2.5" thickBot="1">
      <c r="A22" s="287" t="s">
        <v>91</v>
      </c>
      <c r="B22" s="288"/>
      <c r="C22" s="288"/>
      <c r="D22" s="288"/>
      <c r="E22" s="289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s="1" customFormat="1" ht="21.75">
      <c r="A30" s="183"/>
      <c r="B30" s="183"/>
      <c r="C30" s="183"/>
      <c r="D30" s="183"/>
      <c r="E30" s="183"/>
      <c r="F30" s="183"/>
      <c r="G30" s="183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83"/>
      <c r="B33" s="183"/>
      <c r="C33" s="183"/>
      <c r="D33" s="183"/>
      <c r="E33" s="183"/>
      <c r="F33" s="183"/>
      <c r="G33" s="18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A20:B21">
    <sortCondition descending="1" ref="A19"/>
  </sortState>
  <mergeCells count="6">
    <mergeCell ref="A22:E22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2022-01-04T15:18:38Z</dcterms:modified>
</cp:coreProperties>
</file>