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31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  <sheet name="Sheet1" sheetId="19" r:id="rId6"/>
    <sheet name="Promo List" sheetId="17" r:id="rId7"/>
    <sheet name="Price +Promo Disbusment" sheetId="18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E17" i="10" l="1"/>
  <c r="B13" i="10"/>
  <c r="B17" i="10" s="1"/>
  <c r="I45" i="17" l="1"/>
  <c r="I32" i="17" s="1"/>
  <c r="L18" i="10"/>
  <c r="L19" i="10"/>
  <c r="L20" i="10"/>
  <c r="L17" i="10"/>
  <c r="L25" i="10" l="1"/>
  <c r="G7" i="18"/>
  <c r="J11" i="10"/>
  <c r="I31" i="17"/>
  <c r="I33" i="17" s="1"/>
  <c r="C21" i="18" l="1"/>
  <c r="G8" i="18" l="1"/>
  <c r="G9" i="18" s="1"/>
  <c r="G17" i="10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Bed Pin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 xml:space="preserve">Mouse=650
Lock=70
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S21 FE Discount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 xml:space="preserve">Sojol office to Jonail=200
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 xml:space="preserve">F22
RP=18870
Company Given=17950
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M12=17920
Company Given =17480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18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<sst xmlns="http://schemas.openxmlformats.org/spreadsheetml/2006/main" count="550" uniqueCount="297">
  <si>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</si>
  <si>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</si>
  <si>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</si>
  <si>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</si>
  <si>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</si>
  <si>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</si>
  <si>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</si>
  <si>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</si>
  <si>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</si>
  <si>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</si>
  <si>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</si>
  <si>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</si>
  <si>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</si>
  <si>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</si>
  <si>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</si>
  <si>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</si>
  <si>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</si>
  <si>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</si>
  <si>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</si>
  <si>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</si>
  <si>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</si>
  <si>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</si>
  <si>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</si>
  <si>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</si>
  <si>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</si>
  <si>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</si>
  <si>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</si>
  <si>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</si>
  <si>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</si>
  <si>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</si>
  <si>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</si>
  <si>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</si>
  <si>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</si>
  <si>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</si>
  <si>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</si>
  <si>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</si>
  <si>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</si>
  <si>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</si>
  <si>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</si>
  <si>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</si>
  <si>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</si>
  <si>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</si>
  <si>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</si>
  <si>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</si>
  <si>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</si>
  <si>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</si>
  <si>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</si>
  <si>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</si>
  <si>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</si>
  <si>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</si>
  <si>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</si>
  <si>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</si>
  <si>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</si>
  <si>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</si>
  <si>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</si>
  <si>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</si>
  <si>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</si>
  <si>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</si>
  <si>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</si>
  <si>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</si>
  <si>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</si>
  <si>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</si>
  <si>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</si>
  <si>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</si>
  <si>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</si>
  <si>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</si>
  <si>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</si>
  <si>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</si>
  <si>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</si>
  <si>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</si>
  <si>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</si>
  <si>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</si>
  <si>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</si>
  <si>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</si>
  <si>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</si>
  <si>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</si>
  <si>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</si>
  <si>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</si>
  <si>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</si>
  <si>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</si>
  <si>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</si>
  <si>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</si>
  <si>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</si>
  <si>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</si>
  <si>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</si>
  <si>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</si>
  <si>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</si>
  <si>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</si>
  <si>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</si>
  <si>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</si>
  <si>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</si>
  <si>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</si>
  <si>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</si>
  <si>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</si>
  <si>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</si>
  <si>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</si>
  <si>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</si>
  <si>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</si>
  <si>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</si>
  <si>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</si>
  <si>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</si>
  <si>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</si>
  <si>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</si>
  <si>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</si>
  <si>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</si>
  <si>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</si>
  <si>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</si>
  <si>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</si>
  <si>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</si>
  <si>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</si>
  <si>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</si>
  <si>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</si>
  <si>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</si>
  <si>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</si>
  <si>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</si>
  <si>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</si>
  <si>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</si>
  <si>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</si>
  <si>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</si>
  <si>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</si>
  <si>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</si>
  <si>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</si>
  <si>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</si>
  <si>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</si>
  <si>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</si>
  <si>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</si>
  <si>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</si>
  <si>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</si>
  <si>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</si>
  <si>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</si>
  <si>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</si>
  <si>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</si>
  <si>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</si>
  <si>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</si>
  <si>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</si>
  <si>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</si>
  <si>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</si>
  <si>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</si>
  <si>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</si>
  <si>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</si>
  <si>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</si>
  <si>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</si>
  <si>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</si>
  <si>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</si>
  <si>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</si>
  <si>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</si>
  <si>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</si>
  <si>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</si>
  <si>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</si>
  <si>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</si>
  <si>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</si>
  <si>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</si>
  <si>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</si>
  <si>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</si>
  <si>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</si>
  <si>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</si>
  <si>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</si>
  <si>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</si>
  <si>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</si>
  <si>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</si>
  <si>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</si>
  <si>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</si>
  <si>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</si>
  <si>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</si>
  <si>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</si>
  <si>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</si>
  <si>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</si>
  <si>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</si>
  <si>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S22 Ultra</t>
  </si>
  <si>
    <t>TM</t>
  </si>
  <si>
    <t>12.03.2022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</si>
  <si>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</si>
  <si>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</si>
  <si>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</si>
  <si>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</si>
  <si>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</si>
  <si>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</si>
  <si>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</si>
  <si>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</si>
  <si>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</si>
  <si>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</si>
  <si>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15.03.2022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</si>
  <si>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</si>
  <si>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</si>
  <si>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</si>
  <si>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</si>
  <si>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</si>
  <si>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</si>
  <si>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</si>
  <si>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</si>
  <si>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</si>
  <si>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</si>
  <si>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19.03.2022</t>
  </si>
  <si>
    <t>20.03.2022</t>
  </si>
  <si>
    <t>Jilani mob</t>
  </si>
  <si>
    <t>SAMSUNG  Balance(+)</t>
  </si>
  <si>
    <t>21.03.2022</t>
  </si>
  <si>
    <t>Sohan enterprise</t>
  </si>
  <si>
    <t>M32=1</t>
  </si>
  <si>
    <t>22.03.2022</t>
  </si>
  <si>
    <t>A03S Price Protection</t>
  </si>
  <si>
    <t>SO Name</t>
  </si>
  <si>
    <t>23.03.2022</t>
  </si>
  <si>
    <t>Jilani Mobile</t>
  </si>
  <si>
    <t>A03s=1</t>
  </si>
  <si>
    <t>Munna Feb'22</t>
  </si>
  <si>
    <t>Munna March'22</t>
  </si>
  <si>
    <t>Serkul</t>
  </si>
  <si>
    <t>Barsha Computer</t>
  </si>
  <si>
    <t>24.03.2022</t>
  </si>
  <si>
    <t>Boss(+)</t>
  </si>
  <si>
    <t>Back Margin Feb'22</t>
  </si>
  <si>
    <t>S=Barsha Computer</t>
  </si>
  <si>
    <t>Cash Margin Feb'22</t>
  </si>
  <si>
    <t>Back Margin</t>
  </si>
  <si>
    <t>Cash Margin</t>
  </si>
  <si>
    <t>Tatal=</t>
  </si>
  <si>
    <t>26.03.2022</t>
  </si>
  <si>
    <t>Saju Telecom</t>
  </si>
  <si>
    <t>Gazi Mobile</t>
  </si>
  <si>
    <t>Boss (+)</t>
  </si>
  <si>
    <t>27.03.2022</t>
  </si>
  <si>
    <t>Ishwardi Theke</t>
  </si>
  <si>
    <t>bKash Babu Bhai</t>
  </si>
  <si>
    <t>Sojol Promo Disbusment</t>
  </si>
  <si>
    <t>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</si>
  <si>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</si>
  <si>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</si>
  <si>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</si>
  <si>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</si>
  <si>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</si>
  <si>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</si>
  <si>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</si>
  <si>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</si>
  <si>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</si>
  <si>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</si>
  <si>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Details</t>
  </si>
  <si>
    <t>Feb’22</t>
  </si>
  <si>
    <t>February Total Promo Received=</t>
  </si>
  <si>
    <t>19/03/2022</t>
  </si>
  <si>
    <t>A03s &amp; A12(4+128) Retail Price Adj: Received Total=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</si>
  <si>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</si>
  <si>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</si>
  <si>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</si>
  <si>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</si>
  <si>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</si>
  <si>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</si>
  <si>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</si>
  <si>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</si>
  <si>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</si>
  <si>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</si>
  <si>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</si>
  <si>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 xml:space="preserve">Adjustment the above amount against A03s Price Support(BS) TK460/- &amp; RD- RT TK.480 per pcs for the month of Feb'22 </t>
  </si>
  <si>
    <t xml:space="preserve">Adjustment the above amount against A12Price Support(BS) TK460/- &amp; RD- RT TK.480 per pcs for the month of Feb’22 </t>
  </si>
  <si>
    <t>DOA F22 Received</t>
  </si>
  <si>
    <t xml:space="preserve">Rest Price Adj Amount= </t>
  </si>
  <si>
    <t>A03s P.P Adj(RD)</t>
  </si>
  <si>
    <t>A12 P.P Adj(RD)</t>
  </si>
  <si>
    <t xml:space="preserve">Retail A03s+A12 P.P </t>
  </si>
  <si>
    <t>A03s &amp; A12(4+128) Already Retail Price Adj: Disbusment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</si>
  <si>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</si>
  <si>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</si>
  <si>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</si>
  <si>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</si>
  <si>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</si>
  <si>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</si>
  <si>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</si>
  <si>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Mobile Bill Feb</t>
  </si>
  <si>
    <t>DOA Donition</t>
  </si>
  <si>
    <t>Company Additional Given</t>
  </si>
  <si>
    <t>Cash Back Amount</t>
  </si>
  <si>
    <t>Remarks</t>
  </si>
  <si>
    <t>S22+</t>
  </si>
  <si>
    <t>S21 FE</t>
  </si>
  <si>
    <t>TSM Samim</t>
  </si>
  <si>
    <t>Excahnge +Discount</t>
  </si>
  <si>
    <t>TM= Shamim (M51)</t>
  </si>
  <si>
    <t>Total Exchange Value =</t>
  </si>
  <si>
    <t>Already Disbused Amount</t>
  </si>
  <si>
    <t>Rest Disbusment Promo Amount=</t>
  </si>
  <si>
    <t>Feb'22 Company Given=</t>
  </si>
  <si>
    <t>Rest Amount=</t>
  </si>
  <si>
    <t>Promo Feb'22 Received</t>
  </si>
  <si>
    <t>25.03.2022</t>
  </si>
  <si>
    <t>M51=30000</t>
  </si>
  <si>
    <t>Shamim</t>
  </si>
  <si>
    <t>30.03.2022</t>
  </si>
  <si>
    <t>Realme(+)</t>
  </si>
  <si>
    <t>Sales Profit</t>
  </si>
  <si>
    <t>Total Margin Feb'22</t>
  </si>
  <si>
    <t>Due Closing Return Stock</t>
  </si>
  <si>
    <t>31.03.2022</t>
  </si>
  <si>
    <t>Hello Natore(----K Hobe Jana Lagbe)</t>
  </si>
  <si>
    <t>Date:31.03.2022</t>
  </si>
  <si>
    <t>03.04.2022 Check Payment</t>
  </si>
  <si>
    <t>Dighe Telecom</t>
  </si>
  <si>
    <t>S=Dighi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</si>
</sst>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5" fillId="42" borderId="2" xfId="0" applyFont="1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2" fontId="5" fillId="35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6" fillId="37" borderId="54" xfId="0" applyFont="1" applyFill="1" applyBorder="1"/>
    <xf numFmtId="0" fontId="46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6" fillId="41" borderId="54" xfId="0" applyFont="1" applyFill="1" applyBorder="1"/>
    <xf numFmtId="0" fontId="46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0" fontId="5" fillId="44" borderId="2" xfId="0" applyFont="1" applyFill="1" applyBorder="1" applyAlignment="1">
      <alignment horizontal="center" vertical="center"/>
    </xf>
    <xf numFmtId="0" fontId="0" fillId="44" borderId="2" xfId="0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0" fillId="0" borderId="0" xfId="0" applyFill="1" applyBorder="1"/>
    <xf numFmtId="0" fontId="41" fillId="0" borderId="0" xfId="0" applyFont="1" applyFill="1" applyBorder="1" applyAlignment="1">
      <alignment horizontal="center"/>
    </xf>
    <xf numFmtId="14" fontId="46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  <xf numFmtId="0" fontId="41" fillId="42" borderId="2" xfId="0" applyFont="1" applyFill="1" applyBorder="1" applyAlignment="1">
      <alignment horizontal="center" vertical="center"/>
    </xf>
    <xf numFmtId="0" fontId="46" fillId="38" borderId="2" xfId="0" applyFont="1" applyFill="1" applyBorder="1" applyAlignment="1">
      <alignment horizontal="center" vertical="center"/>
    </xf>
    <xf numFmtId="1" fontId="47" fillId="43" borderId="1" xfId="0" applyNumberFormat="1" applyFont="1" applyFill="1" applyBorder="1" applyAlignment="1">
      <alignment horizontal="center" vertical="center"/>
    </xf>
    <xf numFmtId="0" fontId="47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5" fillId="0" borderId="0" xfId="0" applyFont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6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3" fillId="42" borderId="45" xfId="0" applyFont="1" applyFill="1" applyBorder="1" applyAlignment="1">
      <alignment horizontal="center" vertical="center"/>
    </xf>
    <xf numFmtId="0" fontId="3" fillId="42" borderId="3" xfId="0" applyFont="1" applyFill="1" applyBorder="1" applyAlignment="1">
      <alignment horizontal="center" vertical="center"/>
    </xf>
    <xf numFmtId="0" fontId="3" fillId="42" borderId="4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left"/>
    </xf>
    <xf numFmtId="1" fontId="32" fillId="0" borderId="58" xfId="0" applyNumberFormat="1" applyFont="1" applyFill="1" applyBorder="1" applyAlignment="1">
      <alignment horizontal="right"/>
    </xf>
    <xf numFmtId="0" fontId="32" fillId="0" borderId="58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2" fillId="43" borderId="4" xfId="0" applyFont="1" applyFill="1" applyBorder="1" applyAlignment="1">
      <alignment horizontal="center" vertical="center"/>
    </xf>
    <xf numFmtId="1" fontId="32" fillId="43" borderId="2" xfId="0" applyNumberFormat="1" applyFont="1" applyFill="1" applyBorder="1" applyAlignment="1">
      <alignment horizontal="center" vertical="center"/>
    </xf>
    <xf numFmtId="1" fontId="31" fillId="42" borderId="2" xfId="0" applyNumberFormat="1" applyFont="1" applyFill="1" applyBorder="1" applyAlignment="1">
      <alignment horizontal="center" vertical="center"/>
    </xf>
    <xf numFmtId="0" fontId="5" fillId="42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8" fillId="0" borderId="2" xfId="0" applyFont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2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60" xfId="0" applyFont="1" applyFill="1" applyBorder="1" applyAlignment="1">
      <alignment horizontal="center"/>
    </xf>
    <xf numFmtId="0" fontId="11" fillId="42" borderId="61" xfId="0" applyFont="1" applyFill="1" applyBorder="1" applyAlignment="1">
      <alignment horizontal="center"/>
    </xf>
    <xf numFmtId="0" fontId="11" fillId="35" borderId="47" xfId="0" applyFont="1" applyFill="1" applyBorder="1" applyAlignment="1">
      <alignment horizontal="center"/>
    </xf>
    <xf numFmtId="0" fontId="11" fillId="35" borderId="33" xfId="0" applyFont="1" applyFill="1" applyBorder="1" applyAlignment="1">
      <alignment horizontal="center"/>
    </xf>
    <xf numFmtId="0" fontId="11" fillId="35" borderId="42" xfId="0" applyFont="1" applyFill="1" applyBorder="1" applyAlignment="1">
      <alignment horizontal="center"/>
    </xf>
    <xf numFmtId="0" fontId="40" fillId="42" borderId="55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0" xfId="0" applyFont="1" applyFill="1" applyBorder="1" applyAlignment="1">
      <alignment horizontal="center" vertical="center"/>
    </xf>
    <xf numFmtId="0" fontId="11" fillId="42" borderId="48" xfId="0" applyFont="1" applyFill="1" applyBorder="1" applyAlignment="1">
      <alignment horizontal="center" vertical="center"/>
    </xf>
    <xf numFmtId="14" fontId="46" fillId="37" borderId="54" xfId="0" applyNumberFormat="1" applyFont="1" applyFill="1" applyBorder="1" applyAlignment="1">
      <alignment horizontal="center" vertical="center"/>
    </xf>
    <xf numFmtId="14" fontId="46" fillId="37" borderId="39" xfId="0" applyNumberFormat="1" applyFont="1" applyFill="1" applyBorder="1" applyAlignment="1">
      <alignment horizontal="center" vertical="center"/>
    </xf>
    <xf numFmtId="0" fontId="0" fillId="37" borderId="54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37" borderId="38" xfId="0" applyFill="1" applyBorder="1" applyAlignment="1">
      <alignment horizontal="center" vertical="center"/>
    </xf>
    <xf numFmtId="14" fontId="46" fillId="41" borderId="54" xfId="0" applyNumberFormat="1" applyFont="1" applyFill="1" applyBorder="1" applyAlignment="1">
      <alignment horizontal="center" vertical="center"/>
    </xf>
    <xf numFmtId="14" fontId="46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4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46" fillId="38" borderId="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11" fillId="0" borderId="16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42" borderId="2" xfId="0" applyFont="1" applyFill="1" applyBorder="1" applyAlignment="1">
      <alignment horizontal="right" vertical="center"/>
    </xf>
    <xf numFmtId="0" fontId="41" fillId="42" borderId="2" xfId="0" applyFont="1" applyFill="1" applyBorder="1" applyAlignment="1">
      <alignment horizontal="center" vertical="center"/>
    </xf>
    <xf numFmtId="14" fontId="46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  <xf numFmtId="0" fontId="47" fillId="0" borderId="2" xfId="0" applyFont="1" applyFill="1" applyBorder="1" applyAlignment="1">
      <alignment horizontal="center" vertical="center"/>
    </xf>
    <xf numFmtId="1" fontId="47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2" fillId="0" borderId="58" xfId="0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0" fontId="32" fillId="45" borderId="50" xfId="0" applyFont="1" applyFill="1" applyBorder="1" applyAlignment="1">
      <alignment horizontal="left" vertical="center"/>
    </xf>
    <xf numFmtId="1" fontId="32" fillId="45" borderId="51" xfId="0" applyNumberFormat="1" applyFont="1" applyFill="1" applyBorder="1" applyAlignment="1">
      <alignment horizontal="right" vertical="center"/>
    </xf>
    <xf numFmtId="0" fontId="32" fillId="45" borderId="2" xfId="0" applyFont="1" applyFill="1" applyBorder="1" applyAlignment="1">
      <alignment horizontal="left" vertical="center"/>
    </xf>
    <xf numFmtId="1" fontId="32" fillId="45" borderId="1" xfId="0" applyNumberFormat="1" applyFont="1" applyFill="1" applyBorder="1" applyAlignment="1">
      <alignment horizontal="right" vertical="center"/>
    </xf>
    <xf numFmtId="2" fontId="32" fillId="45" borderId="2" xfId="0" applyNumberFormat="1" applyFont="1" applyFill="1" applyBorder="1" applyAlignment="1">
      <alignment horizontal="left"/>
    </xf>
    <xf numFmtId="1" fontId="32" fillId="45" borderId="1" xfId="0" applyNumberFormat="1" applyFont="1" applyFill="1" applyBorder="1" applyAlignment="1">
      <alignment horizontal="right"/>
    </xf>
    <xf numFmtId="0" fontId="32" fillId="45" borderId="2" xfId="0" applyFont="1" applyFill="1" applyBorder="1" applyAlignment="1">
      <alignment horizontal="center" vertical="center"/>
    </xf>
    <xf numFmtId="1" fontId="32" fillId="45" borderId="1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7"/>
      <c r="B1" s="377"/>
      <c r="C1" s="377"/>
      <c r="D1" s="377"/>
      <c r="E1" s="377"/>
      <c r="F1" s="377"/>
    </row>
    <row r="2" spans="1:8" ht="20.25">
      <c r="A2" s="378"/>
      <c r="B2" s="375" t="s">
        <v>15</v>
      </c>
      <c r="C2" s="375"/>
      <c r="D2" s="375"/>
      <c r="E2" s="375"/>
    </row>
    <row r="3" spans="1:8" ht="16.5" customHeight="1">
      <c r="A3" s="378"/>
      <c r="B3" s="376" t="s">
        <v>44</v>
      </c>
      <c r="C3" s="376"/>
      <c r="D3" s="376"/>
      <c r="E3" s="376"/>
    </row>
    <row r="4" spans="1:8" ht="15.75" customHeight="1">
      <c r="A4" s="378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7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8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78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8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8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78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8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8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8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78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7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6" workbookViewId="0">
      <selection activeCell="G39" sqref="G39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7" ht="20.25" customHeight="1">
      <c r="A1" s="377"/>
      <c r="B1" s="377"/>
      <c r="C1" s="377"/>
      <c r="D1" s="377"/>
      <c r="E1" s="377"/>
      <c r="F1" s="377"/>
    </row>
    <row r="2" spans="1:7" ht="20.25">
      <c r="A2" s="378"/>
      <c r="B2" s="375" t="s">
        <v>15</v>
      </c>
      <c r="C2" s="375"/>
      <c r="D2" s="375"/>
      <c r="E2" s="375"/>
    </row>
    <row r="3" spans="1:7" ht="16.5" customHeight="1">
      <c r="A3" s="378"/>
      <c r="B3" s="376" t="s">
        <v>130</v>
      </c>
      <c r="C3" s="376"/>
      <c r="D3" s="376"/>
      <c r="E3" s="376"/>
    </row>
    <row r="4" spans="1:7" ht="15.75" customHeight="1">
      <c r="A4" s="378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7">
      <c r="A5" s="378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7">
      <c r="A6" s="378"/>
      <c r="B6" s="26"/>
      <c r="C6" s="243"/>
      <c r="D6" s="243"/>
      <c r="E6" s="244">
        <f t="shared" ref="E6:E69" si="0">E5+C6-D6</f>
        <v>0</v>
      </c>
      <c r="F6" s="18"/>
      <c r="G6" s="19"/>
    </row>
    <row r="7" spans="1:7">
      <c r="A7" s="378"/>
      <c r="B7" s="26" t="s">
        <v>129</v>
      </c>
      <c r="C7" s="286">
        <v>0</v>
      </c>
      <c r="D7" s="286">
        <v>0</v>
      </c>
      <c r="E7" s="287">
        <f t="shared" si="0"/>
        <v>0</v>
      </c>
      <c r="F7" s="2"/>
      <c r="G7" s="2"/>
    </row>
    <row r="8" spans="1:7">
      <c r="A8" s="378"/>
      <c r="B8" s="26" t="s">
        <v>139</v>
      </c>
      <c r="C8" s="284">
        <v>1000000</v>
      </c>
      <c r="D8" s="284">
        <v>1000000</v>
      </c>
      <c r="E8" s="285">
        <f>E7+C8-D8</f>
        <v>0</v>
      </c>
      <c r="F8" s="290" t="s">
        <v>140</v>
      </c>
      <c r="G8" s="2"/>
    </row>
    <row r="9" spans="1:7">
      <c r="A9" s="378"/>
      <c r="B9" s="26" t="s">
        <v>145</v>
      </c>
      <c r="C9" s="288">
        <v>0</v>
      </c>
      <c r="D9" s="288">
        <v>0</v>
      </c>
      <c r="E9" s="289">
        <f t="shared" si="0"/>
        <v>0</v>
      </c>
      <c r="F9" s="2"/>
      <c r="G9" s="2"/>
    </row>
    <row r="10" spans="1:7">
      <c r="A10" s="378"/>
      <c r="B10" s="26"/>
      <c r="C10" s="245"/>
      <c r="D10" s="245"/>
      <c r="E10" s="244">
        <f t="shared" si="0"/>
        <v>0</v>
      </c>
      <c r="F10" s="2"/>
      <c r="G10" s="2"/>
    </row>
    <row r="11" spans="1:7">
      <c r="A11" s="378"/>
      <c r="B11" s="26" t="s">
        <v>149</v>
      </c>
      <c r="C11" s="286">
        <v>0</v>
      </c>
      <c r="D11" s="286">
        <v>0</v>
      </c>
      <c r="E11" s="287">
        <f t="shared" si="0"/>
        <v>0</v>
      </c>
      <c r="F11" s="2"/>
      <c r="G11" s="2"/>
    </row>
    <row r="12" spans="1:7">
      <c r="A12" s="378"/>
      <c r="B12" s="26" t="s">
        <v>151</v>
      </c>
      <c r="C12" s="284">
        <v>1000000</v>
      </c>
      <c r="D12" s="284">
        <v>1000000</v>
      </c>
      <c r="E12" s="285">
        <f t="shared" si="0"/>
        <v>0</v>
      </c>
      <c r="F12" s="293" t="s">
        <v>140</v>
      </c>
      <c r="G12" s="2"/>
    </row>
    <row r="13" spans="1:7">
      <c r="A13" s="378"/>
      <c r="B13" s="26" t="s">
        <v>154</v>
      </c>
      <c r="C13" s="294">
        <v>100000</v>
      </c>
      <c r="D13" s="294">
        <v>100000</v>
      </c>
      <c r="E13" s="295">
        <f t="shared" si="0"/>
        <v>0</v>
      </c>
      <c r="F13" s="296" t="s">
        <v>155</v>
      </c>
      <c r="G13" s="30"/>
    </row>
    <row r="14" spans="1:7">
      <c r="A14" s="378"/>
      <c r="B14" s="26" t="s">
        <v>158</v>
      </c>
      <c r="C14" s="288">
        <v>0</v>
      </c>
      <c r="D14" s="288">
        <v>0</v>
      </c>
      <c r="E14" s="289">
        <f t="shared" si="0"/>
        <v>0</v>
      </c>
      <c r="F14" s="29"/>
      <c r="G14" s="2"/>
    </row>
    <row r="15" spans="1:7">
      <c r="A15" s="378"/>
      <c r="B15" s="26" t="s">
        <v>162</v>
      </c>
      <c r="C15" s="243">
        <v>400000</v>
      </c>
      <c r="D15" s="243">
        <v>400000</v>
      </c>
      <c r="E15" s="244">
        <f t="shared" si="0"/>
        <v>0</v>
      </c>
      <c r="F15" s="2"/>
      <c r="G15" s="11"/>
    </row>
    <row r="16" spans="1:7">
      <c r="A16" s="378"/>
      <c r="B16" s="26" t="s">
        <v>164</v>
      </c>
      <c r="C16" s="243">
        <v>321220</v>
      </c>
      <c r="D16" s="243">
        <v>321220</v>
      </c>
      <c r="E16" s="244">
        <f t="shared" si="0"/>
        <v>0</v>
      </c>
      <c r="F16" s="20"/>
      <c r="G16" s="2"/>
    </row>
    <row r="17" spans="1:7">
      <c r="A17" s="378"/>
      <c r="B17" s="26" t="s">
        <v>170</v>
      </c>
      <c r="C17" s="243">
        <v>0</v>
      </c>
      <c r="D17" s="243">
        <v>0</v>
      </c>
      <c r="E17" s="244">
        <f t="shared" si="0"/>
        <v>0</v>
      </c>
      <c r="F17" s="29"/>
      <c r="G17" s="2"/>
    </row>
    <row r="18" spans="1:7">
      <c r="A18" s="378"/>
      <c r="B18" s="26" t="s">
        <v>171</v>
      </c>
      <c r="C18" s="243">
        <v>3300000</v>
      </c>
      <c r="D18" s="243">
        <v>3300000</v>
      </c>
      <c r="E18" s="244">
        <f>E17+C18-D18</f>
        <v>0</v>
      </c>
      <c r="F18" s="29"/>
      <c r="G18" s="2"/>
    </row>
    <row r="19" spans="1:7" ht="12.75" customHeight="1">
      <c r="A19" s="378"/>
      <c r="B19" s="26" t="s">
        <v>172</v>
      </c>
      <c r="C19" s="243">
        <v>0</v>
      </c>
      <c r="D19" s="245">
        <v>0</v>
      </c>
      <c r="E19" s="244">
        <f t="shared" si="0"/>
        <v>0</v>
      </c>
      <c r="F19" s="29"/>
      <c r="G19" s="2"/>
    </row>
    <row r="20" spans="1:7">
      <c r="A20" s="378"/>
      <c r="B20" s="26" t="s">
        <v>181</v>
      </c>
      <c r="C20" s="243">
        <v>280000</v>
      </c>
      <c r="D20" s="243">
        <v>280000</v>
      </c>
      <c r="E20" s="244">
        <f t="shared" si="0"/>
        <v>0</v>
      </c>
      <c r="F20" s="29"/>
      <c r="G20" s="2"/>
    </row>
    <row r="21" spans="1:7">
      <c r="A21" s="378"/>
      <c r="B21" s="26" t="s">
        <v>182</v>
      </c>
      <c r="C21" s="243">
        <v>300000</v>
      </c>
      <c r="D21" s="243">
        <v>300000</v>
      </c>
      <c r="E21" s="244">
        <f>E20+C21-D21</f>
        <v>0</v>
      </c>
      <c r="F21" s="253"/>
      <c r="G21" s="2"/>
    </row>
    <row r="22" spans="1:7">
      <c r="A22" s="378"/>
      <c r="B22" s="26" t="s">
        <v>186</v>
      </c>
      <c r="C22" s="243">
        <v>0</v>
      </c>
      <c r="D22" s="243">
        <v>0</v>
      </c>
      <c r="E22" s="244">
        <f t="shared" si="0"/>
        <v>0</v>
      </c>
      <c r="F22" s="2"/>
      <c r="G22" s="2"/>
    </row>
    <row r="23" spans="1:7">
      <c r="A23" s="378"/>
      <c r="B23" s="26" t="s">
        <v>193</v>
      </c>
      <c r="C23" s="243">
        <v>900000</v>
      </c>
      <c r="D23" s="243">
        <v>900000</v>
      </c>
      <c r="E23" s="244">
        <f>E22+C23-D23</f>
        <v>0</v>
      </c>
      <c r="F23" s="2"/>
      <c r="G23" s="2"/>
    </row>
    <row r="24" spans="1:7">
      <c r="A24" s="378"/>
      <c r="B24" s="26" t="s">
        <v>196</v>
      </c>
      <c r="C24" s="243">
        <v>250000</v>
      </c>
      <c r="D24" s="243">
        <v>250000</v>
      </c>
      <c r="E24" s="244">
        <f t="shared" si="0"/>
        <v>0</v>
      </c>
      <c r="F24" s="2"/>
      <c r="G24" s="2"/>
    </row>
    <row r="25" spans="1:7">
      <c r="A25" s="378"/>
      <c r="B25" s="26" t="s">
        <v>199</v>
      </c>
      <c r="C25" s="243">
        <v>170000</v>
      </c>
      <c r="D25" s="243">
        <v>170000</v>
      </c>
      <c r="E25" s="244">
        <f t="shared" si="0"/>
        <v>0</v>
      </c>
      <c r="F25" s="2"/>
      <c r="G25" s="2"/>
    </row>
    <row r="26" spans="1:7">
      <c r="A26" s="378"/>
      <c r="B26" s="26" t="s">
        <v>202</v>
      </c>
      <c r="C26" s="243">
        <v>0</v>
      </c>
      <c r="D26" s="243">
        <v>0</v>
      </c>
      <c r="E26" s="244">
        <f t="shared" si="0"/>
        <v>0</v>
      </c>
      <c r="F26" s="2"/>
      <c r="G26" s="2"/>
    </row>
    <row r="27" spans="1:7">
      <c r="A27" s="378"/>
      <c r="B27" s="26" t="s">
        <v>209</v>
      </c>
      <c r="C27" s="284">
        <v>2000000</v>
      </c>
      <c r="D27" s="284">
        <v>2000000</v>
      </c>
      <c r="E27" s="285">
        <f t="shared" si="0"/>
        <v>0</v>
      </c>
      <c r="F27" s="310" t="s">
        <v>220</v>
      </c>
      <c r="G27" s="312" t="s">
        <v>222</v>
      </c>
    </row>
    <row r="28" spans="1:7">
      <c r="A28" s="378"/>
      <c r="B28" s="26" t="s">
        <v>217</v>
      </c>
      <c r="C28" s="243">
        <v>0</v>
      </c>
      <c r="D28" s="243">
        <v>0</v>
      </c>
      <c r="E28" s="244">
        <f>E27+C28-D28</f>
        <v>0</v>
      </c>
      <c r="F28" s="2"/>
      <c r="G28" s="21"/>
    </row>
    <row r="29" spans="1:7">
      <c r="A29" s="378"/>
      <c r="B29" s="26" t="s">
        <v>221</v>
      </c>
      <c r="C29" s="284">
        <v>1000000</v>
      </c>
      <c r="D29" s="284">
        <v>0</v>
      </c>
      <c r="E29" s="285">
        <f t="shared" si="0"/>
        <v>1000000</v>
      </c>
      <c r="F29" s="310" t="s">
        <v>220</v>
      </c>
      <c r="G29" s="312" t="s">
        <v>223</v>
      </c>
    </row>
    <row r="30" spans="1:7">
      <c r="A30" s="378"/>
      <c r="B30" s="26" t="s">
        <v>221</v>
      </c>
      <c r="C30" s="243">
        <v>600000</v>
      </c>
      <c r="D30" s="243">
        <v>1600000</v>
      </c>
      <c r="E30" s="244">
        <f t="shared" si="0"/>
        <v>0</v>
      </c>
      <c r="F30" s="2"/>
      <c r="G30" s="21"/>
    </row>
    <row r="31" spans="1:7">
      <c r="A31" s="378"/>
      <c r="B31" s="26" t="s">
        <v>261</v>
      </c>
      <c r="C31" s="243">
        <v>150000</v>
      </c>
      <c r="D31" s="243">
        <v>150000</v>
      </c>
      <c r="E31" s="244">
        <f t="shared" si="0"/>
        <v>0</v>
      </c>
      <c r="F31" s="2"/>
      <c r="G31" s="21"/>
    </row>
    <row r="32" spans="1:7">
      <c r="A32" s="378"/>
      <c r="B32" s="26" t="s">
        <v>266</v>
      </c>
      <c r="C32" s="243">
        <v>250000</v>
      </c>
      <c r="D32" s="243">
        <v>250000</v>
      </c>
      <c r="E32" s="244">
        <f>E31+C32-D32</f>
        <v>0</v>
      </c>
      <c r="F32" s="2"/>
      <c r="G32" s="21"/>
    </row>
    <row r="33" spans="1:7">
      <c r="A33" s="378"/>
      <c r="B33" s="26" t="s">
        <v>286</v>
      </c>
      <c r="C33" s="284">
        <v>800000</v>
      </c>
      <c r="D33" s="370">
        <v>0</v>
      </c>
      <c r="E33" s="285">
        <f t="shared" si="0"/>
        <v>800000</v>
      </c>
      <c r="F33" s="371" t="s">
        <v>287</v>
      </c>
      <c r="G33" s="21"/>
    </row>
    <row r="34" spans="1:7">
      <c r="A34" s="378"/>
      <c r="B34" s="26" t="s">
        <v>286</v>
      </c>
      <c r="C34" s="243">
        <v>250000</v>
      </c>
      <c r="D34" s="243">
        <v>1050000</v>
      </c>
      <c r="E34" s="244">
        <f t="shared" si="0"/>
        <v>0</v>
      </c>
      <c r="F34" s="2"/>
      <c r="G34" s="21"/>
    </row>
    <row r="35" spans="1:7">
      <c r="A35" s="378"/>
      <c r="B35" s="26" t="s">
        <v>291</v>
      </c>
      <c r="C35" s="243">
        <v>0</v>
      </c>
      <c r="D35" s="243">
        <v>0</v>
      </c>
      <c r="E35" s="244">
        <f t="shared" si="0"/>
        <v>0</v>
      </c>
      <c r="F35" s="2"/>
      <c r="G35" s="21"/>
    </row>
    <row r="36" spans="1:7">
      <c r="A36" s="378"/>
      <c r="B36" s="26"/>
      <c r="C36" s="243"/>
      <c r="D36" s="243"/>
      <c r="E36" s="244">
        <f t="shared" si="0"/>
        <v>0</v>
      </c>
      <c r="F36" s="2"/>
      <c r="G36" s="21"/>
    </row>
    <row r="37" spans="1:7">
      <c r="A37" s="378"/>
      <c r="B37" s="26"/>
      <c r="C37" s="243"/>
      <c r="D37" s="243"/>
      <c r="E37" s="244">
        <f t="shared" si="0"/>
        <v>0</v>
      </c>
      <c r="F37" s="2"/>
      <c r="G37" s="21"/>
    </row>
    <row r="38" spans="1:7">
      <c r="A38" s="378"/>
      <c r="B38" s="26"/>
      <c r="C38" s="243"/>
      <c r="D38" s="243"/>
      <c r="E38" s="244">
        <f t="shared" si="0"/>
        <v>0</v>
      </c>
      <c r="F38" s="2"/>
      <c r="G38" s="21"/>
    </row>
    <row r="39" spans="1:7">
      <c r="A39" s="378"/>
      <c r="B39" s="26"/>
      <c r="C39" s="243"/>
      <c r="D39" s="243"/>
      <c r="E39" s="244">
        <f t="shared" si="0"/>
        <v>0</v>
      </c>
      <c r="F39" s="2"/>
      <c r="G39" s="21"/>
    </row>
    <row r="40" spans="1:7">
      <c r="A40" s="378"/>
      <c r="B40" s="26"/>
      <c r="C40" s="243"/>
      <c r="D40" s="243"/>
      <c r="E40" s="244">
        <f t="shared" si="0"/>
        <v>0</v>
      </c>
      <c r="F40" s="2"/>
      <c r="G40" s="21"/>
    </row>
    <row r="41" spans="1:7">
      <c r="A41" s="378"/>
      <c r="B41" s="26"/>
      <c r="C41" s="243"/>
      <c r="D41" s="243"/>
      <c r="E41" s="244">
        <f t="shared" si="0"/>
        <v>0</v>
      </c>
      <c r="F41" s="2"/>
      <c r="G41" s="21"/>
    </row>
    <row r="42" spans="1:7">
      <c r="A42" s="378"/>
      <c r="B42" s="26"/>
      <c r="C42" s="243"/>
      <c r="D42" s="243"/>
      <c r="E42" s="244">
        <f t="shared" si="0"/>
        <v>0</v>
      </c>
      <c r="F42" s="2"/>
      <c r="G42" s="21"/>
    </row>
    <row r="43" spans="1:7">
      <c r="A43" s="378"/>
      <c r="B43" s="26"/>
      <c r="C43" s="243"/>
      <c r="D43" s="243"/>
      <c r="E43" s="244">
        <f t="shared" si="0"/>
        <v>0</v>
      </c>
      <c r="F43" s="2"/>
      <c r="G43" s="21"/>
    </row>
    <row r="44" spans="1:7">
      <c r="A44" s="378"/>
      <c r="B44" s="26"/>
      <c r="C44" s="243"/>
      <c r="D44" s="243"/>
      <c r="E44" s="244">
        <f t="shared" si="0"/>
        <v>0</v>
      </c>
      <c r="F44" s="2"/>
      <c r="G44" s="21"/>
    </row>
    <row r="45" spans="1:7">
      <c r="A45" s="378"/>
      <c r="B45" s="26"/>
      <c r="C45" s="243"/>
      <c r="D45" s="243"/>
      <c r="E45" s="244">
        <f t="shared" si="0"/>
        <v>0</v>
      </c>
      <c r="F45" s="2"/>
      <c r="G45" s="21"/>
    </row>
    <row r="46" spans="1:7">
      <c r="A46" s="378"/>
      <c r="B46" s="26"/>
      <c r="C46" s="243"/>
      <c r="D46" s="243"/>
      <c r="E46" s="244">
        <f t="shared" si="0"/>
        <v>0</v>
      </c>
      <c r="F46" s="2"/>
      <c r="G46" s="21"/>
    </row>
    <row r="47" spans="1:7">
      <c r="A47" s="378"/>
      <c r="B47" s="26"/>
      <c r="C47" s="243"/>
      <c r="D47" s="243"/>
      <c r="E47" s="244">
        <f t="shared" si="0"/>
        <v>0</v>
      </c>
      <c r="F47" s="2"/>
      <c r="G47" s="21"/>
    </row>
    <row r="48" spans="1:7">
      <c r="A48" s="378"/>
      <c r="B48" s="26"/>
      <c r="C48" s="243"/>
      <c r="D48" s="243"/>
      <c r="E48" s="244">
        <f t="shared" si="0"/>
        <v>0</v>
      </c>
      <c r="F48" s="2"/>
      <c r="G48" s="21"/>
    </row>
    <row r="49" spans="1:7">
      <c r="A49" s="378"/>
      <c r="B49" s="26"/>
      <c r="C49" s="243"/>
      <c r="D49" s="243"/>
      <c r="E49" s="244">
        <f t="shared" si="0"/>
        <v>0</v>
      </c>
      <c r="F49" s="2"/>
      <c r="G49" s="21"/>
    </row>
    <row r="50" spans="1:7">
      <c r="A50" s="378"/>
      <c r="B50" s="26"/>
      <c r="C50" s="243"/>
      <c r="D50" s="243"/>
      <c r="E50" s="244">
        <f t="shared" si="0"/>
        <v>0</v>
      </c>
      <c r="F50" s="2"/>
      <c r="G50" s="21"/>
    </row>
    <row r="51" spans="1:7">
      <c r="A51" s="378"/>
      <c r="B51" s="26"/>
      <c r="C51" s="243"/>
      <c r="D51" s="243"/>
      <c r="E51" s="244">
        <f t="shared" si="0"/>
        <v>0</v>
      </c>
      <c r="F51" s="2"/>
      <c r="G51" s="21"/>
    </row>
    <row r="52" spans="1:7">
      <c r="A52" s="378"/>
      <c r="B52" s="26"/>
      <c r="C52" s="243"/>
      <c r="D52" s="243"/>
      <c r="E52" s="244">
        <f t="shared" si="0"/>
        <v>0</v>
      </c>
      <c r="F52" s="2"/>
      <c r="G52" s="21"/>
    </row>
    <row r="53" spans="1:7">
      <c r="A53" s="378"/>
      <c r="B53" s="26"/>
      <c r="C53" s="243"/>
      <c r="D53" s="243"/>
      <c r="E53" s="244">
        <f t="shared" si="0"/>
        <v>0</v>
      </c>
      <c r="F53" s="2"/>
      <c r="G53" s="21"/>
    </row>
    <row r="54" spans="1:7">
      <c r="A54" s="378"/>
      <c r="B54" s="26"/>
      <c r="C54" s="243"/>
      <c r="D54" s="243"/>
      <c r="E54" s="244">
        <f t="shared" si="0"/>
        <v>0</v>
      </c>
      <c r="F54" s="2"/>
      <c r="G54" s="21"/>
    </row>
    <row r="55" spans="1:7">
      <c r="A55" s="378"/>
      <c r="B55" s="26"/>
      <c r="C55" s="243"/>
      <c r="D55" s="243"/>
      <c r="E55" s="244">
        <f t="shared" si="0"/>
        <v>0</v>
      </c>
      <c r="F55" s="2"/>
    </row>
    <row r="56" spans="1:7">
      <c r="A56" s="378"/>
      <c r="B56" s="26"/>
      <c r="C56" s="243"/>
      <c r="D56" s="243"/>
      <c r="E56" s="244">
        <f t="shared" si="0"/>
        <v>0</v>
      </c>
      <c r="F56" s="2"/>
    </row>
    <row r="57" spans="1:7">
      <c r="A57" s="378"/>
      <c r="B57" s="26"/>
      <c r="C57" s="243"/>
      <c r="D57" s="243"/>
      <c r="E57" s="244">
        <f t="shared" si="0"/>
        <v>0</v>
      </c>
      <c r="F57" s="2"/>
    </row>
    <row r="58" spans="1:7">
      <c r="A58" s="378"/>
      <c r="B58" s="26"/>
      <c r="C58" s="243"/>
      <c r="D58" s="243"/>
      <c r="E58" s="244">
        <f t="shared" si="0"/>
        <v>0</v>
      </c>
      <c r="F58" s="2"/>
    </row>
    <row r="59" spans="1:7">
      <c r="A59" s="378"/>
      <c r="B59" s="26"/>
      <c r="C59" s="243"/>
      <c r="D59" s="243"/>
      <c r="E59" s="244">
        <f t="shared" si="0"/>
        <v>0</v>
      </c>
      <c r="F59" s="2"/>
    </row>
    <row r="60" spans="1:7">
      <c r="A60" s="378"/>
      <c r="B60" s="26"/>
      <c r="C60" s="243"/>
      <c r="D60" s="243"/>
      <c r="E60" s="244">
        <f t="shared" si="0"/>
        <v>0</v>
      </c>
      <c r="F60" s="2"/>
    </row>
    <row r="61" spans="1:7">
      <c r="A61" s="378"/>
      <c r="B61" s="26"/>
      <c r="C61" s="243"/>
      <c r="D61" s="243"/>
      <c r="E61" s="244">
        <f t="shared" si="0"/>
        <v>0</v>
      </c>
      <c r="F61" s="2"/>
    </row>
    <row r="62" spans="1:7">
      <c r="A62" s="378"/>
      <c r="B62" s="26"/>
      <c r="C62" s="243"/>
      <c r="D62" s="243"/>
      <c r="E62" s="244">
        <f t="shared" si="0"/>
        <v>0</v>
      </c>
      <c r="F62" s="2"/>
    </row>
    <row r="63" spans="1:7">
      <c r="A63" s="378"/>
      <c r="B63" s="26"/>
      <c r="C63" s="243"/>
      <c r="D63" s="243"/>
      <c r="E63" s="244">
        <f t="shared" si="0"/>
        <v>0</v>
      </c>
      <c r="F63" s="2"/>
    </row>
    <row r="64" spans="1:7">
      <c r="A64" s="378"/>
      <c r="B64" s="26"/>
      <c r="C64" s="243"/>
      <c r="D64" s="243"/>
      <c r="E64" s="244">
        <f t="shared" si="0"/>
        <v>0</v>
      </c>
      <c r="F64" s="2"/>
    </row>
    <row r="65" spans="1:7">
      <c r="A65" s="378"/>
      <c r="B65" s="26"/>
      <c r="C65" s="243"/>
      <c r="D65" s="243"/>
      <c r="E65" s="244">
        <f t="shared" si="0"/>
        <v>0</v>
      </c>
      <c r="F65" s="2"/>
    </row>
    <row r="66" spans="1:7">
      <c r="A66" s="378"/>
      <c r="B66" s="26"/>
      <c r="C66" s="243"/>
      <c r="D66" s="243"/>
      <c r="E66" s="244">
        <f t="shared" si="0"/>
        <v>0</v>
      </c>
      <c r="F66" s="2"/>
    </row>
    <row r="67" spans="1:7">
      <c r="A67" s="378"/>
      <c r="B67" s="26"/>
      <c r="C67" s="243"/>
      <c r="D67" s="243"/>
      <c r="E67" s="244">
        <f t="shared" si="0"/>
        <v>0</v>
      </c>
      <c r="F67" s="2"/>
    </row>
    <row r="68" spans="1:7">
      <c r="A68" s="378"/>
      <c r="B68" s="26"/>
      <c r="C68" s="243"/>
      <c r="D68" s="243"/>
      <c r="E68" s="244">
        <f t="shared" si="0"/>
        <v>0</v>
      </c>
      <c r="F68" s="2"/>
    </row>
    <row r="69" spans="1:7">
      <c r="A69" s="378"/>
      <c r="B69" s="26"/>
      <c r="C69" s="243"/>
      <c r="D69" s="243"/>
      <c r="E69" s="244">
        <f t="shared" si="0"/>
        <v>0</v>
      </c>
      <c r="F69" s="2"/>
    </row>
    <row r="70" spans="1:7">
      <c r="A70" s="378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78"/>
      <c r="B71" s="26"/>
      <c r="C71" s="243"/>
      <c r="D71" s="243"/>
      <c r="E71" s="244">
        <f t="shared" si="1"/>
        <v>0</v>
      </c>
      <c r="F71" s="2"/>
    </row>
    <row r="72" spans="1:7">
      <c r="A72" s="378"/>
      <c r="B72" s="26"/>
      <c r="C72" s="243"/>
      <c r="D72" s="243"/>
      <c r="E72" s="244">
        <f t="shared" si="1"/>
        <v>0</v>
      </c>
      <c r="F72" s="2"/>
    </row>
    <row r="73" spans="1:7">
      <c r="A73" s="378"/>
      <c r="B73" s="26"/>
      <c r="C73" s="243"/>
      <c r="D73" s="243"/>
      <c r="E73" s="244">
        <f t="shared" si="1"/>
        <v>0</v>
      </c>
      <c r="F73" s="2"/>
    </row>
    <row r="74" spans="1:7">
      <c r="A74" s="378"/>
      <c r="B74" s="26"/>
      <c r="C74" s="243"/>
      <c r="D74" s="243"/>
      <c r="E74" s="244">
        <f t="shared" si="1"/>
        <v>0</v>
      </c>
      <c r="F74" s="2"/>
    </row>
    <row r="75" spans="1:7">
      <c r="A75" s="378"/>
      <c r="B75" s="26"/>
      <c r="C75" s="243"/>
      <c r="D75" s="243"/>
      <c r="E75" s="244">
        <f t="shared" si="1"/>
        <v>0</v>
      </c>
      <c r="F75" s="2"/>
    </row>
    <row r="76" spans="1:7">
      <c r="A76" s="378"/>
      <c r="B76" s="26"/>
      <c r="C76" s="243"/>
      <c r="D76" s="243"/>
      <c r="E76" s="244">
        <f t="shared" si="1"/>
        <v>0</v>
      </c>
      <c r="F76" s="2"/>
    </row>
    <row r="77" spans="1:7">
      <c r="A77" s="378"/>
      <c r="B77" s="26"/>
      <c r="C77" s="243"/>
      <c r="D77" s="243"/>
      <c r="E77" s="244">
        <f t="shared" si="1"/>
        <v>0</v>
      </c>
      <c r="F77" s="2"/>
    </row>
    <row r="78" spans="1:7">
      <c r="A78" s="378"/>
      <c r="B78" s="26"/>
      <c r="C78" s="243"/>
      <c r="D78" s="243"/>
      <c r="E78" s="244">
        <f t="shared" si="1"/>
        <v>0</v>
      </c>
      <c r="F78" s="2"/>
    </row>
    <row r="79" spans="1:7">
      <c r="A79" s="378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78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78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78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78"/>
      <c r="B83" s="31"/>
      <c r="C83" s="244">
        <f>SUM(C5:C72)</f>
        <v>13071220</v>
      </c>
      <c r="D83" s="244">
        <f>SUM(D5:D77)</f>
        <v>13071220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2" activePane="bottomLeft" state="frozen"/>
      <selection pane="bottomLeft" activeCell="O41" sqref="O41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83" t="s">
        <v>15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4" s="62" customFormat="1" ht="18">
      <c r="A2" s="384" t="s">
        <v>66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4" s="63" customFormat="1" ht="16.5" thickBot="1">
      <c r="A3" s="385" t="s">
        <v>131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7"/>
      <c r="S3" s="47"/>
      <c r="T3" s="7"/>
      <c r="U3" s="7"/>
      <c r="V3" s="7"/>
      <c r="W3" s="7"/>
      <c r="X3" s="16"/>
    </row>
    <row r="4" spans="1:24" s="64" customFormat="1" ht="12.75" customHeight="1">
      <c r="A4" s="388" t="s">
        <v>28</v>
      </c>
      <c r="B4" s="390" t="s">
        <v>29</v>
      </c>
      <c r="C4" s="379" t="s">
        <v>30</v>
      </c>
      <c r="D4" s="379" t="s">
        <v>31</v>
      </c>
      <c r="E4" s="379" t="s">
        <v>32</v>
      </c>
      <c r="F4" s="379" t="s">
        <v>152</v>
      </c>
      <c r="G4" s="379" t="s">
        <v>33</v>
      </c>
      <c r="H4" s="379" t="s">
        <v>165</v>
      </c>
      <c r="I4" s="379" t="s">
        <v>180</v>
      </c>
      <c r="J4" s="379" t="s">
        <v>34</v>
      </c>
      <c r="K4" s="379" t="s">
        <v>35</v>
      </c>
      <c r="L4" s="379" t="s">
        <v>268</v>
      </c>
      <c r="M4" s="379" t="s">
        <v>267</v>
      </c>
      <c r="N4" s="379" t="s">
        <v>36</v>
      </c>
      <c r="O4" s="381" t="s">
        <v>37</v>
      </c>
      <c r="P4" s="392" t="s">
        <v>163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89"/>
      <c r="B5" s="391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2"/>
      <c r="P5" s="393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129</v>
      </c>
      <c r="B6" s="72">
        <v>1000</v>
      </c>
      <c r="C6" s="72"/>
      <c r="D6" s="73">
        <v>150</v>
      </c>
      <c r="E6" s="73"/>
      <c r="F6" s="73"/>
      <c r="G6" s="73"/>
      <c r="H6" s="73">
        <v>400</v>
      </c>
      <c r="I6" s="73"/>
      <c r="J6" s="74">
        <v>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1550</v>
      </c>
      <c r="R6" s="77"/>
      <c r="S6" s="78"/>
      <c r="T6" s="33"/>
      <c r="U6" s="5"/>
      <c r="V6" s="33"/>
      <c r="W6" s="5"/>
    </row>
    <row r="7" spans="1:24" s="13" customFormat="1">
      <c r="A7" s="71" t="s">
        <v>139</v>
      </c>
      <c r="B7" s="72"/>
      <c r="C7" s="72"/>
      <c r="D7" s="73">
        <v>500</v>
      </c>
      <c r="E7" s="73"/>
      <c r="F7" s="73"/>
      <c r="G7" s="73"/>
      <c r="I7" s="73"/>
      <c r="J7" s="74">
        <v>10</v>
      </c>
      <c r="K7" s="73"/>
      <c r="L7" s="73"/>
      <c r="M7" s="73"/>
      <c r="N7" s="110"/>
      <c r="O7" s="73"/>
      <c r="P7" s="75"/>
      <c r="Q7" s="76">
        <f t="shared" si="0"/>
        <v>510</v>
      </c>
      <c r="R7" s="77"/>
      <c r="S7" s="33"/>
      <c r="T7" s="33"/>
      <c r="U7" s="33"/>
      <c r="V7" s="33"/>
      <c r="W7" s="33"/>
    </row>
    <row r="8" spans="1:24" s="13" customFormat="1">
      <c r="A8" s="71" t="s">
        <v>145</v>
      </c>
      <c r="B8" s="79"/>
      <c r="C8" s="72"/>
      <c r="D8" s="80">
        <v>40</v>
      </c>
      <c r="E8" s="80"/>
      <c r="F8" s="80"/>
      <c r="G8" s="80"/>
      <c r="H8" s="80"/>
      <c r="I8" s="80"/>
      <c r="J8" s="81"/>
      <c r="K8" s="80"/>
      <c r="L8" s="80"/>
      <c r="M8" s="80">
        <v>800</v>
      </c>
      <c r="N8" s="111">
        <v>150</v>
      </c>
      <c r="O8" s="80"/>
      <c r="P8" s="82"/>
      <c r="Q8" s="76">
        <f>SUM(B8:P8)</f>
        <v>990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149</v>
      </c>
      <c r="B9" s="79">
        <v>1000</v>
      </c>
      <c r="C9" s="72"/>
      <c r="D9" s="80"/>
      <c r="E9" s="80"/>
      <c r="F9" s="80"/>
      <c r="G9" s="80"/>
      <c r="H9" s="80"/>
      <c r="I9" s="80"/>
      <c r="J9" s="81">
        <v>140</v>
      </c>
      <c r="K9" s="80">
        <v>180</v>
      </c>
      <c r="L9" s="80"/>
      <c r="M9" s="80"/>
      <c r="N9" s="111">
        <v>40</v>
      </c>
      <c r="O9" s="80"/>
      <c r="P9" s="82"/>
      <c r="Q9" s="76">
        <f t="shared" si="0"/>
        <v>1360</v>
      </c>
      <c r="R9" s="77"/>
      <c r="S9" s="9"/>
      <c r="T9" s="9"/>
      <c r="U9" s="33"/>
      <c r="V9" s="33"/>
      <c r="W9" s="33"/>
    </row>
    <row r="10" spans="1:24" s="13" customFormat="1">
      <c r="A10" s="71" t="s">
        <v>151</v>
      </c>
      <c r="B10" s="79"/>
      <c r="C10" s="72">
        <v>420</v>
      </c>
      <c r="D10" s="80">
        <v>80</v>
      </c>
      <c r="E10" s="80"/>
      <c r="F10" s="80">
        <v>18850</v>
      </c>
      <c r="G10" s="80"/>
      <c r="H10" s="80"/>
      <c r="I10" s="80"/>
      <c r="J10" s="80">
        <v>135</v>
      </c>
      <c r="K10" s="80"/>
      <c r="L10" s="80"/>
      <c r="M10" s="80"/>
      <c r="N10" s="111"/>
      <c r="O10" s="80"/>
      <c r="P10" s="82"/>
      <c r="Q10" s="76">
        <f t="shared" si="0"/>
        <v>19485</v>
      </c>
      <c r="R10" s="77"/>
      <c r="S10" s="33"/>
      <c r="T10" s="33"/>
      <c r="U10" s="5"/>
      <c r="V10" s="33"/>
      <c r="W10" s="5"/>
    </row>
    <row r="11" spans="1:24" s="13" customFormat="1">
      <c r="A11" s="71" t="s">
        <v>154</v>
      </c>
      <c r="B11" s="79"/>
      <c r="C11" s="72"/>
      <c r="D11" s="80"/>
      <c r="E11" s="80">
        <v>1040</v>
      </c>
      <c r="F11" s="80"/>
      <c r="G11" s="80">
        <v>50</v>
      </c>
      <c r="H11" s="80"/>
      <c r="I11" s="80">
        <v>345</v>
      </c>
      <c r="J11" s="80"/>
      <c r="K11" s="80"/>
      <c r="L11" s="80"/>
      <c r="M11" s="80"/>
      <c r="N11" s="111"/>
      <c r="O11" s="80"/>
      <c r="P11" s="82"/>
      <c r="Q11" s="76">
        <f t="shared" si="0"/>
        <v>1435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158</v>
      </c>
      <c r="B12" s="79">
        <v>1000</v>
      </c>
      <c r="C12" s="72"/>
      <c r="D12" s="80"/>
      <c r="E12" s="80"/>
      <c r="F12" s="80"/>
      <c r="G12" s="80">
        <v>100</v>
      </c>
      <c r="H12" s="80"/>
      <c r="I12" s="80"/>
      <c r="J12" s="80">
        <v>20</v>
      </c>
      <c r="K12" s="80"/>
      <c r="L12" s="80"/>
      <c r="M12" s="80"/>
      <c r="N12" s="111">
        <v>40</v>
      </c>
      <c r="O12" s="80"/>
      <c r="P12" s="82"/>
      <c r="Q12" s="76">
        <f t="shared" si="0"/>
        <v>1160</v>
      </c>
      <c r="R12" s="77"/>
      <c r="S12" s="33"/>
      <c r="T12" s="33"/>
      <c r="U12" s="5"/>
      <c r="V12" s="33"/>
      <c r="W12" s="5"/>
    </row>
    <row r="13" spans="1:24" s="13" customFormat="1">
      <c r="A13" s="71" t="s">
        <v>162</v>
      </c>
      <c r="B13" s="79"/>
      <c r="C13" s="72"/>
      <c r="D13" s="80">
        <v>715</v>
      </c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>
        <v>900</v>
      </c>
      <c r="Q13" s="76">
        <f t="shared" si="0"/>
        <v>1615</v>
      </c>
      <c r="R13" s="77"/>
      <c r="S13" s="78"/>
      <c r="T13" s="33"/>
      <c r="U13" s="33"/>
      <c r="V13" s="33"/>
      <c r="W13" s="33"/>
    </row>
    <row r="14" spans="1:24" s="13" customFormat="1">
      <c r="A14" s="71" t="s">
        <v>164</v>
      </c>
      <c r="B14" s="79"/>
      <c r="C14" s="72"/>
      <c r="D14" s="80"/>
      <c r="E14" s="80">
        <v>1820</v>
      </c>
      <c r="F14" s="80"/>
      <c r="G14" s="80">
        <v>400</v>
      </c>
      <c r="H14" s="80">
        <v>2000</v>
      </c>
      <c r="I14" s="80"/>
      <c r="J14" s="80">
        <v>30</v>
      </c>
      <c r="K14" s="80"/>
      <c r="L14" s="84"/>
      <c r="M14" s="80"/>
      <c r="N14" s="111"/>
      <c r="O14" s="80"/>
      <c r="P14" s="82"/>
      <c r="Q14" s="76">
        <f t="shared" si="0"/>
        <v>4250</v>
      </c>
      <c r="R14" s="77"/>
      <c r="S14" s="85"/>
      <c r="T14" s="33"/>
      <c r="U14" s="5"/>
      <c r="V14" s="33"/>
      <c r="W14" s="5"/>
    </row>
    <row r="15" spans="1:24" s="13" customFormat="1">
      <c r="A15" s="71" t="s">
        <v>170</v>
      </c>
      <c r="B15" s="79">
        <v>1000</v>
      </c>
      <c r="C15" s="72"/>
      <c r="D15" s="80"/>
      <c r="E15" s="80"/>
      <c r="F15" s="80"/>
      <c r="G15" s="80"/>
      <c r="H15" s="80"/>
      <c r="I15" s="80"/>
      <c r="J15" s="80">
        <v>20</v>
      </c>
      <c r="K15" s="80"/>
      <c r="L15" s="73"/>
      <c r="M15" s="80"/>
      <c r="N15" s="111"/>
      <c r="O15" s="80"/>
      <c r="P15" s="82"/>
      <c r="Q15" s="76">
        <f t="shared" si="0"/>
        <v>1020</v>
      </c>
      <c r="R15" s="77"/>
      <c r="S15" s="6"/>
      <c r="T15" s="33"/>
      <c r="U15" s="33"/>
      <c r="V15" s="33"/>
      <c r="W15" s="33"/>
    </row>
    <row r="16" spans="1:24" s="13" customFormat="1">
      <c r="A16" s="71" t="s">
        <v>171</v>
      </c>
      <c r="B16" s="79"/>
      <c r="C16" s="72"/>
      <c r="D16" s="80"/>
      <c r="E16" s="80"/>
      <c r="F16" s="80"/>
      <c r="G16" s="80"/>
      <c r="H16" s="80"/>
      <c r="I16" s="80"/>
      <c r="J16" s="80">
        <v>20</v>
      </c>
      <c r="K16" s="80"/>
      <c r="L16" s="80"/>
      <c r="M16" s="80"/>
      <c r="N16" s="111"/>
      <c r="O16" s="80"/>
      <c r="P16" s="82"/>
      <c r="Q16" s="76">
        <f t="shared" si="0"/>
        <v>20</v>
      </c>
      <c r="R16" s="77"/>
      <c r="S16" s="6"/>
      <c r="T16" s="33"/>
      <c r="U16" s="5"/>
      <c r="V16" s="33"/>
      <c r="W16" s="5"/>
    </row>
    <row r="17" spans="1:23" s="13" customFormat="1">
      <c r="A17" s="71" t="s">
        <v>172</v>
      </c>
      <c r="B17" s="79"/>
      <c r="C17" s="72"/>
      <c r="D17" s="80">
        <v>40</v>
      </c>
      <c r="E17" s="80"/>
      <c r="F17" s="80"/>
      <c r="G17" s="80"/>
      <c r="H17" s="80"/>
      <c r="I17" s="80">
        <v>15</v>
      </c>
      <c r="J17" s="80">
        <v>20</v>
      </c>
      <c r="K17" s="80"/>
      <c r="L17" s="80"/>
      <c r="M17" s="80"/>
      <c r="N17" s="111"/>
      <c r="O17" s="82"/>
      <c r="P17" s="82"/>
      <c r="Q17" s="76">
        <f t="shared" si="0"/>
        <v>75</v>
      </c>
      <c r="R17" s="77"/>
      <c r="S17" s="6"/>
      <c r="T17" s="33"/>
      <c r="U17" s="33"/>
      <c r="V17" s="33"/>
      <c r="W17" s="33"/>
    </row>
    <row r="18" spans="1:23" s="13" customFormat="1">
      <c r="A18" s="71" t="s">
        <v>181</v>
      </c>
      <c r="B18" s="79">
        <v>1000</v>
      </c>
      <c r="C18" s="72"/>
      <c r="D18" s="80"/>
      <c r="E18" s="80"/>
      <c r="F18" s="80"/>
      <c r="G18" s="80"/>
      <c r="H18" s="80"/>
      <c r="I18" s="80"/>
      <c r="J18" s="80">
        <v>0</v>
      </c>
      <c r="K18" s="80"/>
      <c r="L18" s="80"/>
      <c r="M18" s="80"/>
      <c r="N18" s="111">
        <v>120</v>
      </c>
      <c r="O18" s="82"/>
      <c r="P18" s="82"/>
      <c r="Q18" s="76">
        <f t="shared" si="0"/>
        <v>1120</v>
      </c>
      <c r="R18" s="77"/>
      <c r="S18" s="6"/>
      <c r="T18" s="33"/>
      <c r="U18" s="5"/>
      <c r="V18" s="33"/>
      <c r="W18" s="5"/>
    </row>
    <row r="19" spans="1:23" s="13" customFormat="1">
      <c r="A19" s="71" t="s">
        <v>182</v>
      </c>
      <c r="B19" s="79"/>
      <c r="C19" s="72"/>
      <c r="D19" s="80"/>
      <c r="E19" s="80"/>
      <c r="F19" s="80"/>
      <c r="G19" s="80"/>
      <c r="H19" s="80"/>
      <c r="I19" s="80"/>
      <c r="J19" s="80">
        <v>0</v>
      </c>
      <c r="K19" s="80"/>
      <c r="L19" s="80"/>
      <c r="M19" s="80"/>
      <c r="N19" s="112">
        <v>210</v>
      </c>
      <c r="O19" s="82"/>
      <c r="P19" s="82"/>
      <c r="Q19" s="76">
        <f t="shared" si="0"/>
        <v>210</v>
      </c>
      <c r="R19" s="77"/>
      <c r="S19" s="6"/>
      <c r="T19" s="33"/>
      <c r="U19" s="33"/>
      <c r="V19" s="33"/>
      <c r="W19" s="33"/>
    </row>
    <row r="20" spans="1:23" s="13" customFormat="1">
      <c r="A20" s="71" t="s">
        <v>186</v>
      </c>
      <c r="B20" s="79"/>
      <c r="C20" s="72">
        <v>440</v>
      </c>
      <c r="D20" s="80"/>
      <c r="E20" s="80"/>
      <c r="F20" s="111"/>
      <c r="G20" s="80"/>
      <c r="H20" s="80"/>
      <c r="I20" s="80">
        <v>30</v>
      </c>
      <c r="J20" s="80">
        <v>0</v>
      </c>
      <c r="K20" s="80"/>
      <c r="L20" s="80"/>
      <c r="M20" s="80"/>
      <c r="N20" s="111"/>
      <c r="O20" s="80"/>
      <c r="P20" s="82"/>
      <c r="Q20" s="76">
        <f t="shared" si="0"/>
        <v>470</v>
      </c>
      <c r="R20" s="77"/>
      <c r="S20" s="6"/>
      <c r="T20" s="33"/>
      <c r="U20" s="5"/>
      <c r="V20" s="33"/>
      <c r="W20" s="5"/>
    </row>
    <row r="21" spans="1:23" s="13" customFormat="1">
      <c r="A21" s="71" t="s">
        <v>192</v>
      </c>
      <c r="B21" s="79">
        <v>1000</v>
      </c>
      <c r="C21" s="72"/>
      <c r="D21" s="80"/>
      <c r="E21" s="80"/>
      <c r="F21" s="80"/>
      <c r="G21" s="80"/>
      <c r="H21" s="80"/>
      <c r="I21" s="80"/>
      <c r="J21" s="80">
        <v>0</v>
      </c>
      <c r="K21" s="80"/>
      <c r="L21" s="80"/>
      <c r="M21" s="80"/>
      <c r="N21" s="111"/>
      <c r="O21" s="80"/>
      <c r="P21" s="82"/>
      <c r="Q21" s="76">
        <f t="shared" si="0"/>
        <v>1000</v>
      </c>
      <c r="R21" s="77"/>
      <c r="S21" s="6"/>
    </row>
    <row r="22" spans="1:23" s="13" customFormat="1">
      <c r="A22" s="71" t="s">
        <v>193</v>
      </c>
      <c r="B22" s="79"/>
      <c r="C22" s="72"/>
      <c r="D22" s="80"/>
      <c r="E22" s="80"/>
      <c r="F22" s="80"/>
      <c r="G22" s="80">
        <v>50</v>
      </c>
      <c r="H22" s="80"/>
      <c r="I22" s="80"/>
      <c r="J22" s="80">
        <v>0</v>
      </c>
      <c r="K22" s="80"/>
      <c r="L22" s="80"/>
      <c r="M22" s="80"/>
      <c r="N22" s="111"/>
      <c r="O22" s="80"/>
      <c r="P22" s="82"/>
      <c r="Q22" s="76">
        <f t="shared" si="0"/>
        <v>50</v>
      </c>
      <c r="R22" s="77"/>
      <c r="S22" s="6"/>
    </row>
    <row r="23" spans="1:23" s="87" customFormat="1">
      <c r="A23" s="71" t="s">
        <v>196</v>
      </c>
      <c r="B23" s="79"/>
      <c r="C23" s="72"/>
      <c r="D23" s="80"/>
      <c r="E23" s="80"/>
      <c r="F23" s="80"/>
      <c r="G23" s="80"/>
      <c r="H23" s="80"/>
      <c r="I23" s="80">
        <v>155</v>
      </c>
      <c r="J23" s="80">
        <v>0</v>
      </c>
      <c r="K23" s="80"/>
      <c r="L23" s="80"/>
      <c r="M23" s="80"/>
      <c r="N23" s="111"/>
      <c r="O23" s="80"/>
      <c r="P23" s="82"/>
      <c r="Q23" s="76">
        <f t="shared" si="0"/>
        <v>155</v>
      </c>
      <c r="R23" s="86"/>
      <c r="S23" s="6"/>
    </row>
    <row r="24" spans="1:23" s="13" customFormat="1">
      <c r="A24" s="71" t="s">
        <v>199</v>
      </c>
      <c r="B24" s="79">
        <v>1000</v>
      </c>
      <c r="C24" s="72"/>
      <c r="D24" s="80"/>
      <c r="E24" s="80"/>
      <c r="F24" s="80"/>
      <c r="G24" s="80"/>
      <c r="H24" s="80"/>
      <c r="I24" s="80"/>
      <c r="J24" s="80">
        <v>0</v>
      </c>
      <c r="K24" s="80"/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202</v>
      </c>
      <c r="B25" s="79"/>
      <c r="C25" s="72"/>
      <c r="D25" s="80">
        <v>720</v>
      </c>
      <c r="E25" s="80"/>
      <c r="F25" s="80"/>
      <c r="G25" s="80"/>
      <c r="H25" s="80"/>
      <c r="I25" s="80"/>
      <c r="J25" s="80">
        <v>0</v>
      </c>
      <c r="K25" s="80"/>
      <c r="L25" s="80"/>
      <c r="M25" s="80"/>
      <c r="N25" s="111">
        <v>80</v>
      </c>
      <c r="O25" s="80"/>
      <c r="P25" s="82"/>
      <c r="Q25" s="76">
        <f t="shared" si="0"/>
        <v>800</v>
      </c>
      <c r="R25" s="86"/>
      <c r="S25" s="6"/>
    </row>
    <row r="26" spans="1:23" s="13" customFormat="1">
      <c r="A26" s="71" t="s">
        <v>209</v>
      </c>
      <c r="B26" s="79"/>
      <c r="C26" s="72"/>
      <c r="D26" s="80"/>
      <c r="E26" s="80">
        <v>550</v>
      </c>
      <c r="F26" s="80"/>
      <c r="G26" s="80"/>
      <c r="H26" s="80"/>
      <c r="I26" s="80"/>
      <c r="J26" s="80">
        <v>0</v>
      </c>
      <c r="K26" s="80"/>
      <c r="L26" s="80"/>
      <c r="M26" s="80"/>
      <c r="N26" s="111"/>
      <c r="O26" s="80"/>
      <c r="P26" s="82"/>
      <c r="Q26" s="76">
        <f t="shared" si="0"/>
        <v>550</v>
      </c>
      <c r="R26" s="77"/>
      <c r="S26" s="6"/>
    </row>
    <row r="27" spans="1:23" s="13" customFormat="1">
      <c r="A27" s="71" t="s">
        <v>217</v>
      </c>
      <c r="B27" s="79">
        <v>500</v>
      </c>
      <c r="C27" s="72"/>
      <c r="D27" s="80"/>
      <c r="E27" s="80"/>
      <c r="F27" s="80">
        <v>1000</v>
      </c>
      <c r="G27" s="80"/>
      <c r="H27" s="80"/>
      <c r="I27" s="80"/>
      <c r="J27" s="80">
        <v>200</v>
      </c>
      <c r="K27" s="80"/>
      <c r="L27" s="80"/>
      <c r="M27" s="80"/>
      <c r="N27" s="111"/>
      <c r="O27" s="80"/>
      <c r="P27" s="82"/>
      <c r="Q27" s="76">
        <f t="shared" si="0"/>
        <v>1700</v>
      </c>
      <c r="R27" s="77"/>
      <c r="S27" s="6"/>
    </row>
    <row r="28" spans="1:23" s="13" customFormat="1">
      <c r="A28" s="71" t="s">
        <v>221</v>
      </c>
      <c r="B28" s="79">
        <v>500</v>
      </c>
      <c r="C28" s="72"/>
      <c r="D28" s="80"/>
      <c r="E28" s="80"/>
      <c r="F28" s="80"/>
      <c r="G28" s="80"/>
      <c r="H28" s="80"/>
      <c r="I28" s="80"/>
      <c r="J28" s="80">
        <v>0</v>
      </c>
      <c r="K28" s="80"/>
      <c r="L28" s="80"/>
      <c r="M28" s="80"/>
      <c r="N28" s="111">
        <v>110</v>
      </c>
      <c r="O28" s="80"/>
      <c r="P28" s="82"/>
      <c r="Q28" s="76">
        <f t="shared" si="0"/>
        <v>610</v>
      </c>
      <c r="R28" s="77"/>
      <c r="S28" s="6"/>
      <c r="T28" s="89"/>
      <c r="U28" s="89"/>
    </row>
    <row r="29" spans="1:23" s="13" customFormat="1">
      <c r="A29" s="71" t="s">
        <v>261</v>
      </c>
      <c r="B29" s="79"/>
      <c r="C29" s="72"/>
      <c r="D29" s="80"/>
      <c r="E29" s="80"/>
      <c r="F29" s="80"/>
      <c r="G29" s="80"/>
      <c r="H29" s="80"/>
      <c r="I29" s="80"/>
      <c r="J29" s="80">
        <v>0</v>
      </c>
      <c r="K29" s="80"/>
      <c r="L29" s="80">
        <v>920</v>
      </c>
      <c r="M29" s="80"/>
      <c r="N29" s="111"/>
      <c r="O29" s="80"/>
      <c r="P29" s="82"/>
      <c r="Q29" s="76">
        <f t="shared" si="0"/>
        <v>920</v>
      </c>
      <c r="R29" s="77"/>
      <c r="S29" s="89"/>
      <c r="T29" s="90"/>
      <c r="U29" s="90"/>
    </row>
    <row r="30" spans="1:23" s="13" customFormat="1">
      <c r="A30" s="71" t="s">
        <v>266</v>
      </c>
      <c r="B30" s="79">
        <v>500</v>
      </c>
      <c r="C30" s="72"/>
      <c r="D30" s="80"/>
      <c r="E30" s="80"/>
      <c r="F30" s="80"/>
      <c r="G30" s="80"/>
      <c r="H30" s="80"/>
      <c r="I30" s="80"/>
      <c r="J30" s="80">
        <v>0</v>
      </c>
      <c r="K30" s="80"/>
      <c r="L30" s="80"/>
      <c r="M30" s="80"/>
      <c r="N30" s="111">
        <v>200</v>
      </c>
      <c r="O30" s="80"/>
      <c r="P30" s="82"/>
      <c r="Q30" s="76">
        <f t="shared" si="0"/>
        <v>700</v>
      </c>
      <c r="R30" s="77"/>
      <c r="S30" s="89"/>
      <c r="T30" s="89"/>
      <c r="U30" s="89"/>
    </row>
    <row r="31" spans="1:23" s="13" customFormat="1">
      <c r="A31" s="71" t="s">
        <v>286</v>
      </c>
      <c r="B31" s="79">
        <v>500</v>
      </c>
      <c r="C31" s="72">
        <v>50</v>
      </c>
      <c r="D31" s="80"/>
      <c r="E31" s="80"/>
      <c r="F31" s="80"/>
      <c r="G31" s="80"/>
      <c r="H31" s="80"/>
      <c r="I31" s="80"/>
      <c r="J31" s="91">
        <v>40</v>
      </c>
      <c r="K31" s="80"/>
      <c r="L31" s="80"/>
      <c r="M31" s="80"/>
      <c r="N31" s="111"/>
      <c r="O31" s="80"/>
      <c r="P31" s="82">
        <v>1200</v>
      </c>
      <c r="Q31" s="76">
        <f t="shared" si="0"/>
        <v>1790</v>
      </c>
      <c r="R31" s="77"/>
    </row>
    <row r="32" spans="1:23" s="87" customFormat="1">
      <c r="A32" s="71" t="s">
        <v>291</v>
      </c>
      <c r="B32" s="79"/>
      <c r="C32" s="72"/>
      <c r="D32" s="80">
        <v>90</v>
      </c>
      <c r="E32" s="80"/>
      <c r="F32" s="80"/>
      <c r="G32" s="80"/>
      <c r="H32" s="80" t="s">
        <v>13</v>
      </c>
      <c r="I32" s="80"/>
      <c r="J32" s="80"/>
      <c r="K32" s="80">
        <v>4320</v>
      </c>
      <c r="L32" s="80">
        <v>440</v>
      </c>
      <c r="M32" s="80"/>
      <c r="N32" s="111">
        <v>100</v>
      </c>
      <c r="O32" s="80">
        <v>20000</v>
      </c>
      <c r="P32" s="82">
        <v>1000</v>
      </c>
      <c r="Q32" s="76">
        <f t="shared" si="0"/>
        <v>25950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9000</v>
      </c>
      <c r="C37" s="98">
        <f t="shared" ref="C37:P37" si="1">SUM(C6:C36)</f>
        <v>910</v>
      </c>
      <c r="D37" s="98">
        <f t="shared" si="1"/>
        <v>2335</v>
      </c>
      <c r="E37" s="98">
        <f t="shared" si="1"/>
        <v>3410</v>
      </c>
      <c r="F37" s="98">
        <f t="shared" si="1"/>
        <v>19850</v>
      </c>
      <c r="G37" s="98">
        <f>SUM(G6:G36)</f>
        <v>600</v>
      </c>
      <c r="H37" s="98">
        <f t="shared" si="1"/>
        <v>2400</v>
      </c>
      <c r="I37" s="98">
        <f t="shared" si="1"/>
        <v>545</v>
      </c>
      <c r="J37" s="98">
        <f t="shared" si="1"/>
        <v>635</v>
      </c>
      <c r="K37" s="98">
        <f t="shared" si="1"/>
        <v>4500</v>
      </c>
      <c r="L37" s="98">
        <f t="shared" si="1"/>
        <v>1360</v>
      </c>
      <c r="M37" s="98">
        <f t="shared" si="1"/>
        <v>800</v>
      </c>
      <c r="N37" s="114">
        <f t="shared" si="1"/>
        <v>1050</v>
      </c>
      <c r="O37" s="98">
        <f t="shared" si="1"/>
        <v>20000</v>
      </c>
      <c r="P37" s="99">
        <f t="shared" si="1"/>
        <v>3100</v>
      </c>
      <c r="Q37" s="100">
        <f>SUM(Q6:Q36)</f>
        <v>70495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0" zoomScale="120" zoomScaleNormal="120" workbookViewId="0">
      <selection activeCell="D121" sqref="D12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399" t="s">
        <v>15</v>
      </c>
      <c r="B1" s="399"/>
      <c r="C1" s="399"/>
      <c r="D1" s="399"/>
      <c r="E1" s="399"/>
      <c r="F1" s="399"/>
      <c r="G1" s="399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00" t="s">
        <v>132</v>
      </c>
      <c r="B2" s="400"/>
      <c r="C2" s="400"/>
      <c r="D2" s="400"/>
      <c r="E2" s="400"/>
      <c r="F2" s="400"/>
      <c r="G2" s="400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01" t="s">
        <v>65</v>
      </c>
      <c r="B3" s="401"/>
      <c r="C3" s="401"/>
      <c r="D3" s="401"/>
      <c r="E3" s="401"/>
      <c r="F3" s="401"/>
      <c r="G3" s="401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97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129</v>
      </c>
      <c r="B5" s="46">
        <v>495400</v>
      </c>
      <c r="C5" s="49">
        <v>119010</v>
      </c>
      <c r="D5" s="46">
        <v>1550</v>
      </c>
      <c r="E5" s="46">
        <f>C5+D5</f>
        <v>120560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139</v>
      </c>
      <c r="B6" s="46">
        <v>365690</v>
      </c>
      <c r="C6" s="49">
        <v>130310</v>
      </c>
      <c r="D6" s="46">
        <v>510</v>
      </c>
      <c r="E6" s="46">
        <f t="shared" ref="E6:E32" si="0">C6+D6</f>
        <v>130820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145</v>
      </c>
      <c r="B7" s="46">
        <v>139680</v>
      </c>
      <c r="C7" s="49">
        <v>152730</v>
      </c>
      <c r="D7" s="46">
        <v>990</v>
      </c>
      <c r="E7" s="46">
        <f t="shared" si="0"/>
        <v>153720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149</v>
      </c>
      <c r="B8" s="46">
        <v>137900</v>
      </c>
      <c r="C8" s="49">
        <v>146580</v>
      </c>
      <c r="D8" s="46">
        <v>1320</v>
      </c>
      <c r="E8" s="46">
        <f t="shared" si="0"/>
        <v>147900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151</v>
      </c>
      <c r="B9" s="46">
        <v>172250</v>
      </c>
      <c r="C9" s="49">
        <v>118535</v>
      </c>
      <c r="D9" s="46">
        <v>19485</v>
      </c>
      <c r="E9" s="46">
        <f t="shared" si="0"/>
        <v>138020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154</v>
      </c>
      <c r="B10" s="46">
        <v>243160</v>
      </c>
      <c r="C10" s="49">
        <v>258880</v>
      </c>
      <c r="D10" s="46">
        <v>1090</v>
      </c>
      <c r="E10" s="46">
        <f t="shared" si="0"/>
        <v>259970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158</v>
      </c>
      <c r="B11" s="46">
        <v>298640</v>
      </c>
      <c r="C11" s="49">
        <v>289930</v>
      </c>
      <c r="D11" s="46">
        <v>1160</v>
      </c>
      <c r="E11" s="46">
        <f t="shared" si="0"/>
        <v>291090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162</v>
      </c>
      <c r="B12" s="46">
        <v>193070</v>
      </c>
      <c r="C12" s="49">
        <v>168110</v>
      </c>
      <c r="D12" s="46">
        <v>900</v>
      </c>
      <c r="E12" s="46">
        <f t="shared" si="0"/>
        <v>169010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164</v>
      </c>
      <c r="B13" s="46">
        <v>554100</v>
      </c>
      <c r="C13" s="49">
        <v>315360</v>
      </c>
      <c r="D13" s="46">
        <v>4250</v>
      </c>
      <c r="E13" s="46">
        <f t="shared" si="0"/>
        <v>319610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170</v>
      </c>
      <c r="B14" s="46">
        <v>391740</v>
      </c>
      <c r="C14" s="49">
        <v>162750</v>
      </c>
      <c r="D14" s="46">
        <v>1000</v>
      </c>
      <c r="E14" s="46">
        <f t="shared" si="0"/>
        <v>163750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171</v>
      </c>
      <c r="B15" s="46">
        <v>203650</v>
      </c>
      <c r="C15" s="49">
        <v>333350</v>
      </c>
      <c r="D15" s="46">
        <v>20</v>
      </c>
      <c r="E15" s="46">
        <f t="shared" si="0"/>
        <v>333370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172</v>
      </c>
      <c r="B16" s="46">
        <v>306940</v>
      </c>
      <c r="C16" s="49">
        <v>209870</v>
      </c>
      <c r="D16" s="46">
        <v>0</v>
      </c>
      <c r="E16" s="46">
        <f t="shared" si="0"/>
        <v>209870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181</v>
      </c>
      <c r="B17" s="46">
        <v>182250</v>
      </c>
      <c r="C17" s="49">
        <v>189130</v>
      </c>
      <c r="D17" s="46">
        <v>1120</v>
      </c>
      <c r="E17" s="46">
        <f t="shared" si="0"/>
        <v>190250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182</v>
      </c>
      <c r="B18" s="46">
        <v>173740</v>
      </c>
      <c r="C18" s="49">
        <v>151740</v>
      </c>
      <c r="D18" s="46">
        <v>210</v>
      </c>
      <c r="E18" s="46">
        <f t="shared" si="0"/>
        <v>151950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186</v>
      </c>
      <c r="B19" s="46">
        <v>252130</v>
      </c>
      <c r="C19" s="49">
        <v>204040</v>
      </c>
      <c r="D19" s="46">
        <v>470</v>
      </c>
      <c r="E19" s="46">
        <f>C19+D19</f>
        <v>204510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192</v>
      </c>
      <c r="B20" s="46">
        <v>384270</v>
      </c>
      <c r="C20" s="49">
        <v>347400</v>
      </c>
      <c r="D20" s="46">
        <v>500</v>
      </c>
      <c r="E20" s="46">
        <f t="shared" ref="E20:E23" si="1">C20+D20</f>
        <v>347900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193</v>
      </c>
      <c r="B21" s="46">
        <v>241020</v>
      </c>
      <c r="C21" s="49">
        <v>324450</v>
      </c>
      <c r="D21" s="46">
        <v>550</v>
      </c>
      <c r="E21" s="46">
        <f t="shared" si="1"/>
        <v>325000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196</v>
      </c>
      <c r="B22" s="46">
        <v>260424</v>
      </c>
      <c r="C22" s="49">
        <v>266119</v>
      </c>
      <c r="D22" s="46">
        <v>155</v>
      </c>
      <c r="E22" s="46">
        <f t="shared" si="1"/>
        <v>266274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199</v>
      </c>
      <c r="B23" s="46">
        <v>319960</v>
      </c>
      <c r="C23" s="49">
        <v>158140</v>
      </c>
      <c r="D23" s="46">
        <v>1000</v>
      </c>
      <c r="E23" s="46">
        <f t="shared" si="1"/>
        <v>159140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202</v>
      </c>
      <c r="B24" s="46">
        <v>124230</v>
      </c>
      <c r="C24" s="49">
        <v>118280</v>
      </c>
      <c r="D24" s="46">
        <v>800</v>
      </c>
      <c r="E24" s="46">
        <f t="shared" si="0"/>
        <v>119080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 t="s">
        <v>209</v>
      </c>
      <c r="B25" s="46">
        <v>184880</v>
      </c>
      <c r="C25" s="49">
        <v>42000</v>
      </c>
      <c r="D25" s="46">
        <v>279700</v>
      </c>
      <c r="E25" s="46">
        <f t="shared" si="0"/>
        <v>321700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 t="s">
        <v>217</v>
      </c>
      <c r="B26" s="46">
        <v>122130</v>
      </c>
      <c r="C26" s="49">
        <v>88650</v>
      </c>
      <c r="D26" s="46">
        <v>1700</v>
      </c>
      <c r="E26" s="46">
        <f t="shared" si="0"/>
        <v>90350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 t="s">
        <v>221</v>
      </c>
      <c r="B27" s="46">
        <v>98560</v>
      </c>
      <c r="C27" s="49">
        <v>122770</v>
      </c>
      <c r="D27" s="46">
        <v>610</v>
      </c>
      <c r="E27" s="46">
        <f t="shared" si="0"/>
        <v>123380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 t="s">
        <v>261</v>
      </c>
      <c r="B28" s="46">
        <v>207220</v>
      </c>
      <c r="C28" s="49">
        <v>280250</v>
      </c>
      <c r="D28" s="46">
        <v>0</v>
      </c>
      <c r="E28" s="46">
        <f t="shared" si="0"/>
        <v>280250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 t="s">
        <v>266</v>
      </c>
      <c r="B29" s="46">
        <v>230660</v>
      </c>
      <c r="C29" s="49">
        <v>210540</v>
      </c>
      <c r="D29" s="46">
        <v>700</v>
      </c>
      <c r="E29" s="46">
        <f t="shared" si="0"/>
        <v>211240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 t="s">
        <v>286</v>
      </c>
      <c r="B30" s="46">
        <v>144350</v>
      </c>
      <c r="C30" s="49">
        <v>551020</v>
      </c>
      <c r="D30" s="46">
        <v>1790</v>
      </c>
      <c r="E30" s="46">
        <f t="shared" si="0"/>
        <v>552810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 t="s">
        <v>291</v>
      </c>
      <c r="B31" s="46">
        <v>25460</v>
      </c>
      <c r="C31" s="49">
        <v>500</v>
      </c>
      <c r="D31" s="46">
        <v>25950</v>
      </c>
      <c r="E31" s="46">
        <f t="shared" si="0"/>
        <v>26450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6453504</v>
      </c>
      <c r="C33" s="248">
        <f>SUM(C5:C32)</f>
        <v>5460444</v>
      </c>
      <c r="D33" s="247">
        <f>SUM(D5:D32)</f>
        <v>347530</v>
      </c>
      <c r="E33" s="247">
        <f>SUM(E5:E32)</f>
        <v>5807974</v>
      </c>
      <c r="F33" s="247">
        <f>B33-E33</f>
        <v>645530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396" t="s">
        <v>20</v>
      </c>
      <c r="C35" s="396"/>
      <c r="D35" s="396"/>
      <c r="E35" s="396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2764820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175</v>
      </c>
      <c r="B37" s="234" t="s">
        <v>176</v>
      </c>
      <c r="C37" s="123" t="s">
        <v>177</v>
      </c>
      <c r="D37" s="202">
        <v>30000</v>
      </c>
      <c r="E37" s="460" t="s">
        <v>261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169</v>
      </c>
      <c r="B38" s="364" t="s">
        <v>285</v>
      </c>
      <c r="C38" s="365" t="s">
        <v>177</v>
      </c>
      <c r="D38" s="203">
        <v>6100</v>
      </c>
      <c r="E38" s="171" t="s">
        <v>261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/>
      <c r="B39" s="116"/>
      <c r="C39" s="115"/>
      <c r="D39" s="203"/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/>
      <c r="B40" s="116"/>
      <c r="C40" s="115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459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397"/>
      <c r="H43" s="397"/>
      <c r="I43" s="397"/>
      <c r="J43" s="397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220" t="s">
        <v>72</v>
      </c>
      <c r="B46" s="275" t="s">
        <v>73</v>
      </c>
      <c r="C46" s="123"/>
      <c r="D46" s="276">
        <v>0</v>
      </c>
      <c r="E46" s="277" t="s">
        <v>291</v>
      </c>
      <c r="F46" s="126"/>
      <c r="G46" s="133"/>
      <c r="H46" s="186" t="s">
        <v>73</v>
      </c>
      <c r="I46" s="187"/>
      <c r="J46" s="188">
        <v>65000</v>
      </c>
      <c r="K46" s="123" t="s">
        <v>119</v>
      </c>
      <c r="L46" s="189">
        <v>65000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220" t="s">
        <v>98</v>
      </c>
      <c r="B47" s="50" t="s">
        <v>99</v>
      </c>
      <c r="C47" s="115"/>
      <c r="D47" s="205">
        <v>22000</v>
      </c>
      <c r="E47" s="173" t="s">
        <v>291</v>
      </c>
      <c r="F47" s="127" t="s">
        <v>284</v>
      </c>
      <c r="G47" s="133"/>
      <c r="H47" s="182" t="s">
        <v>99</v>
      </c>
      <c r="I47" s="52"/>
      <c r="J47" s="49">
        <v>218000</v>
      </c>
      <c r="K47" s="49" t="s">
        <v>91</v>
      </c>
      <c r="L47" s="124">
        <v>218000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220" t="s">
        <v>98</v>
      </c>
      <c r="B48" s="50" t="s">
        <v>141</v>
      </c>
      <c r="C48" s="115"/>
      <c r="D48" s="205">
        <v>0</v>
      </c>
      <c r="E48" s="173" t="s">
        <v>291</v>
      </c>
      <c r="F48" s="127"/>
      <c r="G48" s="133"/>
      <c r="H48" s="182" t="s">
        <v>102</v>
      </c>
      <c r="I48" s="52"/>
      <c r="J48" s="49">
        <v>100000</v>
      </c>
      <c r="K48" s="166" t="s">
        <v>128</v>
      </c>
      <c r="L48" s="124">
        <v>100000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220" t="s">
        <v>98</v>
      </c>
      <c r="B49" s="51" t="s">
        <v>174</v>
      </c>
      <c r="C49" s="115"/>
      <c r="D49" s="205">
        <v>0</v>
      </c>
      <c r="E49" s="175" t="s">
        <v>291</v>
      </c>
      <c r="F49" s="127"/>
      <c r="G49" s="133"/>
      <c r="H49" s="182" t="s">
        <v>103</v>
      </c>
      <c r="I49" s="52"/>
      <c r="J49" s="49">
        <v>11000</v>
      </c>
      <c r="K49" s="166" t="s">
        <v>128</v>
      </c>
      <c r="L49" s="124">
        <v>11000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220" t="s">
        <v>98</v>
      </c>
      <c r="B50" s="50" t="s">
        <v>190</v>
      </c>
      <c r="C50" s="115"/>
      <c r="D50" s="205">
        <v>0</v>
      </c>
      <c r="E50" s="173" t="s">
        <v>291</v>
      </c>
      <c r="F50" s="127"/>
      <c r="G50" s="133"/>
      <c r="H50" s="170" t="s">
        <v>115</v>
      </c>
      <c r="I50" s="53"/>
      <c r="J50" s="164">
        <v>50000</v>
      </c>
      <c r="K50" s="165" t="s">
        <v>113</v>
      </c>
      <c r="L50" s="124">
        <v>50000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220" t="s">
        <v>101</v>
      </c>
      <c r="B51" s="278" t="s">
        <v>102</v>
      </c>
      <c r="C51" s="115"/>
      <c r="D51" s="279">
        <v>0</v>
      </c>
      <c r="E51" s="175" t="s">
        <v>291</v>
      </c>
      <c r="F51" s="127"/>
      <c r="G51" s="133"/>
      <c r="H51" s="182" t="s">
        <v>88</v>
      </c>
      <c r="I51" s="52"/>
      <c r="J51" s="49">
        <v>200000</v>
      </c>
      <c r="K51" s="166" t="s">
        <v>118</v>
      </c>
      <c r="L51" s="124">
        <v>200000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220" t="s">
        <v>101</v>
      </c>
      <c r="B52" s="51" t="s">
        <v>103</v>
      </c>
      <c r="C52" s="115"/>
      <c r="D52" s="205">
        <v>0</v>
      </c>
      <c r="E52" s="175" t="s">
        <v>291</v>
      </c>
      <c r="F52" s="127"/>
      <c r="G52" s="133"/>
      <c r="H52" s="182" t="s">
        <v>89</v>
      </c>
      <c r="I52" s="52"/>
      <c r="J52" s="49">
        <v>220000</v>
      </c>
      <c r="K52" s="166" t="s">
        <v>122</v>
      </c>
      <c r="L52" s="124">
        <v>220000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220" t="s">
        <v>114</v>
      </c>
      <c r="B53" s="51" t="s">
        <v>115</v>
      </c>
      <c r="C53" s="115"/>
      <c r="D53" s="205">
        <v>0</v>
      </c>
      <c r="E53" s="174" t="s">
        <v>291</v>
      </c>
      <c r="F53" s="127"/>
      <c r="G53" s="133"/>
      <c r="H53" s="182" t="s">
        <v>70</v>
      </c>
      <c r="I53" s="52"/>
      <c r="J53" s="49">
        <v>319360</v>
      </c>
      <c r="K53" s="166" t="s">
        <v>126</v>
      </c>
      <c r="L53" s="124">
        <v>319360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220" t="s">
        <v>87</v>
      </c>
      <c r="B54" s="50" t="s">
        <v>89</v>
      </c>
      <c r="C54" s="115"/>
      <c r="D54" s="205">
        <v>0</v>
      </c>
      <c r="E54" s="175" t="s">
        <v>291</v>
      </c>
      <c r="F54" s="127"/>
      <c r="G54" s="133"/>
      <c r="H54" s="184" t="s">
        <v>71</v>
      </c>
      <c r="I54" s="58"/>
      <c r="J54" s="49">
        <v>41970</v>
      </c>
      <c r="K54" s="166" t="s">
        <v>63</v>
      </c>
      <c r="L54" s="124">
        <v>41970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220" t="s">
        <v>69</v>
      </c>
      <c r="B55" s="280" t="s">
        <v>80</v>
      </c>
      <c r="C55" s="115"/>
      <c r="D55" s="205">
        <v>85750</v>
      </c>
      <c r="E55" s="173" t="s">
        <v>261</v>
      </c>
      <c r="F55" s="127"/>
      <c r="G55" s="133"/>
      <c r="H55" s="182" t="s">
        <v>80</v>
      </c>
      <c r="I55" s="52"/>
      <c r="J55" s="49">
        <v>119730</v>
      </c>
      <c r="K55" s="166" t="s">
        <v>127</v>
      </c>
      <c r="L55" s="124">
        <v>119730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221" t="s">
        <v>69</v>
      </c>
      <c r="B56" s="50" t="s">
        <v>81</v>
      </c>
      <c r="C56" s="115"/>
      <c r="D56" s="205">
        <v>0</v>
      </c>
      <c r="E56" s="175" t="s">
        <v>291</v>
      </c>
      <c r="F56" s="127"/>
      <c r="G56" s="133"/>
      <c r="H56" s="182" t="s">
        <v>81</v>
      </c>
      <c r="I56" s="52"/>
      <c r="J56" s="49">
        <v>188300</v>
      </c>
      <c r="K56" s="115" t="s">
        <v>122</v>
      </c>
      <c r="L56" s="124">
        <v>188300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221" t="s">
        <v>69</v>
      </c>
      <c r="B57" s="51" t="s">
        <v>71</v>
      </c>
      <c r="C57" s="115"/>
      <c r="D57" s="205">
        <v>0</v>
      </c>
      <c r="E57" s="173" t="s">
        <v>291</v>
      </c>
      <c r="F57" s="127"/>
      <c r="G57" s="133"/>
      <c r="H57" s="182" t="s">
        <v>106</v>
      </c>
      <c r="I57" s="52"/>
      <c r="J57" s="49">
        <v>162250</v>
      </c>
      <c r="K57" s="166" t="s">
        <v>105</v>
      </c>
      <c r="L57" s="124">
        <v>162250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221" t="s">
        <v>69</v>
      </c>
      <c r="B58" s="51" t="s">
        <v>70</v>
      </c>
      <c r="C58" s="115"/>
      <c r="D58" s="205">
        <v>17560</v>
      </c>
      <c r="E58" s="174" t="s">
        <v>291</v>
      </c>
      <c r="F58" s="127"/>
      <c r="G58" s="133"/>
      <c r="H58" s="182" t="s">
        <v>108</v>
      </c>
      <c r="I58" s="52"/>
      <c r="J58" s="49">
        <v>170690</v>
      </c>
      <c r="K58" s="166" t="s">
        <v>128</v>
      </c>
      <c r="L58" s="124">
        <v>170690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221" t="s">
        <v>69</v>
      </c>
      <c r="B59" s="51" t="s">
        <v>108</v>
      </c>
      <c r="C59" s="115"/>
      <c r="D59" s="205">
        <v>0</v>
      </c>
      <c r="E59" s="173" t="s">
        <v>291</v>
      </c>
      <c r="F59" s="127"/>
      <c r="G59" s="133"/>
      <c r="H59" s="182" t="s">
        <v>110</v>
      </c>
      <c r="I59" s="52"/>
      <c r="J59" s="49">
        <v>100000</v>
      </c>
      <c r="K59" s="166" t="s">
        <v>119</v>
      </c>
      <c r="L59" s="124">
        <v>100000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221" t="s">
        <v>69</v>
      </c>
      <c r="B60" s="278" t="s">
        <v>106</v>
      </c>
      <c r="C60" s="115"/>
      <c r="D60" s="205">
        <v>0</v>
      </c>
      <c r="E60" s="173" t="s">
        <v>291</v>
      </c>
      <c r="F60" s="127"/>
      <c r="G60" s="133"/>
      <c r="H60" s="170" t="s">
        <v>79</v>
      </c>
      <c r="I60" s="53"/>
      <c r="J60" s="164">
        <v>100000</v>
      </c>
      <c r="K60" s="165" t="s">
        <v>77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221" t="s">
        <v>69</v>
      </c>
      <c r="B61" s="51" t="s">
        <v>135</v>
      </c>
      <c r="C61" s="115"/>
      <c r="D61" s="205">
        <v>0</v>
      </c>
      <c r="E61" s="173" t="s">
        <v>291</v>
      </c>
      <c r="F61" s="129"/>
      <c r="G61" s="133"/>
      <c r="H61" s="182" t="s">
        <v>107</v>
      </c>
      <c r="I61" s="52"/>
      <c r="J61" s="49">
        <v>200000</v>
      </c>
      <c r="K61" s="166" t="s">
        <v>105</v>
      </c>
      <c r="L61" s="124">
        <v>200000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221" t="s">
        <v>109</v>
      </c>
      <c r="B62" s="51" t="s">
        <v>110</v>
      </c>
      <c r="C62" s="115"/>
      <c r="D62" s="205">
        <v>0</v>
      </c>
      <c r="E62" s="174" t="s">
        <v>291</v>
      </c>
      <c r="F62" s="126"/>
      <c r="G62" s="133"/>
      <c r="H62" s="182" t="s">
        <v>120</v>
      </c>
      <c r="I62" s="52"/>
      <c r="J62" s="49">
        <v>14000</v>
      </c>
      <c r="K62" s="167" t="s">
        <v>128</v>
      </c>
      <c r="L62" s="124">
        <v>14000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221" t="s">
        <v>109</v>
      </c>
      <c r="B63" s="51" t="s">
        <v>137</v>
      </c>
      <c r="C63" s="115"/>
      <c r="D63" s="205">
        <v>0</v>
      </c>
      <c r="E63" s="174" t="s">
        <v>291</v>
      </c>
      <c r="F63" s="127"/>
      <c r="G63" s="133"/>
      <c r="H63" s="170" t="s">
        <v>86</v>
      </c>
      <c r="I63" s="53" t="s">
        <v>116</v>
      </c>
      <c r="J63" s="164">
        <v>400</v>
      </c>
      <c r="K63" s="165" t="s">
        <v>85</v>
      </c>
      <c r="L63" s="124">
        <v>400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221" t="s">
        <v>207</v>
      </c>
      <c r="B64" s="51" t="s">
        <v>208</v>
      </c>
      <c r="C64" s="115"/>
      <c r="D64" s="205">
        <v>0</v>
      </c>
      <c r="E64" s="174" t="s">
        <v>291</v>
      </c>
      <c r="F64" s="127"/>
      <c r="G64" s="133"/>
      <c r="H64" s="170"/>
      <c r="I64" s="53"/>
      <c r="J64" s="164"/>
      <c r="K64" s="165"/>
      <c r="L64" s="124"/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221" t="s">
        <v>78</v>
      </c>
      <c r="B65" s="280" t="s">
        <v>79</v>
      </c>
      <c r="C65" s="115"/>
      <c r="D65" s="205">
        <v>0</v>
      </c>
      <c r="E65" s="173" t="s">
        <v>291</v>
      </c>
      <c r="F65" s="127"/>
      <c r="G65" s="133"/>
      <c r="H65" s="182"/>
      <c r="I65" s="52"/>
      <c r="J65" s="49"/>
      <c r="K65" s="166"/>
      <c r="L65" s="124"/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221" t="s">
        <v>78</v>
      </c>
      <c r="B66" s="50" t="s">
        <v>120</v>
      </c>
      <c r="C66" s="115"/>
      <c r="D66" s="205">
        <v>0</v>
      </c>
      <c r="E66" s="174" t="s">
        <v>291</v>
      </c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221" t="s">
        <v>78</v>
      </c>
      <c r="B67" s="51" t="s">
        <v>295</v>
      </c>
      <c r="C67" s="115"/>
      <c r="D67" s="205">
        <v>0</v>
      </c>
      <c r="E67" s="174" t="s">
        <v>286</v>
      </c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221" t="s">
        <v>87</v>
      </c>
      <c r="B68" s="280" t="s">
        <v>88</v>
      </c>
      <c r="C68" s="115"/>
      <c r="D68" s="205">
        <v>0</v>
      </c>
      <c r="E68" s="175" t="s">
        <v>286</v>
      </c>
      <c r="F68" s="127"/>
      <c r="G68" s="133"/>
      <c r="H68" s="182"/>
      <c r="I68" s="52"/>
      <c r="J68" s="49"/>
      <c r="K68" s="49"/>
      <c r="L68" s="124"/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221"/>
      <c r="B69" s="51"/>
      <c r="C69" s="115"/>
      <c r="D69" s="205"/>
      <c r="E69" s="174"/>
      <c r="F69" s="57"/>
      <c r="G69" s="133"/>
      <c r="H69" s="182"/>
      <c r="I69" s="52"/>
      <c r="J69" s="49"/>
      <c r="K69" s="115"/>
      <c r="L69" s="124"/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221"/>
      <c r="B70" s="50"/>
      <c r="C70" s="115"/>
      <c r="D70" s="205"/>
      <c r="E70" s="173"/>
      <c r="F70" s="127"/>
      <c r="G70" s="133"/>
      <c r="H70" s="170"/>
      <c r="I70" s="53"/>
      <c r="J70" s="164"/>
      <c r="K70" s="165"/>
      <c r="L70" s="124"/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221"/>
      <c r="B71" s="51"/>
      <c r="C71" s="115"/>
      <c r="D71" s="205"/>
      <c r="E71" s="173"/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221"/>
      <c r="B72" s="51"/>
      <c r="C72" s="115"/>
      <c r="D72" s="205"/>
      <c r="E72" s="175"/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221"/>
      <c r="B73" s="51"/>
      <c r="C73" s="115"/>
      <c r="D73" s="205"/>
      <c r="E73" s="175"/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221"/>
      <c r="B74" s="51"/>
      <c r="C74" s="115"/>
      <c r="D74" s="205"/>
      <c r="E74" s="174"/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221"/>
      <c r="B75" s="51"/>
      <c r="C75" s="115"/>
      <c r="D75" s="205"/>
      <c r="E75" s="175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221"/>
      <c r="B76" s="51"/>
      <c r="C76" s="115"/>
      <c r="D76" s="205"/>
      <c r="E76" s="174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221"/>
      <c r="B77" s="51"/>
      <c r="C77" s="115"/>
      <c r="D77" s="205"/>
      <c r="E77" s="174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221"/>
      <c r="B78" s="51"/>
      <c r="C78" s="115"/>
      <c r="D78" s="205"/>
      <c r="E78" s="174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221"/>
      <c r="B79" s="51"/>
      <c r="C79" s="115"/>
      <c r="D79" s="205"/>
      <c r="E79" s="173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221"/>
      <c r="B80" s="51"/>
      <c r="C80" s="115"/>
      <c r="D80" s="205"/>
      <c r="E80" s="174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394" t="s">
        <v>26</v>
      </c>
      <c r="B119" s="395"/>
      <c r="C119" s="398"/>
      <c r="D119" s="207">
        <f>SUM(D37:D118)</f>
        <v>161410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394" t="s">
        <v>27</v>
      </c>
      <c r="B121" s="395"/>
      <c r="C121" s="395"/>
      <c r="D121" s="207">
        <f>D119+M121</f>
        <v>161410</v>
      </c>
      <c r="E121" s="201"/>
      <c r="F121" s="133"/>
      <c r="G121" s="133"/>
      <c r="H121" s="211"/>
      <c r="I121" s="180"/>
      <c r="J121" s="212">
        <f>SUM(J46:J120)</f>
        <v>2280700</v>
      </c>
      <c r="K121" s="213"/>
      <c r="L121" s="214">
        <f>SUM(L46:L120)</f>
        <v>2280700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37:E44">
    <sortCondition ref="A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topLeftCell="A19" zoomScaleNormal="100" workbookViewId="0">
      <selection activeCell="G29" sqref="G29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42.85546875" style="15" bestFit="1" customWidth="1"/>
    <col min="5" max="5" width="28.5703125" style="3" customWidth="1"/>
    <col min="6" max="6" width="2.140625" style="1" bestFit="1" customWidth="1"/>
    <col min="7" max="7" width="15.5703125" style="1" bestFit="1" customWidth="1"/>
    <col min="8" max="8" width="2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6384" width="9.140625" style="1"/>
  </cols>
  <sheetData>
    <row r="1" spans="1:18" ht="26.25">
      <c r="A1" s="406" t="s">
        <v>144</v>
      </c>
      <c r="B1" s="407"/>
      <c r="C1" s="407"/>
      <c r="D1" s="407"/>
      <c r="E1" s="408"/>
      <c r="F1" s="5"/>
      <c r="G1" s="5"/>
      <c r="H1" s="5"/>
      <c r="I1" s="402" t="s">
        <v>269</v>
      </c>
      <c r="J1" s="402"/>
      <c r="K1" s="402"/>
    </row>
    <row r="2" spans="1:18" ht="20.25">
      <c r="A2" s="415" t="s">
        <v>64</v>
      </c>
      <c r="B2" s="416"/>
      <c r="C2" s="416"/>
      <c r="D2" s="416"/>
      <c r="E2" s="417"/>
      <c r="F2" s="5"/>
      <c r="G2" s="5"/>
      <c r="H2" s="5"/>
      <c r="I2" s="321" t="s">
        <v>256</v>
      </c>
      <c r="J2" s="322">
        <v>78960</v>
      </c>
      <c r="K2" s="321" t="s">
        <v>192</v>
      </c>
    </row>
    <row r="3" spans="1:18" ht="23.25">
      <c r="A3" s="409" t="s">
        <v>293</v>
      </c>
      <c r="B3" s="410"/>
      <c r="C3" s="410"/>
      <c r="D3" s="410"/>
      <c r="E3" s="411"/>
      <c r="F3" s="5"/>
      <c r="G3" s="10"/>
      <c r="H3" s="10"/>
      <c r="I3" s="321" t="s">
        <v>257</v>
      </c>
      <c r="J3" s="322">
        <v>7990</v>
      </c>
      <c r="K3" s="321" t="s">
        <v>192</v>
      </c>
      <c r="L3" s="7"/>
      <c r="M3" s="7"/>
      <c r="N3" s="7"/>
      <c r="O3" s="7"/>
      <c r="P3" s="7"/>
      <c r="Q3" s="7"/>
      <c r="R3" s="7"/>
    </row>
    <row r="4" spans="1:18" ht="23.25">
      <c r="A4" s="418" t="s">
        <v>67</v>
      </c>
      <c r="B4" s="419"/>
      <c r="C4" s="419"/>
      <c r="D4" s="419"/>
      <c r="E4" s="420"/>
      <c r="F4" s="5"/>
      <c r="G4" s="41"/>
      <c r="H4" s="41"/>
      <c r="I4" s="321" t="s">
        <v>254</v>
      </c>
      <c r="J4" s="322">
        <v>17950</v>
      </c>
      <c r="K4" s="321" t="s">
        <v>196</v>
      </c>
      <c r="L4" s="7"/>
      <c r="M4" s="7"/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13274752</v>
      </c>
      <c r="F5" s="34"/>
      <c r="G5" s="255"/>
      <c r="H5" s="255"/>
      <c r="I5" s="321" t="s">
        <v>258</v>
      </c>
      <c r="J5" s="322">
        <v>53280</v>
      </c>
      <c r="K5" s="321" t="s">
        <v>192</v>
      </c>
      <c r="L5" s="7"/>
      <c r="M5" s="7"/>
      <c r="N5" s="7"/>
      <c r="O5" s="7"/>
      <c r="P5" s="7"/>
      <c r="Q5" s="7"/>
      <c r="R5" s="7"/>
    </row>
    <row r="6" spans="1:18" ht="21.75">
      <c r="A6" s="264" t="s">
        <v>6</v>
      </c>
      <c r="B6" s="240">
        <v>140090</v>
      </c>
      <c r="C6" s="40"/>
      <c r="D6" s="469" t="s">
        <v>290</v>
      </c>
      <c r="E6" s="470">
        <v>2541890</v>
      </c>
      <c r="F6" s="7"/>
      <c r="G6" s="251"/>
      <c r="H6" s="251"/>
      <c r="I6" s="322" t="s">
        <v>214</v>
      </c>
      <c r="J6" s="322">
        <v>98768</v>
      </c>
      <c r="K6" s="322" t="s">
        <v>192</v>
      </c>
      <c r="L6" s="7"/>
      <c r="P6" s="7"/>
      <c r="Q6" s="7"/>
      <c r="R6" s="7"/>
    </row>
    <row r="7" spans="1:18" ht="21.75">
      <c r="A7" s="266"/>
      <c r="B7" s="240"/>
      <c r="C7" s="40"/>
      <c r="D7" s="38" t="s">
        <v>68</v>
      </c>
      <c r="E7" s="265">
        <v>3381</v>
      </c>
      <c r="F7" s="7"/>
      <c r="G7" s="251"/>
      <c r="H7" s="251"/>
      <c r="I7" s="322" t="s">
        <v>215</v>
      </c>
      <c r="J7" s="322">
        <v>112954</v>
      </c>
      <c r="K7" s="322" t="s">
        <v>192</v>
      </c>
      <c r="L7" s="7"/>
      <c r="P7" s="7"/>
      <c r="Q7" s="7"/>
      <c r="R7" s="7"/>
    </row>
    <row r="8" spans="1:18" ht="21.75">
      <c r="A8" s="266"/>
      <c r="B8" s="240"/>
      <c r="C8" s="38"/>
      <c r="D8" s="373" t="s">
        <v>294</v>
      </c>
      <c r="E8" s="265">
        <v>260260</v>
      </c>
      <c r="F8" s="7"/>
      <c r="G8" s="231"/>
      <c r="H8" s="231"/>
      <c r="I8" s="321" t="s">
        <v>282</v>
      </c>
      <c r="J8" s="322">
        <v>53000</v>
      </c>
      <c r="K8" s="321" t="s">
        <v>283</v>
      </c>
      <c r="L8" s="7"/>
      <c r="M8" s="2"/>
      <c r="N8" s="7"/>
      <c r="O8" s="7"/>
      <c r="P8" s="7"/>
      <c r="Q8" s="7"/>
      <c r="R8" s="7"/>
    </row>
    <row r="9" spans="1:18" ht="21.75">
      <c r="A9" s="264" t="s">
        <v>133</v>
      </c>
      <c r="B9" s="240">
        <v>70495</v>
      </c>
      <c r="C9" s="39"/>
      <c r="D9" s="38"/>
      <c r="E9" s="267"/>
      <c r="F9" s="7"/>
      <c r="G9" s="108"/>
      <c r="H9" s="108"/>
      <c r="I9" s="322"/>
      <c r="J9" s="322"/>
      <c r="K9" s="322"/>
      <c r="L9" s="7"/>
      <c r="M9" s="2"/>
      <c r="N9" s="7"/>
      <c r="O9" s="7"/>
      <c r="P9" s="7"/>
      <c r="Q9" s="7"/>
      <c r="R9" s="7"/>
    </row>
    <row r="10" spans="1:18" ht="23.25">
      <c r="A10" s="266" t="s">
        <v>60</v>
      </c>
      <c r="B10" s="240">
        <v>48100</v>
      </c>
      <c r="C10" s="39"/>
      <c r="D10" s="334" t="s">
        <v>12</v>
      </c>
      <c r="E10" s="307">
        <v>161410</v>
      </c>
      <c r="F10" s="7"/>
      <c r="G10" s="231"/>
      <c r="H10" s="231"/>
      <c r="I10" s="321"/>
      <c r="J10" s="322"/>
      <c r="K10" s="321"/>
      <c r="L10" s="7"/>
      <c r="M10" s="7"/>
      <c r="N10" s="7"/>
      <c r="O10" s="7"/>
      <c r="P10" s="7"/>
      <c r="Q10" s="7"/>
      <c r="R10" s="7"/>
    </row>
    <row r="11" spans="1:18" ht="23.25">
      <c r="A11" s="368" t="s">
        <v>288</v>
      </c>
      <c r="B11" s="369">
        <f>B6-B9-B10</f>
        <v>21495</v>
      </c>
      <c r="C11" s="39"/>
      <c r="D11" s="366" t="s">
        <v>195</v>
      </c>
      <c r="E11" s="372">
        <v>124244</v>
      </c>
      <c r="F11" s="7"/>
      <c r="G11" s="231"/>
      <c r="H11" s="231"/>
      <c r="I11" s="306" t="s">
        <v>216</v>
      </c>
      <c r="J11" s="306">
        <f>SUM(J2:J10)</f>
        <v>422902</v>
      </c>
      <c r="K11" s="306"/>
      <c r="L11" s="7"/>
      <c r="M11" s="7"/>
      <c r="N11" s="7"/>
      <c r="O11" s="7"/>
      <c r="P11" s="7"/>
      <c r="Q11" s="7"/>
      <c r="R11" s="7"/>
    </row>
    <row r="12" spans="1:18" ht="21.75">
      <c r="A12" s="368" t="s">
        <v>289</v>
      </c>
      <c r="B12" s="369">
        <v>211722</v>
      </c>
      <c r="C12" s="39"/>
      <c r="D12" s="457"/>
      <c r="E12" s="458"/>
      <c r="F12" s="7" t="s">
        <v>41</v>
      </c>
      <c r="G12" s="231"/>
      <c r="H12" s="232"/>
      <c r="N12" s="7"/>
      <c r="O12" s="7"/>
      <c r="P12" s="7"/>
      <c r="Q12" s="7"/>
      <c r="R12" s="7"/>
    </row>
    <row r="13" spans="1:18" s="367" customFormat="1" ht="21.75">
      <c r="A13" s="291" t="s">
        <v>8</v>
      </c>
      <c r="B13" s="292">
        <f>B12+B11</f>
        <v>233217</v>
      </c>
      <c r="C13" s="39"/>
      <c r="D13" s="331" t="s">
        <v>260</v>
      </c>
      <c r="E13" s="330">
        <v>128900</v>
      </c>
      <c r="F13" s="7"/>
      <c r="G13" s="231"/>
      <c r="H13" s="232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331" t="s">
        <v>188</v>
      </c>
      <c r="E14" s="330">
        <v>208630</v>
      </c>
      <c r="F14" s="7"/>
      <c r="G14" s="332"/>
      <c r="H14" s="233"/>
      <c r="I14" s="339" t="s">
        <v>211</v>
      </c>
      <c r="J14" s="1">
        <v>98768</v>
      </c>
      <c r="N14" s="7"/>
      <c r="O14" s="7"/>
      <c r="P14" s="7"/>
      <c r="Q14" s="7"/>
      <c r="R14" s="7"/>
    </row>
    <row r="15" spans="1:18" ht="21.75">
      <c r="A15" s="266" t="s">
        <v>210</v>
      </c>
      <c r="B15" s="240">
        <v>3000000</v>
      </c>
      <c r="C15" s="39"/>
      <c r="D15" s="331" t="s">
        <v>92</v>
      </c>
      <c r="E15" s="330">
        <v>17500</v>
      </c>
      <c r="F15" s="7"/>
      <c r="G15" s="333"/>
      <c r="H15" s="233"/>
      <c r="I15" s="7" t="s">
        <v>213</v>
      </c>
      <c r="J15" s="7">
        <v>112954</v>
      </c>
      <c r="K15" s="7"/>
      <c r="N15" s="7"/>
      <c r="O15" s="7"/>
      <c r="P15" s="7"/>
      <c r="Q15" s="7"/>
      <c r="R15" s="7"/>
    </row>
    <row r="16" spans="1:18" ht="21.75">
      <c r="A16" s="266" t="s">
        <v>287</v>
      </c>
      <c r="B16" s="240">
        <v>500000</v>
      </c>
      <c r="C16" s="39"/>
      <c r="D16" s="331" t="s">
        <v>153</v>
      </c>
      <c r="E16" s="330">
        <v>12250</v>
      </c>
      <c r="F16" s="5"/>
      <c r="G16" s="12"/>
      <c r="H16" s="12"/>
      <c r="I16" s="257" t="s">
        <v>184</v>
      </c>
      <c r="J16" s="257" t="s">
        <v>275</v>
      </c>
      <c r="K16" s="257" t="s">
        <v>270</v>
      </c>
      <c r="L16" s="257" t="s">
        <v>4</v>
      </c>
      <c r="M16" s="257" t="s">
        <v>271</v>
      </c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</f>
        <v>16733217</v>
      </c>
      <c r="C17" s="39"/>
      <c r="D17" s="39" t="s">
        <v>7</v>
      </c>
      <c r="E17" s="268">
        <f>SUM(E5:E16)</f>
        <v>16733217</v>
      </c>
      <c r="F17" s="5"/>
      <c r="G17" s="308">
        <f>B17-E17</f>
        <v>0</v>
      </c>
      <c r="H17" s="309"/>
      <c r="I17" s="24" t="s">
        <v>272</v>
      </c>
      <c r="J17" s="340">
        <v>30000</v>
      </c>
      <c r="K17" s="340">
        <v>10000</v>
      </c>
      <c r="L17" s="340">
        <f>J17+K17</f>
        <v>40000</v>
      </c>
      <c r="M17" s="24" t="s">
        <v>73</v>
      </c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9"/>
      <c r="I18" s="24" t="s">
        <v>273</v>
      </c>
      <c r="J18" s="340">
        <v>9000</v>
      </c>
      <c r="K18" s="340">
        <v>5900</v>
      </c>
      <c r="L18" s="340">
        <f t="shared" ref="L18:L20" si="0">J18+K18</f>
        <v>14900</v>
      </c>
      <c r="M18" s="24" t="s">
        <v>137</v>
      </c>
      <c r="N18" s="7"/>
      <c r="O18" s="7"/>
      <c r="P18" s="7"/>
      <c r="Q18" s="7"/>
      <c r="R18" s="7"/>
    </row>
    <row r="19" spans="1:18" ht="23.25" thickBot="1">
      <c r="A19" s="412" t="s">
        <v>14</v>
      </c>
      <c r="B19" s="413"/>
      <c r="C19" s="413"/>
      <c r="D19" s="413"/>
      <c r="E19" s="414"/>
      <c r="F19" s="5"/>
      <c r="G19" s="8"/>
      <c r="H19" s="8"/>
      <c r="I19" s="24" t="s">
        <v>168</v>
      </c>
      <c r="J19" s="340">
        <v>24500</v>
      </c>
      <c r="K19" s="340">
        <v>10000</v>
      </c>
      <c r="L19" s="340">
        <f t="shared" si="0"/>
        <v>34500</v>
      </c>
      <c r="M19" s="24" t="s">
        <v>274</v>
      </c>
      <c r="N19" s="7"/>
      <c r="O19" s="7"/>
      <c r="P19" s="7"/>
      <c r="Q19" s="7"/>
      <c r="R19" s="7"/>
    </row>
    <row r="20" spans="1:18" ht="21.75">
      <c r="A20" s="281" t="s">
        <v>76</v>
      </c>
      <c r="B20" s="282">
        <v>0</v>
      </c>
      <c r="C20" s="283"/>
      <c r="D20" s="463" t="s">
        <v>82</v>
      </c>
      <c r="E20" s="464">
        <v>85750</v>
      </c>
      <c r="F20" s="5"/>
      <c r="G20" s="16"/>
      <c r="H20" s="16"/>
      <c r="I20" s="24" t="s">
        <v>168</v>
      </c>
      <c r="J20" s="340">
        <v>29500</v>
      </c>
      <c r="K20" s="340">
        <v>10000</v>
      </c>
      <c r="L20" s="340">
        <f t="shared" si="0"/>
        <v>39500</v>
      </c>
      <c r="M20" s="24" t="s">
        <v>274</v>
      </c>
      <c r="N20" s="7"/>
      <c r="O20" s="7"/>
      <c r="P20" s="7"/>
      <c r="Q20" s="7"/>
      <c r="R20" s="7"/>
    </row>
    <row r="21" spans="1:18" ht="21.75">
      <c r="A21" s="271" t="s">
        <v>148</v>
      </c>
      <c r="B21" s="43">
        <v>0</v>
      </c>
      <c r="C21" s="38"/>
      <c r="D21" s="465" t="s">
        <v>179</v>
      </c>
      <c r="E21" s="466">
        <v>30000</v>
      </c>
      <c r="G21" s="17"/>
      <c r="H21" s="17"/>
      <c r="I21" s="340"/>
      <c r="J21" s="340"/>
      <c r="K21" s="340"/>
      <c r="L21" s="340"/>
      <c r="M21" s="340"/>
      <c r="N21" s="7"/>
      <c r="O21" s="7"/>
      <c r="P21" s="7"/>
      <c r="Q21" s="7"/>
      <c r="R21" s="7"/>
    </row>
    <row r="22" spans="1:18" ht="21.75">
      <c r="A22" s="272" t="s">
        <v>142</v>
      </c>
      <c r="B22" s="117">
        <v>0</v>
      </c>
      <c r="C22" s="38"/>
      <c r="D22" s="467" t="s">
        <v>100</v>
      </c>
      <c r="E22" s="468">
        <v>22000</v>
      </c>
      <c r="I22" s="340"/>
      <c r="J22" s="340"/>
      <c r="K22" s="340"/>
      <c r="L22" s="340"/>
      <c r="M22" s="340"/>
      <c r="N22" s="7"/>
      <c r="O22" s="7"/>
      <c r="P22" s="7"/>
      <c r="Q22" s="7"/>
      <c r="R22" s="7"/>
    </row>
    <row r="23" spans="1:18" ht="21.75">
      <c r="A23" s="272" t="s">
        <v>178</v>
      </c>
      <c r="B23" s="117">
        <v>0</v>
      </c>
      <c r="C23" s="38"/>
      <c r="D23" s="465" t="s">
        <v>74</v>
      </c>
      <c r="E23" s="466">
        <v>17560</v>
      </c>
      <c r="I23" s="340"/>
      <c r="J23" s="340"/>
      <c r="K23" s="340"/>
      <c r="L23" s="340"/>
      <c r="M23" s="340"/>
      <c r="N23" s="7"/>
      <c r="O23" s="7"/>
      <c r="P23" s="7"/>
      <c r="Q23" s="7"/>
      <c r="R23" s="7"/>
    </row>
    <row r="24" spans="1:18" ht="21.75">
      <c r="A24" s="272" t="s">
        <v>191</v>
      </c>
      <c r="B24" s="117">
        <v>0</v>
      </c>
      <c r="C24" s="38"/>
      <c r="D24" s="465" t="s">
        <v>276</v>
      </c>
      <c r="E24" s="466">
        <v>6000</v>
      </c>
      <c r="I24" s="340"/>
      <c r="J24" s="340"/>
      <c r="K24" s="340"/>
      <c r="L24" s="340"/>
      <c r="M24" s="340"/>
      <c r="N24" s="7"/>
      <c r="O24" s="7"/>
      <c r="P24" s="7"/>
      <c r="Q24" s="7"/>
      <c r="R24" s="7"/>
    </row>
    <row r="25" spans="1:18" ht="21.75">
      <c r="A25" s="273" t="s">
        <v>143</v>
      </c>
      <c r="B25" s="262">
        <v>0</v>
      </c>
      <c r="C25" s="118"/>
      <c r="D25" s="254" t="s">
        <v>83</v>
      </c>
      <c r="E25" s="270">
        <v>0</v>
      </c>
      <c r="I25" s="403" t="s">
        <v>277</v>
      </c>
      <c r="J25" s="404"/>
      <c r="K25" s="405"/>
      <c r="L25" s="314">
        <f>SUM(L17:L24)</f>
        <v>128900</v>
      </c>
      <c r="M25" s="314"/>
      <c r="N25" s="7"/>
      <c r="O25" s="7"/>
      <c r="P25" s="7"/>
      <c r="Q25" s="7"/>
      <c r="R25" s="7"/>
    </row>
    <row r="26" spans="1:18" ht="21.75">
      <c r="A26" s="274" t="s">
        <v>104</v>
      </c>
      <c r="B26" s="117">
        <v>0</v>
      </c>
      <c r="C26" s="118"/>
      <c r="D26" s="254" t="s">
        <v>112</v>
      </c>
      <c r="E26" s="270">
        <v>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117</v>
      </c>
      <c r="B27" s="43">
        <v>0</v>
      </c>
      <c r="C27" s="118"/>
      <c r="D27" s="254" t="s">
        <v>147</v>
      </c>
      <c r="E27" s="270">
        <v>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98" t="s">
        <v>90</v>
      </c>
      <c r="B28" s="299">
        <v>0</v>
      </c>
      <c r="C28" s="300"/>
      <c r="D28" s="301" t="s">
        <v>75</v>
      </c>
      <c r="E28" s="302">
        <v>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98" t="s">
        <v>212</v>
      </c>
      <c r="B29" s="299">
        <v>0</v>
      </c>
      <c r="C29" s="300"/>
      <c r="D29" s="301" t="s">
        <v>84</v>
      </c>
      <c r="E29" s="302">
        <v>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98" t="s">
        <v>138</v>
      </c>
      <c r="B30" s="299">
        <v>0</v>
      </c>
      <c r="C30" s="300"/>
      <c r="D30" s="301" t="s">
        <v>121</v>
      </c>
      <c r="E30" s="302">
        <v>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61" t="s">
        <v>111</v>
      </c>
      <c r="B31" s="362">
        <v>0</v>
      </c>
      <c r="C31" s="363"/>
      <c r="D31" s="461" t="s">
        <v>296</v>
      </c>
      <c r="E31" s="462">
        <v>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11:E15">
    <sortCondition ref="D11"/>
  </sortState>
  <mergeCells count="7">
    <mergeCell ref="I1:K1"/>
    <mergeCell ref="I25:K25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9:J13"/>
  <sheetViews>
    <sheetView workbookViewId="0">
      <selection activeCell="I9" sqref="I9:J13"/>
    </sheetView>
  </sheetViews>
  <sheetFormatPr defaultRowHeight="12.75"/>
  <cols>
    <col min="9" max="9" width="19" bestFit="1" customWidth="1"/>
  </cols>
  <sheetData>
    <row r="9" spans="9:10">
      <c r="I9" t="s">
        <v>82</v>
      </c>
      <c r="J9">
        <v>85750</v>
      </c>
    </row>
    <row r="10" spans="9:10">
      <c r="I10" t="s">
        <v>179</v>
      </c>
      <c r="J10">
        <v>30000</v>
      </c>
    </row>
    <row r="11" spans="9:10">
      <c r="I11" t="s">
        <v>100</v>
      </c>
      <c r="J11">
        <v>22000</v>
      </c>
    </row>
    <row r="12" spans="9:10">
      <c r="I12" t="s">
        <v>74</v>
      </c>
      <c r="J12">
        <v>17560</v>
      </c>
    </row>
    <row r="13" spans="9:10">
      <c r="I13" t="s">
        <v>276</v>
      </c>
      <c r="J13">
        <v>6000</v>
      </c>
    </row>
  </sheetData>
  <sortState ref="H9:J13">
    <sortCondition descending="1" ref="H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41" workbookViewId="0">
      <selection activeCell="H55" sqref="H5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60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</cols>
  <sheetData>
    <row r="1" spans="1:9" ht="13.5" thickBot="1">
      <c r="A1" s="436"/>
      <c r="B1" s="436"/>
      <c r="C1" s="436"/>
      <c r="D1" s="436"/>
      <c r="E1" s="436"/>
      <c r="F1" s="436"/>
      <c r="G1" s="436"/>
      <c r="H1" s="436"/>
      <c r="I1" s="436"/>
    </row>
    <row r="2" spans="1:9" ht="24" thickBot="1">
      <c r="A2" s="430" t="s">
        <v>251</v>
      </c>
      <c r="B2" s="445"/>
      <c r="C2" s="320">
        <f>C83</f>
        <v>50500</v>
      </c>
      <c r="D2" s="356"/>
      <c r="E2" s="343"/>
      <c r="F2" s="343"/>
      <c r="G2" s="343"/>
      <c r="H2" s="343"/>
      <c r="I2" s="343"/>
    </row>
    <row r="3" spans="1:9" ht="24" thickBot="1">
      <c r="A3" s="430" t="s">
        <v>280</v>
      </c>
      <c r="B3" s="431"/>
      <c r="C3" s="320">
        <v>53000</v>
      </c>
      <c r="D3" s="357"/>
      <c r="E3" s="343"/>
      <c r="F3" s="343"/>
      <c r="G3" s="343"/>
      <c r="H3" s="343"/>
      <c r="I3" s="343"/>
    </row>
    <row r="4" spans="1:9" ht="24" thickBot="1">
      <c r="A4" s="430" t="s">
        <v>281</v>
      </c>
      <c r="B4" s="431"/>
      <c r="C4" s="347">
        <f>C2-C3</f>
        <v>-2500</v>
      </c>
      <c r="D4" s="357"/>
      <c r="E4" s="343"/>
      <c r="F4" s="343"/>
      <c r="G4" s="343"/>
      <c r="H4" s="343"/>
      <c r="I4" s="343"/>
    </row>
    <row r="5" spans="1:9" ht="13.5" thickBot="1">
      <c r="A5" s="436"/>
      <c r="B5" s="436"/>
      <c r="C5" s="436"/>
      <c r="D5" s="436"/>
      <c r="E5" s="436"/>
      <c r="F5" s="436"/>
      <c r="G5" s="436"/>
      <c r="H5" s="436"/>
      <c r="I5" s="436"/>
    </row>
    <row r="6" spans="1:9" ht="15.75" thickBot="1">
      <c r="A6" s="257" t="s">
        <v>93</v>
      </c>
      <c r="B6" s="257" t="s">
        <v>94</v>
      </c>
      <c r="C6" s="257" t="s">
        <v>38</v>
      </c>
      <c r="D6" s="358" t="s">
        <v>184</v>
      </c>
      <c r="E6" s="257" t="s">
        <v>185</v>
      </c>
      <c r="G6" s="335" t="s">
        <v>235</v>
      </c>
      <c r="H6" s="317" t="s">
        <v>250</v>
      </c>
      <c r="I6" s="336" t="s">
        <v>38</v>
      </c>
    </row>
    <row r="7" spans="1:9" ht="14.25">
      <c r="A7" s="297" t="s">
        <v>91</v>
      </c>
      <c r="B7" s="304" t="s">
        <v>95</v>
      </c>
      <c r="C7" s="297">
        <v>1000</v>
      </c>
      <c r="D7" s="305"/>
      <c r="E7" s="303"/>
      <c r="G7" s="432">
        <v>44684</v>
      </c>
      <c r="H7" s="315" t="s">
        <v>226</v>
      </c>
      <c r="I7" s="434">
        <v>15000</v>
      </c>
    </row>
    <row r="8" spans="1:9" ht="14.25">
      <c r="A8" s="297" t="s">
        <v>123</v>
      </c>
      <c r="B8" s="304" t="s">
        <v>108</v>
      </c>
      <c r="C8" s="297">
        <v>3000</v>
      </c>
      <c r="D8" s="305"/>
      <c r="E8" s="303"/>
      <c r="G8" s="432"/>
      <c r="H8" s="315" t="s">
        <v>227</v>
      </c>
      <c r="I8" s="434"/>
    </row>
    <row r="9" spans="1:9" ht="15" thickBot="1">
      <c r="A9" s="297" t="s">
        <v>124</v>
      </c>
      <c r="B9" s="304" t="s">
        <v>125</v>
      </c>
      <c r="C9" s="297">
        <v>500</v>
      </c>
      <c r="D9" s="305"/>
      <c r="E9" s="303"/>
      <c r="G9" s="433"/>
      <c r="H9" s="316" t="s">
        <v>228</v>
      </c>
      <c r="I9" s="435"/>
    </row>
    <row r="10" spans="1:9" ht="12.75" customHeight="1">
      <c r="A10" s="297" t="s">
        <v>126</v>
      </c>
      <c r="B10" s="304"/>
      <c r="C10" s="297">
        <v>2500</v>
      </c>
      <c r="D10" s="305"/>
      <c r="E10" s="303"/>
      <c r="G10" s="432">
        <v>44684</v>
      </c>
      <c r="H10" s="315" t="s">
        <v>229</v>
      </c>
      <c r="I10" s="434">
        <v>5500</v>
      </c>
    </row>
    <row r="11" spans="1:9" ht="12.75" customHeight="1">
      <c r="A11" s="297" t="s">
        <v>127</v>
      </c>
      <c r="B11" s="304"/>
      <c r="C11" s="297">
        <v>500</v>
      </c>
      <c r="D11" s="305"/>
      <c r="E11" s="303"/>
      <c r="G11" s="432"/>
      <c r="H11" s="315" t="s">
        <v>230</v>
      </c>
      <c r="I11" s="434"/>
    </row>
    <row r="12" spans="1:9" ht="13.5" customHeight="1" thickBot="1">
      <c r="A12" s="297" t="s">
        <v>128</v>
      </c>
      <c r="B12" s="304"/>
      <c r="C12" s="297">
        <v>3000</v>
      </c>
      <c r="D12" s="305"/>
      <c r="E12" s="303"/>
      <c r="G12" s="433"/>
      <c r="H12" s="316" t="s">
        <v>228</v>
      </c>
      <c r="I12" s="435"/>
    </row>
    <row r="13" spans="1:9" ht="14.25">
      <c r="A13" s="297"/>
      <c r="B13" s="304"/>
      <c r="C13" s="297"/>
      <c r="D13" s="305"/>
      <c r="E13" s="303"/>
      <c r="G13" s="432">
        <v>44684</v>
      </c>
      <c r="H13" s="315" t="s">
        <v>231</v>
      </c>
      <c r="I13" s="434">
        <v>5000</v>
      </c>
    </row>
    <row r="14" spans="1:9" ht="14.25">
      <c r="A14" s="256"/>
      <c r="B14" s="305"/>
      <c r="C14" s="256"/>
      <c r="D14" s="305"/>
      <c r="E14" s="303"/>
      <c r="G14" s="432"/>
      <c r="H14" s="315" t="s">
        <v>227</v>
      </c>
      <c r="I14" s="434"/>
    </row>
    <row r="15" spans="1:9" ht="15" thickBot="1">
      <c r="A15" s="297"/>
      <c r="B15" s="304"/>
      <c r="C15" s="297"/>
      <c r="D15" s="305"/>
      <c r="E15" s="303"/>
      <c r="G15" s="433"/>
      <c r="H15" s="316" t="s">
        <v>237</v>
      </c>
      <c r="I15" s="435"/>
    </row>
    <row r="16" spans="1:9" ht="14.25">
      <c r="A16" s="256" t="s">
        <v>129</v>
      </c>
      <c r="B16" s="305" t="s">
        <v>156</v>
      </c>
      <c r="C16" s="256">
        <v>3000</v>
      </c>
      <c r="D16" s="305"/>
      <c r="E16" s="303"/>
      <c r="G16" s="432">
        <v>44684</v>
      </c>
      <c r="H16" s="315" t="s">
        <v>232</v>
      </c>
      <c r="I16" s="434">
        <v>3000</v>
      </c>
    </row>
    <row r="17" spans="1:9" ht="14.25">
      <c r="A17" s="256" t="s">
        <v>129</v>
      </c>
      <c r="B17" s="305" t="s">
        <v>134</v>
      </c>
      <c r="C17" s="256">
        <v>500</v>
      </c>
      <c r="D17" s="305"/>
      <c r="E17" s="303"/>
      <c r="G17" s="432"/>
      <c r="H17" s="315" t="s">
        <v>233</v>
      </c>
      <c r="I17" s="434"/>
    </row>
    <row r="18" spans="1:9" ht="15" thickBot="1">
      <c r="A18" s="256" t="s">
        <v>145</v>
      </c>
      <c r="B18" s="305" t="s">
        <v>146</v>
      </c>
      <c r="C18" s="256">
        <v>1500</v>
      </c>
      <c r="D18" s="305"/>
      <c r="E18" s="303"/>
      <c r="G18" s="433"/>
      <c r="H18" s="316" t="s">
        <v>234</v>
      </c>
      <c r="I18" s="434"/>
    </row>
    <row r="19" spans="1:9" ht="14.25">
      <c r="A19" s="256" t="s">
        <v>149</v>
      </c>
      <c r="B19" s="305" t="s">
        <v>150</v>
      </c>
      <c r="C19" s="256">
        <v>1500</v>
      </c>
      <c r="D19" s="305"/>
      <c r="E19" s="303"/>
      <c r="G19" s="432" t="s">
        <v>243</v>
      </c>
      <c r="H19" s="315" t="s">
        <v>232</v>
      </c>
      <c r="I19" s="439">
        <v>18000</v>
      </c>
    </row>
    <row r="20" spans="1:9" ht="14.25">
      <c r="A20" s="256" t="s">
        <v>154</v>
      </c>
      <c r="B20" s="305" t="s">
        <v>157</v>
      </c>
      <c r="C20" s="256">
        <v>1500</v>
      </c>
      <c r="D20" s="305"/>
      <c r="E20" s="303"/>
      <c r="G20" s="432"/>
      <c r="H20" s="315" t="s">
        <v>241</v>
      </c>
      <c r="I20" s="434"/>
    </row>
    <row r="21" spans="1:9" ht="15" thickBot="1">
      <c r="A21" s="256" t="s">
        <v>158</v>
      </c>
      <c r="B21" s="305" t="s">
        <v>159</v>
      </c>
      <c r="C21" s="256">
        <v>1000</v>
      </c>
      <c r="D21" s="305"/>
      <c r="E21" s="303"/>
      <c r="G21" s="433"/>
      <c r="H21" s="316" t="s">
        <v>242</v>
      </c>
      <c r="I21" s="435"/>
    </row>
    <row r="22" spans="1:9" ht="14.25">
      <c r="A22" s="256" t="s">
        <v>158</v>
      </c>
      <c r="B22" s="305" t="s">
        <v>160</v>
      </c>
      <c r="C22" s="256">
        <v>1500</v>
      </c>
      <c r="D22" s="305"/>
      <c r="E22" s="303"/>
      <c r="G22" s="432" t="s">
        <v>243</v>
      </c>
      <c r="H22" s="315" t="s">
        <v>232</v>
      </c>
      <c r="I22" s="434">
        <v>7500</v>
      </c>
    </row>
    <row r="23" spans="1:9" ht="14.25">
      <c r="A23" s="256" t="s">
        <v>158</v>
      </c>
      <c r="B23" s="305" t="s">
        <v>161</v>
      </c>
      <c r="C23" s="256">
        <v>1000</v>
      </c>
      <c r="D23" s="305"/>
      <c r="E23" s="303"/>
      <c r="G23" s="432"/>
      <c r="H23" s="315" t="s">
        <v>244</v>
      </c>
      <c r="I23" s="434"/>
    </row>
    <row r="24" spans="1:9" ht="15" thickBot="1">
      <c r="A24" s="256" t="s">
        <v>164</v>
      </c>
      <c r="B24" s="305" t="s">
        <v>166</v>
      </c>
      <c r="C24" s="256">
        <v>500</v>
      </c>
      <c r="D24" s="305"/>
      <c r="E24" s="303"/>
      <c r="G24" s="433"/>
      <c r="H24" s="316" t="s">
        <v>242</v>
      </c>
      <c r="I24" s="435"/>
    </row>
    <row r="25" spans="1:9" ht="14.25">
      <c r="A25" s="256" t="s">
        <v>164</v>
      </c>
      <c r="B25" s="305" t="s">
        <v>167</v>
      </c>
      <c r="C25" s="256">
        <v>3000</v>
      </c>
      <c r="D25" s="305"/>
      <c r="E25" s="303"/>
      <c r="G25" s="432" t="s">
        <v>243</v>
      </c>
      <c r="H25" s="315" t="s">
        <v>245</v>
      </c>
      <c r="I25" s="434">
        <v>1000</v>
      </c>
    </row>
    <row r="26" spans="1:9" ht="14.25">
      <c r="A26" s="256" t="s">
        <v>164</v>
      </c>
      <c r="B26" s="305" t="s">
        <v>161</v>
      </c>
      <c r="C26" s="256">
        <v>1000</v>
      </c>
      <c r="D26" s="305"/>
      <c r="E26" s="303"/>
      <c r="G26" s="432"/>
      <c r="H26" s="315" t="s">
        <v>246</v>
      </c>
      <c r="I26" s="434"/>
    </row>
    <row r="27" spans="1:9" ht="15" thickBot="1">
      <c r="A27" s="256" t="s">
        <v>171</v>
      </c>
      <c r="B27" s="305" t="s">
        <v>86</v>
      </c>
      <c r="C27" s="256">
        <v>1000</v>
      </c>
      <c r="D27" s="305"/>
      <c r="E27" s="303"/>
      <c r="G27" s="433"/>
      <c r="H27" s="316" t="s">
        <v>247</v>
      </c>
      <c r="I27" s="435"/>
    </row>
    <row r="28" spans="1:9" ht="14.25">
      <c r="A28" s="256" t="s">
        <v>172</v>
      </c>
      <c r="B28" s="305" t="s">
        <v>173</v>
      </c>
      <c r="C28" s="256">
        <v>1000</v>
      </c>
      <c r="D28" s="305"/>
      <c r="E28" s="303"/>
      <c r="G28" s="440" t="s">
        <v>243</v>
      </c>
      <c r="H28" s="318" t="s">
        <v>226</v>
      </c>
      <c r="I28" s="442">
        <v>-2000</v>
      </c>
    </row>
    <row r="29" spans="1:9" ht="14.25">
      <c r="A29" s="256" t="s">
        <v>182</v>
      </c>
      <c r="B29" s="305" t="s">
        <v>183</v>
      </c>
      <c r="C29" s="256">
        <v>1500</v>
      </c>
      <c r="D29" s="359" t="s">
        <v>189</v>
      </c>
      <c r="E29" s="303">
        <v>357484290824718</v>
      </c>
      <c r="G29" s="440"/>
      <c r="H29" s="318" t="s">
        <v>248</v>
      </c>
      <c r="I29" s="443"/>
    </row>
    <row r="30" spans="1:9" ht="15" thickBot="1">
      <c r="A30" s="256" t="s">
        <v>186</v>
      </c>
      <c r="B30" s="305" t="s">
        <v>89</v>
      </c>
      <c r="C30" s="256">
        <v>4500</v>
      </c>
      <c r="D30" s="305" t="s">
        <v>187</v>
      </c>
      <c r="E30" s="303"/>
      <c r="G30" s="441"/>
      <c r="H30" s="319" t="s">
        <v>249</v>
      </c>
      <c r="I30" s="444"/>
    </row>
    <row r="31" spans="1:9" ht="16.5" thickBot="1">
      <c r="A31" s="256" t="s">
        <v>193</v>
      </c>
      <c r="B31" s="305" t="s">
        <v>194</v>
      </c>
      <c r="C31" s="256">
        <v>1500</v>
      </c>
      <c r="D31" s="305" t="s">
        <v>189</v>
      </c>
      <c r="E31" s="303"/>
      <c r="G31" s="437" t="s">
        <v>238</v>
      </c>
      <c r="H31" s="438"/>
      <c r="I31" s="344">
        <f>SUM(I7:I30)</f>
        <v>53000</v>
      </c>
    </row>
    <row r="32" spans="1:9" ht="15.75" thickBot="1">
      <c r="A32" s="256" t="s">
        <v>196</v>
      </c>
      <c r="B32" s="256" t="s">
        <v>197</v>
      </c>
      <c r="C32" s="256">
        <v>1000</v>
      </c>
      <c r="D32" s="305" t="s">
        <v>198</v>
      </c>
      <c r="E32" s="303"/>
      <c r="G32" s="428" t="s">
        <v>278</v>
      </c>
      <c r="H32" s="429"/>
      <c r="I32" s="345">
        <f>I45</f>
        <v>20000</v>
      </c>
    </row>
    <row r="33" spans="1:9" ht="18.75" thickBot="1">
      <c r="A33" s="256" t="s">
        <v>202</v>
      </c>
      <c r="B33" s="256" t="s">
        <v>203</v>
      </c>
      <c r="C33" s="256">
        <v>500</v>
      </c>
      <c r="D33" s="305" t="s">
        <v>204</v>
      </c>
      <c r="E33" s="303">
        <v>354551892947593</v>
      </c>
      <c r="G33" s="426" t="s">
        <v>279</v>
      </c>
      <c r="H33" s="427"/>
      <c r="I33" s="346">
        <f>I31-I32</f>
        <v>33000</v>
      </c>
    </row>
    <row r="34" spans="1:9">
      <c r="A34" s="256" t="s">
        <v>202</v>
      </c>
      <c r="B34" s="256" t="s">
        <v>205</v>
      </c>
      <c r="C34" s="256">
        <v>1500</v>
      </c>
      <c r="D34" s="305"/>
      <c r="E34" s="303"/>
    </row>
    <row r="35" spans="1:9" ht="13.5" thickBot="1">
      <c r="A35" s="256" t="s">
        <v>202</v>
      </c>
      <c r="B35" s="256" t="s">
        <v>206</v>
      </c>
      <c r="C35" s="256">
        <v>3000</v>
      </c>
      <c r="D35" s="305"/>
      <c r="E35" s="303"/>
    </row>
    <row r="36" spans="1:9" ht="16.5" thickBot="1">
      <c r="A36" s="256" t="s">
        <v>209</v>
      </c>
      <c r="B36" s="256" t="s">
        <v>160</v>
      </c>
      <c r="C36" s="256">
        <v>1500</v>
      </c>
      <c r="D36" s="305" t="s">
        <v>189</v>
      </c>
      <c r="E36" s="303">
        <v>357484290920474</v>
      </c>
      <c r="G36" s="423" t="s">
        <v>225</v>
      </c>
      <c r="H36" s="424"/>
      <c r="I36" s="425"/>
    </row>
    <row r="37" spans="1:9">
      <c r="A37" s="256" t="s">
        <v>209</v>
      </c>
      <c r="B37" s="256" t="s">
        <v>80</v>
      </c>
      <c r="C37" s="256">
        <v>500</v>
      </c>
      <c r="D37" s="305" t="s">
        <v>204</v>
      </c>
      <c r="E37" s="303"/>
      <c r="G37" s="350" t="s">
        <v>93</v>
      </c>
      <c r="H37" s="351" t="s">
        <v>94</v>
      </c>
      <c r="I37" s="352" t="s">
        <v>38</v>
      </c>
    </row>
    <row r="38" spans="1:9">
      <c r="A38" s="256" t="s">
        <v>217</v>
      </c>
      <c r="B38" s="256" t="s">
        <v>108</v>
      </c>
      <c r="C38" s="256">
        <v>500</v>
      </c>
      <c r="D38" s="305" t="s">
        <v>204</v>
      </c>
      <c r="E38" s="303">
        <v>354551894521776</v>
      </c>
      <c r="G38" s="348" t="s">
        <v>221</v>
      </c>
      <c r="H38" s="313" t="s">
        <v>224</v>
      </c>
      <c r="I38" s="353">
        <v>20000</v>
      </c>
    </row>
    <row r="39" spans="1:9">
      <c r="A39" s="256" t="s">
        <v>217</v>
      </c>
      <c r="B39" s="256" t="s">
        <v>218</v>
      </c>
      <c r="C39" s="256">
        <v>500</v>
      </c>
      <c r="D39" s="305" t="s">
        <v>204</v>
      </c>
      <c r="E39" s="303">
        <v>354551894521958</v>
      </c>
      <c r="G39" s="348"/>
      <c r="H39" s="297"/>
      <c r="I39" s="353"/>
    </row>
    <row r="40" spans="1:9">
      <c r="A40" s="256" t="s">
        <v>217</v>
      </c>
      <c r="B40" s="256" t="s">
        <v>219</v>
      </c>
      <c r="C40" s="256">
        <v>1500</v>
      </c>
      <c r="D40" s="305" t="s">
        <v>189</v>
      </c>
      <c r="E40" s="303"/>
      <c r="G40" s="348"/>
      <c r="H40" s="297"/>
      <c r="I40" s="353"/>
    </row>
    <row r="41" spans="1:9">
      <c r="A41" s="256"/>
      <c r="B41" s="256"/>
      <c r="C41" s="256"/>
      <c r="D41" s="305"/>
      <c r="E41" s="303"/>
      <c r="G41" s="348"/>
      <c r="H41" s="297"/>
      <c r="I41" s="353"/>
    </row>
    <row r="42" spans="1:9">
      <c r="A42" s="297" t="s">
        <v>261</v>
      </c>
      <c r="B42" s="297" t="s">
        <v>262</v>
      </c>
      <c r="C42" s="297">
        <v>1000</v>
      </c>
      <c r="D42" s="304" t="s">
        <v>198</v>
      </c>
      <c r="E42" s="311">
        <v>350414100342350</v>
      </c>
      <c r="G42" s="349"/>
      <c r="H42" s="256"/>
      <c r="I42" s="354"/>
    </row>
    <row r="43" spans="1:9" ht="25.5">
      <c r="A43" s="305" t="s">
        <v>261</v>
      </c>
      <c r="B43" s="305" t="s">
        <v>263</v>
      </c>
      <c r="C43" s="337">
        <v>1000</v>
      </c>
      <c r="D43" s="305" t="s">
        <v>264</v>
      </c>
      <c r="E43" s="338" t="s">
        <v>265</v>
      </c>
      <c r="G43" s="349"/>
      <c r="H43" s="256"/>
      <c r="I43" s="354"/>
    </row>
    <row r="44" spans="1:9">
      <c r="A44" s="256" t="s">
        <v>266</v>
      </c>
      <c r="B44" s="256" t="s">
        <v>73</v>
      </c>
      <c r="C44" s="256">
        <v>1500</v>
      </c>
      <c r="D44" s="305" t="s">
        <v>189</v>
      </c>
      <c r="E44" s="303">
        <v>357484290765465</v>
      </c>
      <c r="G44" s="349"/>
      <c r="H44" s="256"/>
      <c r="I44" s="354"/>
    </row>
    <row r="45" spans="1:9" ht="16.5" thickBot="1">
      <c r="A45" s="256" t="s">
        <v>291</v>
      </c>
      <c r="B45" s="374" t="s">
        <v>292</v>
      </c>
      <c r="C45" s="256">
        <v>500</v>
      </c>
      <c r="D45" s="359" t="s">
        <v>204</v>
      </c>
      <c r="E45" s="303">
        <v>354551892934849</v>
      </c>
      <c r="G45" s="421" t="s">
        <v>96</v>
      </c>
      <c r="H45" s="422"/>
      <c r="I45" s="355">
        <f>SUM(I38:I44)</f>
        <v>20000</v>
      </c>
    </row>
    <row r="46" spans="1:9">
      <c r="A46" s="256"/>
      <c r="B46" s="256"/>
      <c r="C46" s="256"/>
      <c r="D46" s="305"/>
      <c r="E46" s="303"/>
    </row>
    <row r="47" spans="1:9">
      <c r="A47" s="256"/>
      <c r="B47" s="256"/>
      <c r="C47" s="256"/>
      <c r="D47" s="305"/>
      <c r="E47" s="303"/>
    </row>
    <row r="48" spans="1:9">
      <c r="A48" s="256"/>
      <c r="B48" s="256"/>
      <c r="C48" s="256"/>
      <c r="D48" s="305"/>
      <c r="E48" s="303"/>
    </row>
    <row r="49" spans="1:5">
      <c r="A49" s="256"/>
      <c r="B49" s="256"/>
      <c r="C49" s="256"/>
      <c r="D49" s="305"/>
      <c r="E49" s="303"/>
    </row>
    <row r="50" spans="1:5">
      <c r="A50" s="256"/>
      <c r="B50" s="256"/>
      <c r="C50" s="256"/>
      <c r="D50" s="305"/>
      <c r="E50" s="303"/>
    </row>
    <row r="51" spans="1:5">
      <c r="A51" s="256"/>
      <c r="B51" s="256"/>
      <c r="C51" s="256"/>
      <c r="D51" s="305"/>
      <c r="E51" s="303"/>
    </row>
    <row r="52" spans="1:5">
      <c r="A52" s="256"/>
      <c r="B52" s="256"/>
      <c r="C52" s="256"/>
      <c r="D52" s="305"/>
      <c r="E52" s="303"/>
    </row>
    <row r="53" spans="1:5">
      <c r="A53" s="256"/>
      <c r="B53" s="256"/>
      <c r="C53" s="256"/>
      <c r="D53" s="305"/>
      <c r="E53" s="303"/>
    </row>
    <row r="54" spans="1:5">
      <c r="A54" s="256"/>
      <c r="B54" s="256"/>
      <c r="C54" s="256"/>
      <c r="D54" s="305"/>
      <c r="E54" s="303"/>
    </row>
    <row r="55" spans="1:5">
      <c r="A55" s="256"/>
      <c r="B55" s="256"/>
      <c r="C55" s="256"/>
      <c r="D55" s="305"/>
      <c r="E55" s="303"/>
    </row>
    <row r="56" spans="1:5">
      <c r="A56" s="256"/>
      <c r="B56" s="256"/>
      <c r="C56" s="256"/>
      <c r="D56" s="305"/>
      <c r="E56" s="303"/>
    </row>
    <row r="57" spans="1:5">
      <c r="A57" s="256"/>
      <c r="B57" s="256"/>
      <c r="C57" s="256"/>
      <c r="D57" s="305"/>
      <c r="E57" s="303"/>
    </row>
    <row r="58" spans="1:5">
      <c r="A58" s="256"/>
      <c r="B58" s="256"/>
      <c r="C58" s="256"/>
      <c r="D58" s="305"/>
      <c r="E58" s="303"/>
    </row>
    <row r="59" spans="1:5">
      <c r="A59" s="256"/>
      <c r="B59" s="256"/>
      <c r="C59" s="256"/>
      <c r="D59" s="305"/>
      <c r="E59" s="303"/>
    </row>
    <row r="60" spans="1:5">
      <c r="A60" s="256"/>
      <c r="B60" s="256"/>
      <c r="C60" s="256"/>
      <c r="D60" s="305"/>
      <c r="E60" s="303"/>
    </row>
    <row r="61" spans="1:5">
      <c r="A61" s="256"/>
      <c r="B61" s="256"/>
      <c r="C61" s="256"/>
      <c r="D61" s="305"/>
      <c r="E61" s="303"/>
    </row>
    <row r="62" spans="1:5">
      <c r="A62" s="256"/>
      <c r="B62" s="256"/>
      <c r="C62" s="256"/>
      <c r="D62" s="305"/>
      <c r="E62" s="303"/>
    </row>
    <row r="63" spans="1:5">
      <c r="A63" s="256"/>
      <c r="B63" s="256"/>
      <c r="C63" s="256"/>
      <c r="D63" s="305"/>
      <c r="E63" s="303"/>
    </row>
    <row r="64" spans="1:5">
      <c r="A64" s="256"/>
      <c r="B64" s="256"/>
      <c r="C64" s="256"/>
      <c r="D64" s="305"/>
      <c r="E64" s="303"/>
    </row>
    <row r="65" spans="1:5">
      <c r="A65" s="256"/>
      <c r="B65" s="256"/>
      <c r="C65" s="256"/>
      <c r="D65" s="305"/>
      <c r="E65" s="303"/>
    </row>
    <row r="66" spans="1:5">
      <c r="A66" s="256"/>
      <c r="B66" s="256"/>
      <c r="C66" s="256"/>
      <c r="D66" s="305"/>
      <c r="E66" s="303"/>
    </row>
    <row r="67" spans="1:5">
      <c r="A67" s="256"/>
      <c r="B67" s="256"/>
      <c r="C67" s="256"/>
      <c r="D67" s="305"/>
      <c r="E67" s="303"/>
    </row>
    <row r="68" spans="1:5">
      <c r="A68" s="256"/>
      <c r="B68" s="256"/>
      <c r="C68" s="256"/>
      <c r="D68" s="305"/>
      <c r="E68" s="303"/>
    </row>
    <row r="69" spans="1:5">
      <c r="A69" s="256"/>
      <c r="B69" s="256"/>
      <c r="C69" s="256"/>
      <c r="D69" s="305"/>
      <c r="E69" s="303"/>
    </row>
    <row r="70" spans="1:5">
      <c r="A70" s="256"/>
      <c r="B70" s="256"/>
      <c r="C70" s="256"/>
      <c r="D70" s="305"/>
      <c r="E70" s="303"/>
    </row>
    <row r="71" spans="1:5">
      <c r="A71" s="256"/>
      <c r="B71" s="256"/>
      <c r="C71" s="256"/>
      <c r="D71" s="305"/>
      <c r="E71" s="303"/>
    </row>
    <row r="72" spans="1:5">
      <c r="A72" s="256"/>
      <c r="B72" s="256"/>
      <c r="C72" s="256"/>
      <c r="D72" s="305"/>
      <c r="E72" s="303"/>
    </row>
    <row r="73" spans="1:5">
      <c r="A73" s="256"/>
      <c r="B73" s="256"/>
      <c r="C73" s="256"/>
      <c r="D73" s="305"/>
      <c r="E73" s="303"/>
    </row>
    <row r="74" spans="1:5">
      <c r="A74" s="256"/>
      <c r="B74" s="256"/>
      <c r="C74" s="256"/>
      <c r="D74" s="305"/>
      <c r="E74" s="303"/>
    </row>
    <row r="75" spans="1:5">
      <c r="A75" s="256"/>
      <c r="B75" s="256"/>
      <c r="C75" s="256"/>
      <c r="D75" s="305"/>
      <c r="E75" s="303"/>
    </row>
    <row r="76" spans="1:5">
      <c r="A76" s="256"/>
      <c r="B76" s="256"/>
      <c r="C76" s="256"/>
      <c r="D76" s="305"/>
      <c r="E76" s="303"/>
    </row>
    <row r="77" spans="1:5">
      <c r="A77" s="256"/>
      <c r="B77" s="256"/>
      <c r="C77" s="256"/>
      <c r="D77" s="305"/>
      <c r="E77" s="303"/>
    </row>
    <row r="78" spans="1:5">
      <c r="A78" s="256"/>
      <c r="B78" s="256"/>
      <c r="C78" s="256"/>
      <c r="D78" s="305"/>
      <c r="E78" s="303"/>
    </row>
    <row r="79" spans="1:5">
      <c r="A79" s="256"/>
      <c r="B79" s="256"/>
      <c r="C79" s="256"/>
      <c r="D79" s="305"/>
      <c r="E79" s="303"/>
    </row>
    <row r="80" spans="1:5">
      <c r="A80" s="256"/>
      <c r="B80" s="256"/>
      <c r="C80" s="256"/>
      <c r="D80" s="305"/>
      <c r="E80" s="303"/>
    </row>
    <row r="81" spans="1:5">
      <c r="A81" s="256"/>
      <c r="B81" s="256"/>
      <c r="C81" s="256"/>
      <c r="D81" s="305"/>
      <c r="E81" s="303"/>
    </row>
    <row r="82" spans="1:5">
      <c r="A82" s="256"/>
      <c r="B82" s="256"/>
      <c r="C82" s="256"/>
      <c r="D82" s="305"/>
      <c r="E82" s="303"/>
    </row>
    <row r="83" spans="1:5">
      <c r="A83" s="256"/>
      <c r="B83" s="256"/>
      <c r="C83" s="256">
        <f>SUM(C7:C82)</f>
        <v>50500</v>
      </c>
      <c r="D83" s="305"/>
      <c r="E83" s="256"/>
    </row>
  </sheetData>
  <sortState ref="A10:C24">
    <sortCondition ref="A8"/>
  </sortState>
  <mergeCells count="26"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  <mergeCell ref="G45:H45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I18" sqref="I18"/>
    </sheetView>
  </sheetViews>
  <sheetFormatPr defaultRowHeight="12.75"/>
  <cols>
    <col min="1" max="1" width="13.140625" customWidth="1"/>
    <col min="2" max="2" width="13" customWidth="1"/>
    <col min="3" max="3" width="11.5703125" customWidth="1"/>
    <col min="4" max="4" width="3.7109375" customWidth="1"/>
    <col min="5" max="5" width="25.28515625" customWidth="1"/>
    <col min="6" max="6" width="41.7109375" bestFit="1" customWidth="1"/>
    <col min="7" max="7" width="13.7109375" customWidth="1"/>
    <col min="8" max="8" width="3.140625" customWidth="1"/>
    <col min="9" max="9" width="10.140625" bestFit="1" customWidth="1"/>
    <col min="10" max="10" width="22" bestFit="1" customWidth="1"/>
    <col min="11" max="11" width="8" bestFit="1" customWidth="1"/>
  </cols>
  <sheetData>
    <row r="2" spans="1:8" ht="18">
      <c r="A2" s="448" t="s">
        <v>200</v>
      </c>
      <c r="B2" s="449"/>
      <c r="C2" s="450"/>
      <c r="E2" s="328" t="s">
        <v>235</v>
      </c>
      <c r="F2" s="328" t="s">
        <v>236</v>
      </c>
      <c r="G2" s="328" t="s">
        <v>38</v>
      </c>
    </row>
    <row r="3" spans="1:8" ht="38.25">
      <c r="A3" s="257" t="s">
        <v>0</v>
      </c>
      <c r="B3" s="257" t="s">
        <v>201</v>
      </c>
      <c r="C3" s="257" t="s">
        <v>38</v>
      </c>
      <c r="E3" s="326" t="s">
        <v>239</v>
      </c>
      <c r="F3" s="327" t="s">
        <v>252</v>
      </c>
      <c r="G3" s="323">
        <v>40320</v>
      </c>
    </row>
    <row r="4" spans="1:8">
      <c r="A4" s="341" t="s">
        <v>199</v>
      </c>
      <c r="B4" s="341" t="s">
        <v>86</v>
      </c>
      <c r="C4" s="341">
        <v>1920</v>
      </c>
      <c r="E4" s="455" t="s">
        <v>239</v>
      </c>
      <c r="F4" s="456" t="s">
        <v>253</v>
      </c>
      <c r="G4" s="446">
        <v>12960</v>
      </c>
      <c r="H4" s="324"/>
    </row>
    <row r="5" spans="1:8" ht="15" customHeight="1">
      <c r="A5" s="341" t="s">
        <v>202</v>
      </c>
      <c r="B5" s="341" t="s">
        <v>86</v>
      </c>
      <c r="C5" s="341">
        <v>1920</v>
      </c>
      <c r="E5" s="455"/>
      <c r="F5" s="456"/>
      <c r="G5" s="446"/>
      <c r="H5" s="325"/>
    </row>
    <row r="6" spans="1:8" ht="12.75" customHeight="1">
      <c r="A6" s="341" t="s">
        <v>209</v>
      </c>
      <c r="B6" s="341" t="s">
        <v>86</v>
      </c>
      <c r="C6" s="341">
        <v>2400</v>
      </c>
      <c r="E6" s="455"/>
      <c r="F6" s="456"/>
      <c r="G6" s="446"/>
      <c r="H6" s="2"/>
    </row>
    <row r="7" spans="1:8" ht="22.5" customHeight="1">
      <c r="A7" s="341" t="s">
        <v>217</v>
      </c>
      <c r="B7" s="341" t="s">
        <v>136</v>
      </c>
      <c r="C7" s="341">
        <v>960</v>
      </c>
      <c r="E7" s="454" t="s">
        <v>240</v>
      </c>
      <c r="F7" s="454"/>
      <c r="G7" s="314">
        <f>SUM(G3:G6)</f>
        <v>53280</v>
      </c>
      <c r="H7" s="2"/>
    </row>
    <row r="8" spans="1:8" ht="20.25" customHeight="1">
      <c r="A8" s="341" t="s">
        <v>217</v>
      </c>
      <c r="B8" s="341" t="s">
        <v>86</v>
      </c>
      <c r="C8" s="341">
        <v>1440</v>
      </c>
      <c r="E8" s="447" t="s">
        <v>259</v>
      </c>
      <c r="F8" s="447"/>
      <c r="G8" s="329">
        <f>C21</f>
        <v>51360</v>
      </c>
      <c r="H8" s="2"/>
    </row>
    <row r="9" spans="1:8" ht="24.75" customHeight="1">
      <c r="A9" s="341" t="s">
        <v>221</v>
      </c>
      <c r="B9" s="341" t="s">
        <v>173</v>
      </c>
      <c r="C9" s="341">
        <v>7680</v>
      </c>
      <c r="E9" s="453" t="s">
        <v>255</v>
      </c>
      <c r="F9" s="453"/>
      <c r="G9" s="314">
        <f>G7-G8</f>
        <v>1920</v>
      </c>
    </row>
    <row r="10" spans="1:8" ht="12.75" customHeight="1">
      <c r="A10" s="341" t="s">
        <v>261</v>
      </c>
      <c r="B10" s="341" t="s">
        <v>86</v>
      </c>
      <c r="C10" s="341">
        <v>1920</v>
      </c>
      <c r="E10" s="324"/>
      <c r="F10" s="106"/>
      <c r="G10" s="106"/>
    </row>
    <row r="11" spans="1:8">
      <c r="A11" s="341" t="s">
        <v>261</v>
      </c>
      <c r="B11" s="341" t="s">
        <v>173</v>
      </c>
      <c r="C11" s="341">
        <v>15840</v>
      </c>
      <c r="E11" s="324"/>
      <c r="F11" s="106"/>
      <c r="G11" s="106"/>
    </row>
    <row r="12" spans="1:8">
      <c r="A12" s="341" t="s">
        <v>261</v>
      </c>
      <c r="B12" s="341" t="s">
        <v>136</v>
      </c>
      <c r="C12" s="341">
        <v>6720</v>
      </c>
    </row>
    <row r="13" spans="1:8">
      <c r="A13" s="341" t="s">
        <v>266</v>
      </c>
      <c r="B13" s="341" t="s">
        <v>86</v>
      </c>
      <c r="C13" s="341">
        <v>2880</v>
      </c>
      <c r="H13" s="324"/>
    </row>
    <row r="14" spans="1:8">
      <c r="A14" s="341" t="s">
        <v>266</v>
      </c>
      <c r="B14" s="341" t="s">
        <v>173</v>
      </c>
      <c r="C14" s="341">
        <v>7680</v>
      </c>
    </row>
    <row r="15" spans="1:8">
      <c r="A15" s="341"/>
      <c r="B15" s="341"/>
      <c r="C15" s="341"/>
    </row>
    <row r="16" spans="1:8">
      <c r="A16" s="341"/>
      <c r="B16" s="341"/>
      <c r="C16" s="341"/>
    </row>
    <row r="17" spans="1:3">
      <c r="A17" s="341"/>
      <c r="B17" s="341"/>
      <c r="C17" s="341"/>
    </row>
    <row r="18" spans="1:3">
      <c r="A18" s="341"/>
      <c r="B18" s="341"/>
      <c r="C18" s="341"/>
    </row>
    <row r="19" spans="1:3">
      <c r="A19" s="341"/>
      <c r="B19" s="341"/>
      <c r="C19" s="341"/>
    </row>
    <row r="20" spans="1:3">
      <c r="A20" s="341"/>
      <c r="B20" s="341"/>
      <c r="C20" s="341"/>
    </row>
    <row r="21" spans="1:3" ht="15.75">
      <c r="A21" s="451" t="s">
        <v>96</v>
      </c>
      <c r="B21" s="452"/>
      <c r="C21" s="342">
        <f>SUM(C4:C20)</f>
        <v>51360</v>
      </c>
    </row>
  </sheetData>
  <mergeCells count="8">
    <mergeCell ref="G4:G6"/>
    <mergeCell ref="E8:F8"/>
    <mergeCell ref="A2:C2"/>
    <mergeCell ref="A21:B21"/>
    <mergeCell ref="E9:F9"/>
    <mergeCell ref="E7:F7"/>
    <mergeCell ref="E4:E6"/>
    <mergeCell ref="F4:F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March 2021</vt:lpstr>
      <vt:lpstr>March-2022</vt:lpstr>
      <vt:lpstr>Expence</vt:lpstr>
      <vt:lpstr>Balance Transfer</vt:lpstr>
      <vt:lpstr>CAPITAL</vt:lpstr>
      <vt:lpstr>Sheet1</vt:lpstr>
      <vt:lpstr>Promo List</vt:lpstr>
      <vt:lpstr>Price +Promo Disbusment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2022-03-31T18:50:46Z</dcterms:modified>
</cp:coreProperties>
</file>