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31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3" i="10" s="1"/>
  <c r="B17" i="10" s="1"/>
  <c r="S13" i="15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Tutul=220
Kamrul=2500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SR Electronics Sweet Cost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SR 790
Sikreeti=135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Khalifa Arani 100 pcs bar phone less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Rubel=100
Haider=100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Sikreeti=310
SR Elec=200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Z33=12=600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Haider=150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Murad Bag</t>
        </r>
      </text>
    </comment>
  </commentList>
</comments>
</file>

<file path=xl/sharedStrings.xml><?xml version="1.0" encoding="utf-8"?>
<sst xmlns="http://schemas.openxmlformats.org/spreadsheetml/2006/main" count="468" uniqueCount="250">
  <si>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</si>
  <si>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</si>
  <si>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</si>
  <si>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</si>
  <si>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</si>
  <si>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</si>
  <si>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</si>
  <si>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</si>
  <si>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</si>
  <si>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</si>
  <si>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</si>
  <si>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</si>
  <si>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</si>
  <si>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</si>
  <si>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</si>
  <si>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</si>
  <si>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</si>
  <si>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</si>
  <si>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</si>
  <si>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</si>
  <si>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</si>
  <si>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</si>
  <si>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</si>
  <si>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</si>
  <si>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</si>
  <si>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</si>
  <si>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</si>
  <si>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</si>
  <si>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</si>
  <si>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</si>
  <si>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</si>
  <si>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</si>
  <si>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</si>
  <si>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</si>
  <si>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</si>
  <si>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</si>
  <si>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</si>
  <si>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</si>
  <si>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</si>
  <si>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</si>
  <si>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</si>
  <si>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</si>
  <si>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</si>
  <si>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</si>
  <si>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</si>
  <si>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</si>
  <si>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</si>
  <si>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</si>
  <si>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</si>
  <si>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</si>
  <si>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</si>
  <si>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</si>
  <si>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</si>
  <si>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</si>
  <si>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</si>
  <si>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</si>
  <si>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</si>
  <si>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</si>
  <si>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</si>
  <si>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</si>
  <si>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</si>
  <si>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</si>
  <si>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</si>
  <si>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</si>
  <si>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</si>
  <si>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</si>
  <si>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</si>
  <si>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</si>
  <si>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</si>
  <si>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</si>
  <si>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</si>
  <si>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</si>
  <si>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</si>
  <si>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</si>
  <si>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</si>
  <si>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</si>
  <si>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</si>
  <si>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</si>
  <si>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</si>
  <si>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</si>
  <si>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</si>
  <si>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</si>
  <si>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</si>
  <si>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</si>
  <si>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</si>
  <si>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</si>
  <si>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</si>
  <si>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</si>
  <si>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</si>
  <si>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</si>
  <si>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</si>
  <si>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</si>
  <si>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</si>
  <si>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</si>
  <si>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</si>
  <si>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</si>
  <si>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</si>
  <si>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</si>
  <si>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</si>
  <si>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</si>
  <si>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</si>
  <si>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</si>
  <si>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</si>
  <si>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</si>
  <si>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</si>
  <si>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</si>
  <si>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</si>
  <si>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</si>
  <si>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</si>
  <si>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</si>
  <si>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</si>
  <si>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</si>
  <si>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</si>
  <si>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</si>
  <si>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</si>
  <si>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</si>
  <si>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</si>
  <si>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</si>
  <si>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</si>
  <si>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</si>
  <si>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</si>
  <si>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</si>
  <si>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</si>
  <si>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</si>
  <si>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</si>
  <si>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</si>
  <si>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</si>
  <si>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</si>
  <si>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</si>
  <si>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</si>
  <si>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</si>
  <si>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</si>
  <si>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</si>
  <si>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</si>
  <si>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</si>
  <si>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</si>
  <si>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</si>
  <si>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</si>
  <si>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</si>
  <si>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</si>
  <si>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</si>
  <si>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</si>
  <si>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</si>
  <si>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</si>
  <si>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</si>
  <si>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</si>
  <si>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</si>
  <si>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</si>
  <si>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</si>
  <si>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</si>
  <si>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</si>
  <si>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</si>
  <si>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</si>
  <si>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</si>
  <si>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RK Mobile King</t>
  </si>
  <si>
    <t>L=RK Mobile King</t>
  </si>
  <si>
    <t>Imran</t>
  </si>
  <si>
    <t>08.01.2022</t>
  </si>
  <si>
    <t xml:space="preserve">Atik </t>
  </si>
  <si>
    <t>18.01.2022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</si>
  <si>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</si>
  <si>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</si>
  <si>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</si>
  <si>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</si>
  <si>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</si>
  <si>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</si>
  <si>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</si>
  <si>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</si>
  <si>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</si>
  <si>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</si>
  <si>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</si>
  <si>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</si>
  <si>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</si>
  <si>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Najim</t>
  </si>
  <si>
    <t>17.02.2022</t>
  </si>
  <si>
    <t>Friends Telecom</t>
  </si>
  <si>
    <t>22.02.2022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</si>
  <si>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</si>
  <si>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</si>
  <si>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</si>
  <si>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</si>
  <si>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</si>
  <si>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</si>
  <si>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</si>
  <si>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Bank Statement March-2022</t>
  </si>
  <si>
    <t>01.03.2022</t>
  </si>
  <si>
    <t>Month : March-2022</t>
  </si>
  <si>
    <t>Balance Statement March-2022</t>
  </si>
  <si>
    <t>Nandongachi</t>
  </si>
  <si>
    <t>02.03.2022</t>
  </si>
  <si>
    <t>Abdulpur</t>
  </si>
  <si>
    <t>Fahim Mobile</t>
  </si>
  <si>
    <t>03.03.2022</t>
  </si>
  <si>
    <t>singra</t>
  </si>
  <si>
    <t>Dighi Tel</t>
  </si>
  <si>
    <t>05.03.2022</t>
  </si>
  <si>
    <t>Atik(Realme 9i)</t>
  </si>
  <si>
    <t>06.03.2022</t>
  </si>
  <si>
    <t>Bonpara</t>
  </si>
  <si>
    <t>Ma-Moni Telecom</t>
  </si>
  <si>
    <t>07.03.2022</t>
  </si>
  <si>
    <t>Momtaj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</si>
  <si>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</si>
  <si>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</si>
  <si>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</si>
  <si>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</si>
  <si>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</si>
  <si>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</si>
  <si>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</si>
  <si>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12.03.2022</t>
  </si>
  <si>
    <t>Satata Mobile</t>
  </si>
  <si>
    <t>S=Dighi Telecom</t>
  </si>
  <si>
    <t>13.03.2022</t>
  </si>
  <si>
    <t>Jamuna Bank Deposit</t>
  </si>
  <si>
    <t>14.03.2022</t>
  </si>
  <si>
    <t>15.03.2022</t>
  </si>
  <si>
    <t>16.03.2022</t>
  </si>
  <si>
    <t>AB=Fahim Telecom</t>
  </si>
  <si>
    <t>Jony Telecom (Sujon)</t>
  </si>
  <si>
    <t>Najim Mama</t>
  </si>
  <si>
    <t>17.03.2022</t>
  </si>
  <si>
    <t>19.03.2022</t>
  </si>
  <si>
    <t>C=SR Electronics</t>
  </si>
  <si>
    <t>20.03.2022</t>
  </si>
  <si>
    <t>21.03.2022</t>
  </si>
  <si>
    <t>DSR Z22 &amp; Z33 Offer</t>
  </si>
  <si>
    <t>22.03.2022</t>
  </si>
  <si>
    <t>C=Galaxy Mobile Center</t>
  </si>
  <si>
    <t>Back Margin Feb'22</t>
  </si>
  <si>
    <t>23.03.2022</t>
  </si>
  <si>
    <t>24.03.2022</t>
  </si>
  <si>
    <t>Boss (+)</t>
  </si>
  <si>
    <t>Boss(+)</t>
  </si>
  <si>
    <t>C=Momtaj Telecom</t>
  </si>
  <si>
    <t>26.03.2022</t>
  </si>
  <si>
    <t>27.03.2022</t>
  </si>
  <si>
    <t>Symphony  Balance(+)</t>
  </si>
  <si>
    <t>Sohel Store</t>
  </si>
  <si>
    <t>Mita Telecom</t>
  </si>
  <si>
    <t>28.03.2022</t>
  </si>
  <si>
    <t>29.03.2022</t>
  </si>
  <si>
    <t>Haider</t>
  </si>
  <si>
    <t>30.03.2022</t>
  </si>
  <si>
    <t>Sales Profit</t>
  </si>
  <si>
    <t>31.03.2022</t>
  </si>
  <si>
    <t>Date:31.03.2022</t>
  </si>
  <si>
    <t>Realme(+)</t>
  </si>
  <si>
    <t>Z45 Launching</t>
  </si>
  <si>
    <t>Sabur+Iman</t>
  </si>
  <si>
    <t xml:space="preserve">i10+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</si>
</sst>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2" fontId="5" fillId="42" borderId="2" xfId="0" applyNumberFormat="1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4" xfId="0" applyFont="1" applyFill="1" applyBorder="1" applyAlignment="1">
      <alignment horizontal="center" vertical="center"/>
    </xf>
    <xf numFmtId="0" fontId="7" fillId="43" borderId="27" xfId="0" applyFont="1" applyFill="1" applyBorder="1" applyAlignment="1">
      <alignment horizontal="center" vertical="center"/>
    </xf>
    <xf numFmtId="0" fontId="7" fillId="43" borderId="17" xfId="0" applyFont="1" applyFill="1" applyBorder="1" applyAlignment="1">
      <alignment horizontal="center" vertical="center"/>
    </xf>
    <xf numFmtId="0" fontId="7" fillId="43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5"/>
      <c r="B1" s="315"/>
      <c r="C1" s="315"/>
      <c r="D1" s="315"/>
      <c r="E1" s="315"/>
      <c r="F1" s="315"/>
    </row>
    <row r="2" spans="1:8" ht="20.25">
      <c r="A2" s="316"/>
      <c r="B2" s="313" t="s">
        <v>16</v>
      </c>
      <c r="C2" s="313"/>
      <c r="D2" s="313"/>
      <c r="E2" s="313"/>
    </row>
    <row r="3" spans="1:8" ht="16.5" customHeight="1">
      <c r="A3" s="316"/>
      <c r="B3" s="314" t="s">
        <v>60</v>
      </c>
      <c r="C3" s="314"/>
      <c r="D3" s="314"/>
      <c r="E3" s="314"/>
    </row>
    <row r="4" spans="1:8" ht="15.75" customHeight="1">
      <c r="A4" s="316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6"/>
      <c r="B7" s="26" t="s">
        <v>58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6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6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6"/>
      <c r="B10" s="26" t="s">
        <v>62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6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6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6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6"/>
      <c r="B14" s="26" t="s">
        <v>66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6"/>
      <c r="B15" s="26" t="s">
        <v>67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3" workbookViewId="0">
      <selection activeCell="E34" sqref="E34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5"/>
      <c r="B1" s="315"/>
      <c r="C1" s="315"/>
      <c r="D1" s="315"/>
      <c r="E1" s="315"/>
      <c r="F1" s="315"/>
    </row>
    <row r="2" spans="1:7" ht="20.25">
      <c r="A2" s="316"/>
      <c r="B2" s="313" t="s">
        <v>16</v>
      </c>
      <c r="C2" s="313"/>
      <c r="D2" s="313"/>
      <c r="E2" s="313"/>
    </row>
    <row r="3" spans="1:7" ht="16.5" customHeight="1">
      <c r="A3" s="316"/>
      <c r="B3" s="314" t="s">
        <v>184</v>
      </c>
      <c r="C3" s="314"/>
      <c r="D3" s="314"/>
      <c r="E3" s="314"/>
    </row>
    <row r="4" spans="1:7" ht="15.75" customHeight="1">
      <c r="A4" s="316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6"/>
      <c r="B5" s="24" t="s">
        <v>3</v>
      </c>
      <c r="C5" s="263">
        <v>11038</v>
      </c>
      <c r="D5" s="263">
        <v>0</v>
      </c>
      <c r="E5" s="264">
        <f>C5-D5</f>
        <v>11038</v>
      </c>
      <c r="F5" s="18"/>
      <c r="G5" s="2"/>
    </row>
    <row r="6" spans="1:7">
      <c r="A6" s="316"/>
      <c r="B6" s="26"/>
      <c r="C6" s="263"/>
      <c r="D6" s="263"/>
      <c r="E6" s="265">
        <f t="shared" ref="E6:E69" si="0">E5+C6-D6</f>
        <v>11038</v>
      </c>
      <c r="F6" s="18"/>
      <c r="G6" s="19"/>
    </row>
    <row r="7" spans="1:7">
      <c r="A7" s="316"/>
      <c r="B7" s="26" t="s">
        <v>185</v>
      </c>
      <c r="C7" s="263">
        <v>0</v>
      </c>
      <c r="D7" s="263">
        <v>0</v>
      </c>
      <c r="E7" s="265">
        <f t="shared" si="0"/>
        <v>11038</v>
      </c>
      <c r="F7" s="2"/>
      <c r="G7" s="2"/>
    </row>
    <row r="8" spans="1:7">
      <c r="A8" s="316"/>
      <c r="B8" s="26" t="s">
        <v>189</v>
      </c>
      <c r="C8" s="263">
        <v>0</v>
      </c>
      <c r="D8" s="263">
        <v>0</v>
      </c>
      <c r="E8" s="265">
        <f>E7+C8-D8</f>
        <v>11038</v>
      </c>
      <c r="F8" s="2"/>
      <c r="G8" s="2"/>
    </row>
    <row r="9" spans="1:7">
      <c r="A9" s="316"/>
      <c r="B9" s="26" t="s">
        <v>192</v>
      </c>
      <c r="C9" s="263">
        <v>800000</v>
      </c>
      <c r="D9" s="263">
        <v>800000</v>
      </c>
      <c r="E9" s="265">
        <f t="shared" si="0"/>
        <v>11038</v>
      </c>
      <c r="F9" s="2"/>
      <c r="G9" s="2"/>
    </row>
    <row r="10" spans="1:7">
      <c r="A10" s="316"/>
      <c r="B10" s="26" t="s">
        <v>195</v>
      </c>
      <c r="C10" s="266">
        <v>0</v>
      </c>
      <c r="D10" s="266">
        <v>0</v>
      </c>
      <c r="E10" s="265">
        <f t="shared" si="0"/>
        <v>11038</v>
      </c>
      <c r="F10" s="2"/>
      <c r="G10" s="2"/>
    </row>
    <row r="11" spans="1:7">
      <c r="A11" s="316"/>
      <c r="B11" s="26" t="s">
        <v>197</v>
      </c>
      <c r="C11" s="263">
        <v>170000</v>
      </c>
      <c r="D11" s="263">
        <v>170000</v>
      </c>
      <c r="E11" s="265">
        <f t="shared" si="0"/>
        <v>11038</v>
      </c>
      <c r="F11" s="2"/>
      <c r="G11" s="2"/>
    </row>
    <row r="12" spans="1:7">
      <c r="A12" s="316"/>
      <c r="B12" s="26" t="s">
        <v>200</v>
      </c>
      <c r="C12" s="263">
        <v>0</v>
      </c>
      <c r="D12" s="263">
        <v>0</v>
      </c>
      <c r="E12" s="265">
        <f>E11+C12-D12</f>
        <v>11038</v>
      </c>
      <c r="F12" s="29"/>
      <c r="G12" s="2"/>
    </row>
    <row r="13" spans="1:7">
      <c r="A13" s="316"/>
      <c r="B13" s="26" t="s">
        <v>202</v>
      </c>
      <c r="C13" s="263">
        <v>6500000</v>
      </c>
      <c r="D13" s="263">
        <v>6500000</v>
      </c>
      <c r="E13" s="265">
        <f t="shared" si="0"/>
        <v>11038</v>
      </c>
      <c r="F13" s="2"/>
      <c r="G13" s="30"/>
    </row>
    <row r="14" spans="1:7">
      <c r="A14" s="316"/>
      <c r="B14" s="26" t="s">
        <v>203</v>
      </c>
      <c r="C14" s="263">
        <v>150000</v>
      </c>
      <c r="D14" s="263">
        <v>150000</v>
      </c>
      <c r="E14" s="265">
        <f t="shared" si="0"/>
        <v>11038</v>
      </c>
      <c r="F14" s="2"/>
      <c r="G14" s="2"/>
    </row>
    <row r="15" spans="1:7">
      <c r="A15" s="316"/>
      <c r="B15" s="26" t="s">
        <v>205</v>
      </c>
      <c r="C15" s="263">
        <v>150000</v>
      </c>
      <c r="D15" s="263">
        <v>150000</v>
      </c>
      <c r="E15" s="298">
        <f t="shared" si="0"/>
        <v>11038</v>
      </c>
      <c r="F15" s="2"/>
      <c r="G15" s="11"/>
    </row>
    <row r="16" spans="1:7">
      <c r="A16" s="316"/>
      <c r="B16" s="26" t="s">
        <v>205</v>
      </c>
      <c r="C16" s="296">
        <v>500000</v>
      </c>
      <c r="D16" s="296">
        <v>500000</v>
      </c>
      <c r="E16" s="297">
        <f t="shared" si="0"/>
        <v>11038</v>
      </c>
      <c r="F16" s="299" t="s">
        <v>213</v>
      </c>
      <c r="G16" s="2"/>
    </row>
    <row r="17" spans="1:7">
      <c r="A17" s="316"/>
      <c r="B17" s="26" t="s">
        <v>212</v>
      </c>
      <c r="C17" s="296">
        <v>500000</v>
      </c>
      <c r="D17" s="296">
        <v>500000</v>
      </c>
      <c r="E17" s="297">
        <f t="shared" si="0"/>
        <v>11038</v>
      </c>
      <c r="F17" s="299" t="s">
        <v>213</v>
      </c>
      <c r="G17" s="2"/>
    </row>
    <row r="18" spans="1:7">
      <c r="A18" s="316"/>
      <c r="B18" s="26" t="s">
        <v>214</v>
      </c>
      <c r="C18" s="263">
        <v>200000</v>
      </c>
      <c r="D18" s="263">
        <v>200000</v>
      </c>
      <c r="E18" s="264">
        <f>E17+C18-D18</f>
        <v>11038</v>
      </c>
      <c r="F18" s="29"/>
      <c r="G18" s="2"/>
    </row>
    <row r="19" spans="1:7" ht="12.75" customHeight="1">
      <c r="A19" s="316"/>
      <c r="B19" s="26" t="s">
        <v>215</v>
      </c>
      <c r="C19" s="263">
        <v>200000</v>
      </c>
      <c r="D19" s="266">
        <v>200000</v>
      </c>
      <c r="E19" s="298">
        <f t="shared" si="0"/>
        <v>11038</v>
      </c>
      <c r="F19" s="29"/>
      <c r="G19" s="2"/>
    </row>
    <row r="20" spans="1:7">
      <c r="A20" s="316"/>
      <c r="B20" s="26" t="s">
        <v>215</v>
      </c>
      <c r="C20" s="296">
        <v>500000</v>
      </c>
      <c r="D20" s="296">
        <v>500000</v>
      </c>
      <c r="E20" s="297">
        <f t="shared" si="0"/>
        <v>11038</v>
      </c>
      <c r="F20" s="299" t="s">
        <v>213</v>
      </c>
      <c r="G20" s="2"/>
    </row>
    <row r="21" spans="1:7">
      <c r="A21" s="316"/>
      <c r="B21" s="26" t="s">
        <v>216</v>
      </c>
      <c r="C21" s="263">
        <v>300000</v>
      </c>
      <c r="D21" s="263">
        <v>300000</v>
      </c>
      <c r="E21" s="264">
        <f>E20+C21-D21</f>
        <v>11038</v>
      </c>
      <c r="F21" s="277"/>
      <c r="G21" s="2"/>
    </row>
    <row r="22" spans="1:7">
      <c r="A22" s="316"/>
      <c r="B22" s="26" t="s">
        <v>220</v>
      </c>
      <c r="C22" s="263">
        <v>0</v>
      </c>
      <c r="D22" s="263">
        <v>0</v>
      </c>
      <c r="E22" s="265">
        <f t="shared" si="0"/>
        <v>11038</v>
      </c>
      <c r="F22" s="2"/>
      <c r="G22" s="2"/>
    </row>
    <row r="23" spans="1:7">
      <c r="A23" s="316"/>
      <c r="B23" s="26" t="s">
        <v>221</v>
      </c>
      <c r="C23" s="263">
        <v>0</v>
      </c>
      <c r="D23" s="263">
        <v>0</v>
      </c>
      <c r="E23" s="265">
        <f>E22+C23-D23</f>
        <v>11038</v>
      </c>
      <c r="F23" s="2"/>
      <c r="G23" s="2"/>
    </row>
    <row r="24" spans="1:7">
      <c r="A24" s="316"/>
      <c r="B24" s="26" t="s">
        <v>223</v>
      </c>
      <c r="C24" s="263">
        <v>950000</v>
      </c>
      <c r="D24" s="263">
        <v>950000</v>
      </c>
      <c r="E24" s="265">
        <f t="shared" si="0"/>
        <v>11038</v>
      </c>
      <c r="F24" s="2"/>
      <c r="G24" s="2"/>
    </row>
    <row r="25" spans="1:7">
      <c r="A25" s="316"/>
      <c r="B25" s="26" t="s">
        <v>224</v>
      </c>
      <c r="C25" s="263">
        <v>50000</v>
      </c>
      <c r="D25" s="263">
        <v>50000</v>
      </c>
      <c r="E25" s="265">
        <f t="shared" si="0"/>
        <v>11038</v>
      </c>
      <c r="F25" s="2"/>
      <c r="G25" s="2"/>
    </row>
    <row r="26" spans="1:7">
      <c r="A26" s="316"/>
      <c r="B26" s="26" t="s">
        <v>226</v>
      </c>
      <c r="C26" s="263">
        <v>200000</v>
      </c>
      <c r="D26" s="263">
        <v>200000</v>
      </c>
      <c r="E26" s="265">
        <f t="shared" si="0"/>
        <v>11038</v>
      </c>
      <c r="F26" s="2"/>
      <c r="G26" s="2"/>
    </row>
    <row r="27" spans="1:7">
      <c r="A27" s="316"/>
      <c r="B27" s="26" t="s">
        <v>229</v>
      </c>
      <c r="C27" s="263">
        <v>0</v>
      </c>
      <c r="D27" s="263">
        <v>0</v>
      </c>
      <c r="E27" s="265">
        <f t="shared" si="0"/>
        <v>11038</v>
      </c>
      <c r="F27" s="2"/>
      <c r="G27" s="21"/>
    </row>
    <row r="28" spans="1:7">
      <c r="A28" s="316"/>
      <c r="B28" s="26" t="s">
        <v>230</v>
      </c>
      <c r="C28" s="296">
        <v>3000000</v>
      </c>
      <c r="D28" s="263">
        <v>1000000</v>
      </c>
      <c r="E28" s="265">
        <f>E27+C28-D28</f>
        <v>2011038</v>
      </c>
      <c r="F28" s="299" t="s">
        <v>231</v>
      </c>
      <c r="G28" s="21"/>
    </row>
    <row r="29" spans="1:7">
      <c r="A29" s="316"/>
      <c r="B29" s="26" t="s">
        <v>234</v>
      </c>
      <c r="C29" s="263">
        <v>0</v>
      </c>
      <c r="D29" s="263">
        <v>0</v>
      </c>
      <c r="E29" s="265">
        <f t="shared" si="0"/>
        <v>2011038</v>
      </c>
      <c r="F29" s="2"/>
      <c r="G29" s="21"/>
    </row>
    <row r="30" spans="1:7">
      <c r="A30" s="316"/>
      <c r="B30" s="26" t="s">
        <v>235</v>
      </c>
      <c r="C30" s="263">
        <v>900000</v>
      </c>
      <c r="D30" s="263">
        <v>1300000</v>
      </c>
      <c r="E30" s="265">
        <f t="shared" si="0"/>
        <v>1611038</v>
      </c>
      <c r="F30" s="2"/>
      <c r="G30" s="21"/>
    </row>
    <row r="31" spans="1:7">
      <c r="A31" s="316"/>
      <c r="B31" s="26" t="s">
        <v>239</v>
      </c>
      <c r="C31" s="263">
        <v>300000</v>
      </c>
      <c r="D31" s="263">
        <v>0</v>
      </c>
      <c r="E31" s="265">
        <f t="shared" si="0"/>
        <v>1911038</v>
      </c>
      <c r="F31" s="2"/>
      <c r="G31" s="21"/>
    </row>
    <row r="32" spans="1:7">
      <c r="A32" s="316"/>
      <c r="B32" s="26" t="s">
        <v>240</v>
      </c>
      <c r="C32" s="263">
        <v>350000</v>
      </c>
      <c r="D32" s="263">
        <v>650000</v>
      </c>
      <c r="E32" s="265">
        <f>E31+C32-D32</f>
        <v>1611038</v>
      </c>
      <c r="F32" s="2"/>
      <c r="G32" s="21"/>
    </row>
    <row r="33" spans="1:7">
      <c r="A33" s="316"/>
      <c r="B33" s="26" t="s">
        <v>242</v>
      </c>
      <c r="C33" s="263">
        <v>230000</v>
      </c>
      <c r="D33" s="266">
        <v>1200000</v>
      </c>
      <c r="E33" s="265">
        <f t="shared" si="0"/>
        <v>641038</v>
      </c>
      <c r="F33" s="2"/>
      <c r="G33" s="21"/>
    </row>
    <row r="34" spans="1:7">
      <c r="A34" s="316"/>
      <c r="B34" s="26" t="s">
        <v>244</v>
      </c>
      <c r="C34" s="263">
        <v>1380000</v>
      </c>
      <c r="D34" s="263">
        <v>2000000</v>
      </c>
      <c r="E34" s="265">
        <f t="shared" si="0"/>
        <v>21038</v>
      </c>
      <c r="F34" s="2"/>
      <c r="G34" s="21"/>
    </row>
    <row r="35" spans="1:7">
      <c r="A35" s="316"/>
      <c r="B35" s="26"/>
      <c r="C35" s="263"/>
      <c r="D35" s="263"/>
      <c r="E35" s="265">
        <f t="shared" si="0"/>
        <v>21038</v>
      </c>
      <c r="F35" s="2"/>
      <c r="G35" s="21"/>
    </row>
    <row r="36" spans="1:7">
      <c r="A36" s="316"/>
      <c r="B36" s="26"/>
      <c r="C36" s="263"/>
      <c r="D36" s="263"/>
      <c r="E36" s="265">
        <f t="shared" si="0"/>
        <v>21038</v>
      </c>
      <c r="F36" s="2"/>
      <c r="G36" s="21"/>
    </row>
    <row r="37" spans="1:7">
      <c r="A37" s="316"/>
      <c r="B37" s="26"/>
      <c r="C37" s="263"/>
      <c r="D37" s="263"/>
      <c r="E37" s="265">
        <f t="shared" si="0"/>
        <v>21038</v>
      </c>
      <c r="F37" s="2"/>
      <c r="G37" s="21"/>
    </row>
    <row r="38" spans="1:7">
      <c r="A38" s="316"/>
      <c r="B38" s="26"/>
      <c r="C38" s="263"/>
      <c r="D38" s="263"/>
      <c r="E38" s="265">
        <f t="shared" si="0"/>
        <v>21038</v>
      </c>
      <c r="F38" s="2"/>
      <c r="G38" s="21"/>
    </row>
    <row r="39" spans="1:7">
      <c r="A39" s="316"/>
      <c r="B39" s="26"/>
      <c r="C39" s="263"/>
      <c r="D39" s="263"/>
      <c r="E39" s="265">
        <f t="shared" si="0"/>
        <v>21038</v>
      </c>
      <c r="F39" s="2"/>
      <c r="G39" s="21"/>
    </row>
    <row r="40" spans="1:7">
      <c r="A40" s="316"/>
      <c r="B40" s="26"/>
      <c r="C40" s="263"/>
      <c r="D40" s="263"/>
      <c r="E40" s="265">
        <f t="shared" si="0"/>
        <v>21038</v>
      </c>
      <c r="F40" s="2"/>
      <c r="G40" s="21"/>
    </row>
    <row r="41" spans="1:7">
      <c r="A41" s="316"/>
      <c r="B41" s="26"/>
      <c r="C41" s="263"/>
      <c r="D41" s="263"/>
      <c r="E41" s="265">
        <f t="shared" si="0"/>
        <v>21038</v>
      </c>
      <c r="F41" s="2"/>
      <c r="G41" s="21"/>
    </row>
    <row r="42" spans="1:7">
      <c r="A42" s="316"/>
      <c r="B42" s="26"/>
      <c r="C42" s="263"/>
      <c r="D42" s="263"/>
      <c r="E42" s="265">
        <f t="shared" si="0"/>
        <v>21038</v>
      </c>
      <c r="F42" s="2"/>
      <c r="G42" s="21"/>
    </row>
    <row r="43" spans="1:7">
      <c r="A43" s="316"/>
      <c r="B43" s="26"/>
      <c r="C43" s="263"/>
      <c r="D43" s="263"/>
      <c r="E43" s="265">
        <f t="shared" si="0"/>
        <v>21038</v>
      </c>
      <c r="F43" s="2"/>
      <c r="G43" s="21"/>
    </row>
    <row r="44" spans="1:7">
      <c r="A44" s="316"/>
      <c r="B44" s="26"/>
      <c r="C44" s="263"/>
      <c r="D44" s="263"/>
      <c r="E44" s="265">
        <f t="shared" si="0"/>
        <v>21038</v>
      </c>
      <c r="F44" s="2"/>
      <c r="G44" s="21"/>
    </row>
    <row r="45" spans="1:7">
      <c r="A45" s="316"/>
      <c r="B45" s="26"/>
      <c r="C45" s="263"/>
      <c r="D45" s="263"/>
      <c r="E45" s="265">
        <f t="shared" si="0"/>
        <v>21038</v>
      </c>
      <c r="F45" s="2"/>
      <c r="G45" s="21"/>
    </row>
    <row r="46" spans="1:7">
      <c r="A46" s="316"/>
      <c r="B46" s="26"/>
      <c r="C46" s="263"/>
      <c r="D46" s="263"/>
      <c r="E46" s="265">
        <f t="shared" si="0"/>
        <v>21038</v>
      </c>
      <c r="F46" s="2"/>
      <c r="G46" s="21"/>
    </row>
    <row r="47" spans="1:7">
      <c r="A47" s="316"/>
      <c r="B47" s="26"/>
      <c r="C47" s="263"/>
      <c r="D47" s="263"/>
      <c r="E47" s="265">
        <f t="shared" si="0"/>
        <v>21038</v>
      </c>
      <c r="F47" s="2"/>
      <c r="G47" s="21"/>
    </row>
    <row r="48" spans="1:7">
      <c r="A48" s="316"/>
      <c r="B48" s="26"/>
      <c r="C48" s="263"/>
      <c r="D48" s="263"/>
      <c r="E48" s="265">
        <f t="shared" si="0"/>
        <v>21038</v>
      </c>
      <c r="F48" s="2"/>
      <c r="G48" s="21"/>
    </row>
    <row r="49" spans="1:7">
      <c r="A49" s="316"/>
      <c r="B49" s="26"/>
      <c r="C49" s="263"/>
      <c r="D49" s="263"/>
      <c r="E49" s="265">
        <f t="shared" si="0"/>
        <v>21038</v>
      </c>
      <c r="F49" s="2"/>
      <c r="G49" s="21"/>
    </row>
    <row r="50" spans="1:7">
      <c r="A50" s="316"/>
      <c r="B50" s="26"/>
      <c r="C50" s="263"/>
      <c r="D50" s="263"/>
      <c r="E50" s="265">
        <f t="shared" si="0"/>
        <v>21038</v>
      </c>
      <c r="F50" s="2"/>
      <c r="G50" s="21"/>
    </row>
    <row r="51" spans="1:7">
      <c r="A51" s="316"/>
      <c r="B51" s="26"/>
      <c r="C51" s="263"/>
      <c r="D51" s="263"/>
      <c r="E51" s="265">
        <f t="shared" si="0"/>
        <v>21038</v>
      </c>
      <c r="F51" s="2"/>
      <c r="G51" s="21"/>
    </row>
    <row r="52" spans="1:7">
      <c r="A52" s="316"/>
      <c r="B52" s="26"/>
      <c r="C52" s="263"/>
      <c r="D52" s="263"/>
      <c r="E52" s="265">
        <f t="shared" si="0"/>
        <v>21038</v>
      </c>
      <c r="F52" s="2"/>
      <c r="G52" s="21"/>
    </row>
    <row r="53" spans="1:7">
      <c r="A53" s="316"/>
      <c r="B53" s="26"/>
      <c r="C53" s="263"/>
      <c r="D53" s="263"/>
      <c r="E53" s="265">
        <f t="shared" si="0"/>
        <v>21038</v>
      </c>
      <c r="F53" s="2"/>
      <c r="G53" s="21"/>
    </row>
    <row r="54" spans="1:7">
      <c r="A54" s="316"/>
      <c r="B54" s="26"/>
      <c r="C54" s="263"/>
      <c r="D54" s="263"/>
      <c r="E54" s="265">
        <f t="shared" si="0"/>
        <v>21038</v>
      </c>
      <c r="F54" s="2"/>
      <c r="G54" s="21"/>
    </row>
    <row r="55" spans="1:7">
      <c r="A55" s="316"/>
      <c r="B55" s="26"/>
      <c r="C55" s="263"/>
      <c r="D55" s="263"/>
      <c r="E55" s="265">
        <f t="shared" si="0"/>
        <v>21038</v>
      </c>
      <c r="F55" s="2"/>
    </row>
    <row r="56" spans="1:7">
      <c r="A56" s="316"/>
      <c r="B56" s="26"/>
      <c r="C56" s="263"/>
      <c r="D56" s="263"/>
      <c r="E56" s="265">
        <f t="shared" si="0"/>
        <v>21038</v>
      </c>
      <c r="F56" s="2"/>
    </row>
    <row r="57" spans="1:7">
      <c r="A57" s="316"/>
      <c r="B57" s="26"/>
      <c r="C57" s="263"/>
      <c r="D57" s="263"/>
      <c r="E57" s="265">
        <f t="shared" si="0"/>
        <v>21038</v>
      </c>
      <c r="F57" s="2"/>
    </row>
    <row r="58" spans="1:7">
      <c r="A58" s="316"/>
      <c r="B58" s="26"/>
      <c r="C58" s="263"/>
      <c r="D58" s="263"/>
      <c r="E58" s="265">
        <f t="shared" si="0"/>
        <v>21038</v>
      </c>
      <c r="F58" s="2"/>
    </row>
    <row r="59" spans="1:7">
      <c r="A59" s="316"/>
      <c r="B59" s="26"/>
      <c r="C59" s="263"/>
      <c r="D59" s="263"/>
      <c r="E59" s="265">
        <f t="shared" si="0"/>
        <v>21038</v>
      </c>
      <c r="F59" s="2"/>
    </row>
    <row r="60" spans="1:7">
      <c r="A60" s="316"/>
      <c r="B60" s="26"/>
      <c r="C60" s="263"/>
      <c r="D60" s="263"/>
      <c r="E60" s="265">
        <f t="shared" si="0"/>
        <v>21038</v>
      </c>
      <c r="F60" s="2"/>
    </row>
    <row r="61" spans="1:7">
      <c r="A61" s="316"/>
      <c r="B61" s="26"/>
      <c r="C61" s="263"/>
      <c r="D61" s="263"/>
      <c r="E61" s="265">
        <f t="shared" si="0"/>
        <v>21038</v>
      </c>
      <c r="F61" s="2"/>
    </row>
    <row r="62" spans="1:7">
      <c r="A62" s="316"/>
      <c r="B62" s="26"/>
      <c r="C62" s="263"/>
      <c r="D62" s="263"/>
      <c r="E62" s="265">
        <f t="shared" si="0"/>
        <v>21038</v>
      </c>
      <c r="F62" s="2"/>
    </row>
    <row r="63" spans="1:7">
      <c r="A63" s="316"/>
      <c r="B63" s="26"/>
      <c r="C63" s="263"/>
      <c r="D63" s="263"/>
      <c r="E63" s="265">
        <f t="shared" si="0"/>
        <v>21038</v>
      </c>
      <c r="F63" s="2"/>
    </row>
    <row r="64" spans="1:7">
      <c r="A64" s="316"/>
      <c r="B64" s="26"/>
      <c r="C64" s="263"/>
      <c r="D64" s="263"/>
      <c r="E64" s="265">
        <f t="shared" si="0"/>
        <v>21038</v>
      </c>
      <c r="F64" s="2"/>
    </row>
    <row r="65" spans="1:7">
      <c r="A65" s="316"/>
      <c r="B65" s="26"/>
      <c r="C65" s="263"/>
      <c r="D65" s="263"/>
      <c r="E65" s="265">
        <f t="shared" si="0"/>
        <v>21038</v>
      </c>
      <c r="F65" s="2"/>
    </row>
    <row r="66" spans="1:7">
      <c r="A66" s="316"/>
      <c r="B66" s="26"/>
      <c r="C66" s="263"/>
      <c r="D66" s="263"/>
      <c r="E66" s="265">
        <f t="shared" si="0"/>
        <v>21038</v>
      </c>
      <c r="F66" s="2"/>
    </row>
    <row r="67" spans="1:7">
      <c r="A67" s="316"/>
      <c r="B67" s="26"/>
      <c r="C67" s="263"/>
      <c r="D67" s="263"/>
      <c r="E67" s="265">
        <f t="shared" si="0"/>
        <v>21038</v>
      </c>
      <c r="F67" s="2"/>
    </row>
    <row r="68" spans="1:7">
      <c r="A68" s="316"/>
      <c r="B68" s="26"/>
      <c r="C68" s="263"/>
      <c r="D68" s="263"/>
      <c r="E68" s="265">
        <f t="shared" si="0"/>
        <v>21038</v>
      </c>
      <c r="F68" s="2"/>
    </row>
    <row r="69" spans="1:7">
      <c r="A69" s="316"/>
      <c r="B69" s="26"/>
      <c r="C69" s="263"/>
      <c r="D69" s="263"/>
      <c r="E69" s="265">
        <f t="shared" si="0"/>
        <v>21038</v>
      </c>
      <c r="F69" s="2"/>
    </row>
    <row r="70" spans="1:7">
      <c r="A70" s="316"/>
      <c r="B70" s="26"/>
      <c r="C70" s="263"/>
      <c r="D70" s="263"/>
      <c r="E70" s="265">
        <f t="shared" ref="E70:E82" si="1">E69+C70-D70</f>
        <v>21038</v>
      </c>
      <c r="F70" s="2"/>
    </row>
    <row r="71" spans="1:7">
      <c r="A71" s="316"/>
      <c r="B71" s="26"/>
      <c r="C71" s="263"/>
      <c r="D71" s="263"/>
      <c r="E71" s="265">
        <f t="shared" si="1"/>
        <v>21038</v>
      </c>
      <c r="F71" s="2"/>
    </row>
    <row r="72" spans="1:7">
      <c r="A72" s="316"/>
      <c r="B72" s="26"/>
      <c r="C72" s="263"/>
      <c r="D72" s="263"/>
      <c r="E72" s="265">
        <f t="shared" si="1"/>
        <v>21038</v>
      </c>
      <c r="F72" s="2"/>
    </row>
    <row r="73" spans="1:7">
      <c r="A73" s="316"/>
      <c r="B73" s="26"/>
      <c r="C73" s="263"/>
      <c r="D73" s="263"/>
      <c r="E73" s="265">
        <f t="shared" si="1"/>
        <v>21038</v>
      </c>
      <c r="F73" s="2"/>
    </row>
    <row r="74" spans="1:7">
      <c r="A74" s="316"/>
      <c r="B74" s="26"/>
      <c r="C74" s="263"/>
      <c r="D74" s="263"/>
      <c r="E74" s="265">
        <f t="shared" si="1"/>
        <v>21038</v>
      </c>
      <c r="F74" s="2"/>
    </row>
    <row r="75" spans="1:7">
      <c r="A75" s="316"/>
      <c r="B75" s="26"/>
      <c r="C75" s="263"/>
      <c r="D75" s="263"/>
      <c r="E75" s="265">
        <f t="shared" si="1"/>
        <v>21038</v>
      </c>
      <c r="F75" s="2"/>
    </row>
    <row r="76" spans="1:7">
      <c r="A76" s="316"/>
      <c r="B76" s="26"/>
      <c r="C76" s="263"/>
      <c r="D76" s="263"/>
      <c r="E76" s="265">
        <f t="shared" si="1"/>
        <v>21038</v>
      </c>
      <c r="F76" s="2"/>
    </row>
    <row r="77" spans="1:7">
      <c r="A77" s="316"/>
      <c r="B77" s="26"/>
      <c r="C77" s="263"/>
      <c r="D77" s="263"/>
      <c r="E77" s="265">
        <f t="shared" si="1"/>
        <v>21038</v>
      </c>
      <c r="F77" s="2"/>
    </row>
    <row r="78" spans="1:7">
      <c r="A78" s="316"/>
      <c r="B78" s="26"/>
      <c r="C78" s="263"/>
      <c r="D78" s="263"/>
      <c r="E78" s="265">
        <f t="shared" si="1"/>
        <v>21038</v>
      </c>
      <c r="F78" s="2"/>
    </row>
    <row r="79" spans="1:7">
      <c r="A79" s="316"/>
      <c r="B79" s="26"/>
      <c r="C79" s="263"/>
      <c r="D79" s="263"/>
      <c r="E79" s="265">
        <f t="shared" si="1"/>
        <v>21038</v>
      </c>
      <c r="F79" s="18"/>
      <c r="G79" s="2"/>
    </row>
    <row r="80" spans="1:7">
      <c r="A80" s="316"/>
      <c r="B80" s="26"/>
      <c r="C80" s="263"/>
      <c r="D80" s="263"/>
      <c r="E80" s="265">
        <f t="shared" si="1"/>
        <v>21038</v>
      </c>
      <c r="F80" s="18"/>
      <c r="G80" s="2"/>
    </row>
    <row r="81" spans="1:7">
      <c r="A81" s="316"/>
      <c r="B81" s="26"/>
      <c r="C81" s="263"/>
      <c r="D81" s="263"/>
      <c r="E81" s="265">
        <f t="shared" si="1"/>
        <v>21038</v>
      </c>
      <c r="F81" s="18"/>
      <c r="G81" s="2"/>
    </row>
    <row r="82" spans="1:7">
      <c r="A82" s="316"/>
      <c r="B82" s="26"/>
      <c r="C82" s="263"/>
      <c r="D82" s="263"/>
      <c r="E82" s="265">
        <f t="shared" si="1"/>
        <v>21038</v>
      </c>
      <c r="F82" s="18"/>
      <c r="G82" s="2"/>
    </row>
    <row r="83" spans="1:7">
      <c r="A83" s="316"/>
      <c r="B83" s="31"/>
      <c r="C83" s="265">
        <f>SUM(C5:C72)</f>
        <v>17341038</v>
      </c>
      <c r="D83" s="265">
        <f>SUM(D5:D77)</f>
        <v>17320000</v>
      </c>
      <c r="E83" s="267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K41" sqref="K41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17" t="s">
        <v>16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</row>
    <row r="2" spans="1:24" s="70" customFormat="1" ht="18">
      <c r="A2" s="318" t="s">
        <v>117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24" s="71" customFormat="1" ht="16.5" thickBot="1">
      <c r="A3" s="319" t="s">
        <v>186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1"/>
      <c r="S3" s="54"/>
      <c r="T3" s="7"/>
      <c r="U3" s="7"/>
      <c r="V3" s="7"/>
      <c r="W3" s="7"/>
      <c r="X3" s="16"/>
    </row>
    <row r="4" spans="1:24" s="72" customFormat="1" ht="12.75" customHeight="1">
      <c r="A4" s="322" t="s">
        <v>33</v>
      </c>
      <c r="B4" s="324" t="s">
        <v>34</v>
      </c>
      <c r="C4" s="326" t="s">
        <v>35</v>
      </c>
      <c r="D4" s="326" t="s">
        <v>36</v>
      </c>
      <c r="E4" s="326" t="s">
        <v>37</v>
      </c>
      <c r="F4" s="326" t="s">
        <v>206</v>
      </c>
      <c r="G4" s="326" t="s">
        <v>38</v>
      </c>
      <c r="H4" s="326" t="s">
        <v>225</v>
      </c>
      <c r="I4" s="326" t="s">
        <v>153</v>
      </c>
      <c r="J4" s="326" t="s">
        <v>39</v>
      </c>
      <c r="K4" s="326" t="s">
        <v>40</v>
      </c>
      <c r="L4" s="326" t="s">
        <v>41</v>
      </c>
      <c r="M4" s="326" t="s">
        <v>42</v>
      </c>
      <c r="N4" s="326" t="s">
        <v>43</v>
      </c>
      <c r="O4" s="330" t="s">
        <v>44</v>
      </c>
      <c r="P4" s="328" t="s">
        <v>69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3"/>
      <c r="B5" s="325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31"/>
      <c r="P5" s="329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185</v>
      </c>
      <c r="B6" s="80">
        <v>800</v>
      </c>
      <c r="C6" s="80"/>
      <c r="D6" s="81"/>
      <c r="E6" s="81"/>
      <c r="F6" s="81"/>
      <c r="G6" s="81">
        <v>540</v>
      </c>
      <c r="H6" s="81"/>
      <c r="I6" s="81"/>
      <c r="J6" s="82">
        <v>30</v>
      </c>
      <c r="K6" s="81">
        <v>400</v>
      </c>
      <c r="L6" s="81"/>
      <c r="M6" s="81"/>
      <c r="N6" s="118">
        <v>60</v>
      </c>
      <c r="O6" s="81"/>
      <c r="P6" s="83"/>
      <c r="Q6" s="84">
        <f t="shared" ref="Q6:Q36" si="0">SUM(B6:P6)</f>
        <v>1830</v>
      </c>
      <c r="R6" s="85"/>
      <c r="S6" s="86"/>
      <c r="T6" s="32"/>
      <c r="U6" s="5"/>
      <c r="V6" s="32"/>
      <c r="W6" s="5"/>
    </row>
    <row r="7" spans="1:24" s="13" customFormat="1">
      <c r="A7" s="79" t="s">
        <v>189</v>
      </c>
      <c r="B7" s="80">
        <v>500</v>
      </c>
      <c r="C7" s="80">
        <v>460</v>
      </c>
      <c r="D7" s="81"/>
      <c r="E7" s="81"/>
      <c r="F7" s="81"/>
      <c r="G7" s="81">
        <v>250</v>
      </c>
      <c r="H7" s="81"/>
      <c r="I7" s="81"/>
      <c r="J7" s="82">
        <v>30</v>
      </c>
      <c r="K7" s="81">
        <v>400</v>
      </c>
      <c r="L7" s="81">
        <v>800</v>
      </c>
      <c r="M7" s="81"/>
      <c r="N7" s="118"/>
      <c r="O7" s="81"/>
      <c r="P7" s="83"/>
      <c r="Q7" s="84">
        <f t="shared" si="0"/>
        <v>2440</v>
      </c>
      <c r="R7" s="85"/>
      <c r="S7" s="32"/>
      <c r="T7" s="32"/>
      <c r="U7" s="32"/>
      <c r="V7" s="32"/>
      <c r="W7" s="32"/>
    </row>
    <row r="8" spans="1:24" s="13" customFormat="1">
      <c r="A8" s="79" t="s">
        <v>192</v>
      </c>
      <c r="B8" s="87">
        <v>1200</v>
      </c>
      <c r="C8" s="80"/>
      <c r="D8" s="88"/>
      <c r="E8" s="88">
        <v>160</v>
      </c>
      <c r="F8" s="88"/>
      <c r="G8" s="88">
        <v>220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2010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195</v>
      </c>
      <c r="B9" s="87">
        <v>500</v>
      </c>
      <c r="C9" s="80"/>
      <c r="D9" s="88"/>
      <c r="E9" s="88"/>
      <c r="F9" s="88"/>
      <c r="G9" s="88">
        <v>270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1200</v>
      </c>
      <c r="R9" s="85"/>
      <c r="S9" s="9"/>
      <c r="T9" s="9"/>
      <c r="U9" s="32"/>
      <c r="V9" s="32"/>
      <c r="W9" s="32"/>
    </row>
    <row r="10" spans="1:24" s="13" customFormat="1">
      <c r="A10" s="79" t="s">
        <v>197</v>
      </c>
      <c r="B10" s="87">
        <v>1300</v>
      </c>
      <c r="C10" s="80">
        <v>400</v>
      </c>
      <c r="D10" s="88"/>
      <c r="E10" s="88">
        <v>3120</v>
      </c>
      <c r="F10" s="88"/>
      <c r="G10" s="88">
        <v>320</v>
      </c>
      <c r="H10" s="88"/>
      <c r="I10" s="88"/>
      <c r="J10" s="88">
        <v>40</v>
      </c>
      <c r="K10" s="88">
        <v>400</v>
      </c>
      <c r="L10" s="88"/>
      <c r="M10" s="88"/>
      <c r="N10" s="119"/>
      <c r="O10" s="88"/>
      <c r="P10" s="90"/>
      <c r="Q10" s="84">
        <f t="shared" si="0"/>
        <v>5580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200</v>
      </c>
      <c r="B11" s="87">
        <v>500</v>
      </c>
      <c r="C11" s="80">
        <v>420</v>
      </c>
      <c r="D11" s="88"/>
      <c r="E11" s="88"/>
      <c r="F11" s="88"/>
      <c r="G11" s="88">
        <v>200</v>
      </c>
      <c r="H11" s="88"/>
      <c r="I11" s="88"/>
      <c r="J11" s="88">
        <v>30</v>
      </c>
      <c r="K11" s="88">
        <v>400</v>
      </c>
      <c r="L11" s="88"/>
      <c r="M11" s="88"/>
      <c r="N11" s="119"/>
      <c r="O11" s="88"/>
      <c r="P11" s="90"/>
      <c r="Q11" s="84">
        <f t="shared" si="0"/>
        <v>1550</v>
      </c>
      <c r="R11" s="85"/>
      <c r="S11" s="32">
        <v>21650</v>
      </c>
      <c r="T11" s="32"/>
      <c r="U11" s="32"/>
      <c r="V11" s="32"/>
      <c r="W11" s="32"/>
    </row>
    <row r="12" spans="1:24" s="13" customFormat="1">
      <c r="A12" s="79" t="s">
        <v>202</v>
      </c>
      <c r="B12" s="87">
        <v>800</v>
      </c>
      <c r="C12" s="80"/>
      <c r="D12" s="88"/>
      <c r="E12" s="88"/>
      <c r="F12" s="88"/>
      <c r="G12" s="88">
        <v>270</v>
      </c>
      <c r="H12" s="88"/>
      <c r="I12" s="88">
        <v>50</v>
      </c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1550</v>
      </c>
      <c r="R12" s="85"/>
      <c r="S12" s="32">
        <v>7980</v>
      </c>
      <c r="T12" s="32"/>
      <c r="U12" s="5"/>
      <c r="V12" s="32"/>
      <c r="W12" s="5"/>
    </row>
    <row r="13" spans="1:24" s="13" customFormat="1">
      <c r="A13" s="79" t="s">
        <v>203</v>
      </c>
      <c r="B13" s="87">
        <v>500</v>
      </c>
      <c r="C13" s="80"/>
      <c r="D13" s="88"/>
      <c r="E13" s="88"/>
      <c r="F13" s="88"/>
      <c r="G13" s="88">
        <v>700</v>
      </c>
      <c r="H13" s="88"/>
      <c r="I13" s="88"/>
      <c r="J13" s="88">
        <v>30</v>
      </c>
      <c r="K13" s="88">
        <v>400</v>
      </c>
      <c r="L13" s="91"/>
      <c r="M13" s="88"/>
      <c r="N13" s="119">
        <v>20</v>
      </c>
      <c r="O13" s="88"/>
      <c r="P13" s="90"/>
      <c r="Q13" s="84">
        <f t="shared" si="0"/>
        <v>1650</v>
      </c>
      <c r="R13" s="85"/>
      <c r="S13" s="86">
        <f>S11-S12</f>
        <v>13670</v>
      </c>
      <c r="T13" s="32"/>
      <c r="U13" s="32"/>
      <c r="V13" s="32"/>
      <c r="W13" s="32"/>
    </row>
    <row r="14" spans="1:24" s="13" customFormat="1">
      <c r="A14" s="79" t="s">
        <v>205</v>
      </c>
      <c r="B14" s="87">
        <v>500</v>
      </c>
      <c r="C14" s="80"/>
      <c r="D14" s="88"/>
      <c r="E14" s="88"/>
      <c r="F14" s="88">
        <v>2000</v>
      </c>
      <c r="G14" s="88">
        <v>220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3190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209</v>
      </c>
      <c r="B15" s="87">
        <v>1400</v>
      </c>
      <c r="C15" s="80">
        <v>410</v>
      </c>
      <c r="D15" s="88"/>
      <c r="E15" s="88"/>
      <c r="F15" s="88"/>
      <c r="G15" s="88">
        <v>170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500</v>
      </c>
      <c r="Q15" s="84">
        <f t="shared" si="0"/>
        <v>2910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212</v>
      </c>
      <c r="B16" s="87">
        <v>500</v>
      </c>
      <c r="C16" s="80"/>
      <c r="D16" s="88">
        <v>120</v>
      </c>
      <c r="E16" s="88"/>
      <c r="F16" s="88"/>
      <c r="G16" s="88">
        <v>220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1270</v>
      </c>
      <c r="R16" s="85"/>
      <c r="S16" s="6"/>
      <c r="T16" s="32"/>
      <c r="U16" s="5"/>
      <c r="V16" s="32"/>
      <c r="W16" s="5"/>
    </row>
    <row r="17" spans="1:23" s="13" customFormat="1">
      <c r="A17" s="79" t="s">
        <v>214</v>
      </c>
      <c r="B17" s="87">
        <v>500</v>
      </c>
      <c r="C17" s="80">
        <v>420</v>
      </c>
      <c r="D17" s="88"/>
      <c r="E17" s="88">
        <v>10</v>
      </c>
      <c r="F17" s="88"/>
      <c r="G17" s="88">
        <v>100</v>
      </c>
      <c r="H17" s="88"/>
      <c r="I17" s="88"/>
      <c r="J17" s="88">
        <v>40</v>
      </c>
      <c r="K17" s="88">
        <v>400</v>
      </c>
      <c r="L17" s="88"/>
      <c r="M17" s="88"/>
      <c r="N17" s="119"/>
      <c r="O17" s="90"/>
      <c r="P17" s="90">
        <v>235</v>
      </c>
      <c r="Q17" s="84">
        <f t="shared" si="0"/>
        <v>1705</v>
      </c>
      <c r="R17" s="85"/>
      <c r="S17" s="6"/>
      <c r="T17" s="32"/>
      <c r="U17" s="32"/>
      <c r="V17" s="32"/>
      <c r="W17" s="32"/>
    </row>
    <row r="18" spans="1:23" s="13" customFormat="1">
      <c r="A18" s="79" t="s">
        <v>215</v>
      </c>
      <c r="B18" s="87">
        <v>1300</v>
      </c>
      <c r="C18" s="80"/>
      <c r="D18" s="88"/>
      <c r="E18" s="88"/>
      <c r="F18" s="88"/>
      <c r="G18" s="88">
        <v>290</v>
      </c>
      <c r="H18" s="88"/>
      <c r="I18" s="88"/>
      <c r="J18" s="88">
        <v>50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2060</v>
      </c>
      <c r="R18" s="85"/>
      <c r="S18" s="6"/>
      <c r="T18" s="32"/>
      <c r="U18" s="5"/>
      <c r="V18" s="32"/>
      <c r="W18" s="5"/>
    </row>
    <row r="19" spans="1:23" s="13" customFormat="1">
      <c r="A19" s="79" t="s">
        <v>216</v>
      </c>
      <c r="B19" s="87">
        <v>500</v>
      </c>
      <c r="C19" s="80">
        <v>910</v>
      </c>
      <c r="D19" s="88"/>
      <c r="E19" s="88"/>
      <c r="F19" s="88"/>
      <c r="G19" s="88">
        <v>200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220</v>
      </c>
      <c r="B20" s="87">
        <v>500</v>
      </c>
      <c r="C20" s="80"/>
      <c r="D20" s="88"/>
      <c r="E20" s="88">
        <v>380</v>
      </c>
      <c r="F20" s="119"/>
      <c r="G20" s="88">
        <v>120</v>
      </c>
      <c r="H20" s="88"/>
      <c r="I20" s="88"/>
      <c r="J20" s="88">
        <v>40</v>
      </c>
      <c r="K20" s="88">
        <v>400</v>
      </c>
      <c r="L20" s="88"/>
      <c r="M20" s="88"/>
      <c r="N20" s="119">
        <v>20</v>
      </c>
      <c r="O20" s="88"/>
      <c r="P20" s="90"/>
      <c r="Q20" s="84">
        <f t="shared" si="0"/>
        <v>1460</v>
      </c>
      <c r="R20" s="85"/>
      <c r="S20" s="6"/>
      <c r="T20" s="32"/>
      <c r="U20" s="5"/>
      <c r="V20" s="32"/>
      <c r="W20" s="5"/>
    </row>
    <row r="21" spans="1:23" s="13" customFormat="1">
      <c r="A21" s="79" t="s">
        <v>221</v>
      </c>
      <c r="B21" s="87">
        <v>1400</v>
      </c>
      <c r="C21" s="80"/>
      <c r="D21" s="88">
        <v>280</v>
      </c>
      <c r="E21" s="88">
        <v>2925</v>
      </c>
      <c r="F21" s="88"/>
      <c r="G21" s="88">
        <v>190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>
        <v>925</v>
      </c>
      <c r="Q21" s="84">
        <f t="shared" si="0"/>
        <v>6150</v>
      </c>
      <c r="R21" s="85"/>
      <c r="S21" s="6"/>
    </row>
    <row r="22" spans="1:23" s="13" customFormat="1">
      <c r="A22" s="79" t="s">
        <v>223</v>
      </c>
      <c r="B22" s="87">
        <v>1000</v>
      </c>
      <c r="C22" s="80"/>
      <c r="D22" s="88"/>
      <c r="E22" s="88"/>
      <c r="F22" s="88"/>
      <c r="G22" s="88">
        <v>200</v>
      </c>
      <c r="H22" s="88"/>
      <c r="I22" s="88"/>
      <c r="J22" s="88">
        <v>50</v>
      </c>
      <c r="K22" s="88">
        <v>400</v>
      </c>
      <c r="L22" s="88"/>
      <c r="M22" s="88"/>
      <c r="N22" s="119">
        <v>20</v>
      </c>
      <c r="O22" s="88"/>
      <c r="P22" s="90">
        <v>1000</v>
      </c>
      <c r="Q22" s="84">
        <f t="shared" si="0"/>
        <v>2670</v>
      </c>
      <c r="R22" s="85"/>
      <c r="S22" s="6"/>
    </row>
    <row r="23" spans="1:23" s="95" customFormat="1">
      <c r="A23" s="79" t="s">
        <v>224</v>
      </c>
      <c r="B23" s="87"/>
      <c r="C23" s="80"/>
      <c r="D23" s="88"/>
      <c r="E23" s="88"/>
      <c r="F23" s="88"/>
      <c r="G23" s="88">
        <v>100</v>
      </c>
      <c r="H23" s="88">
        <v>200</v>
      </c>
      <c r="I23" s="88"/>
      <c r="J23" s="88">
        <v>30</v>
      </c>
      <c r="K23" s="88">
        <v>430</v>
      </c>
      <c r="L23" s="88"/>
      <c r="M23" s="88"/>
      <c r="N23" s="119">
        <v>20</v>
      </c>
      <c r="O23" s="88"/>
      <c r="P23" s="90">
        <v>510</v>
      </c>
      <c r="Q23" s="84">
        <f t="shared" si="0"/>
        <v>1290</v>
      </c>
      <c r="R23" s="94"/>
      <c r="S23" s="6"/>
    </row>
    <row r="24" spans="1:23" s="13" customFormat="1">
      <c r="A24" s="79" t="s">
        <v>226</v>
      </c>
      <c r="B24" s="87">
        <v>800</v>
      </c>
      <c r="C24" s="80">
        <v>400</v>
      </c>
      <c r="D24" s="88">
        <v>40</v>
      </c>
      <c r="E24" s="88">
        <v>340</v>
      </c>
      <c r="F24" s="88"/>
      <c r="G24" s="88">
        <v>100</v>
      </c>
      <c r="H24" s="88"/>
      <c r="I24" s="88"/>
      <c r="J24" s="88">
        <v>30</v>
      </c>
      <c r="K24" s="88">
        <v>400</v>
      </c>
      <c r="L24" s="88"/>
      <c r="M24" s="88"/>
      <c r="N24" s="119">
        <v>20</v>
      </c>
      <c r="O24" s="88"/>
      <c r="P24" s="90"/>
      <c r="Q24" s="84">
        <f t="shared" si="0"/>
        <v>2130</v>
      </c>
      <c r="R24" s="85"/>
      <c r="S24" s="6"/>
      <c r="U24" s="96"/>
      <c r="V24" s="96"/>
      <c r="W24" s="96"/>
    </row>
    <row r="25" spans="1:23" s="95" customFormat="1">
      <c r="A25" s="79" t="s">
        <v>229</v>
      </c>
      <c r="B25" s="87">
        <v>1000</v>
      </c>
      <c r="C25" s="80"/>
      <c r="D25" s="88">
        <v>50</v>
      </c>
      <c r="E25" s="88"/>
      <c r="F25" s="88"/>
      <c r="G25" s="88">
        <v>150</v>
      </c>
      <c r="H25" s="88">
        <v>600</v>
      </c>
      <c r="I25" s="88"/>
      <c r="J25" s="88">
        <v>50</v>
      </c>
      <c r="K25" s="88">
        <v>400</v>
      </c>
      <c r="L25" s="88"/>
      <c r="M25" s="88"/>
      <c r="N25" s="119">
        <v>20</v>
      </c>
      <c r="O25" s="88"/>
      <c r="P25" s="90"/>
      <c r="Q25" s="84">
        <f t="shared" si="0"/>
        <v>2270</v>
      </c>
      <c r="R25" s="94"/>
      <c r="S25" s="6"/>
    </row>
    <row r="26" spans="1:23" s="13" customFormat="1">
      <c r="A26" s="79" t="s">
        <v>230</v>
      </c>
      <c r="B26" s="87">
        <v>700</v>
      </c>
      <c r="C26" s="80">
        <v>410</v>
      </c>
      <c r="D26" s="88"/>
      <c r="E26" s="88"/>
      <c r="F26" s="88"/>
      <c r="G26" s="88">
        <v>170</v>
      </c>
      <c r="H26" s="88">
        <v>150</v>
      </c>
      <c r="I26" s="88"/>
      <c r="J26" s="88">
        <v>30</v>
      </c>
      <c r="K26" s="88">
        <v>400</v>
      </c>
      <c r="L26" s="88"/>
      <c r="M26" s="88"/>
      <c r="N26" s="119"/>
      <c r="O26" s="88"/>
      <c r="P26" s="90"/>
      <c r="Q26" s="84">
        <f t="shared" si="0"/>
        <v>1860</v>
      </c>
      <c r="R26" s="85"/>
      <c r="S26" s="6"/>
    </row>
    <row r="27" spans="1:23" s="13" customFormat="1">
      <c r="A27" s="79" t="s">
        <v>234</v>
      </c>
      <c r="B27" s="87">
        <v>500</v>
      </c>
      <c r="C27" s="80"/>
      <c r="D27" s="88"/>
      <c r="E27" s="88">
        <v>50</v>
      </c>
      <c r="F27" s="88"/>
      <c r="G27" s="88">
        <v>170</v>
      </c>
      <c r="H27" s="88">
        <v>250</v>
      </c>
      <c r="I27" s="88"/>
      <c r="J27" s="88">
        <v>30</v>
      </c>
      <c r="K27" s="88">
        <v>400</v>
      </c>
      <c r="L27" s="88"/>
      <c r="M27" s="88"/>
      <c r="N27" s="119">
        <v>40</v>
      </c>
      <c r="O27" s="88"/>
      <c r="P27" s="90">
        <v>160</v>
      </c>
      <c r="Q27" s="84">
        <f t="shared" si="0"/>
        <v>1600</v>
      </c>
      <c r="R27" s="85"/>
      <c r="S27" s="6"/>
    </row>
    <row r="28" spans="1:23" s="13" customFormat="1">
      <c r="A28" s="79" t="s">
        <v>235</v>
      </c>
      <c r="B28" s="87">
        <v>1300</v>
      </c>
      <c r="C28" s="80"/>
      <c r="D28" s="88">
        <v>200</v>
      </c>
      <c r="E28" s="88">
        <v>260</v>
      </c>
      <c r="F28" s="88"/>
      <c r="G28" s="88">
        <v>290</v>
      </c>
      <c r="H28" s="88">
        <v>100</v>
      </c>
      <c r="I28" s="88"/>
      <c r="J28" s="88">
        <v>30</v>
      </c>
      <c r="K28" s="88">
        <v>400</v>
      </c>
      <c r="L28" s="88"/>
      <c r="M28" s="88"/>
      <c r="N28" s="119"/>
      <c r="O28" s="88"/>
      <c r="P28" s="90"/>
      <c r="Q28" s="84">
        <f t="shared" si="0"/>
        <v>2580</v>
      </c>
      <c r="R28" s="85"/>
      <c r="S28" s="6"/>
      <c r="T28" s="97"/>
      <c r="U28" s="97"/>
    </row>
    <row r="29" spans="1:23" s="13" customFormat="1">
      <c r="A29" s="79" t="s">
        <v>239</v>
      </c>
      <c r="B29" s="87">
        <v>500</v>
      </c>
      <c r="C29" s="80"/>
      <c r="D29" s="88"/>
      <c r="E29" s="88"/>
      <c r="F29" s="88"/>
      <c r="G29" s="88">
        <v>100</v>
      </c>
      <c r="H29" s="88">
        <v>200</v>
      </c>
      <c r="I29" s="88"/>
      <c r="J29" s="88">
        <v>30</v>
      </c>
      <c r="K29" s="88">
        <v>400</v>
      </c>
      <c r="L29" s="88"/>
      <c r="M29" s="88"/>
      <c r="N29" s="119">
        <v>20</v>
      </c>
      <c r="O29" s="88"/>
      <c r="P29" s="90"/>
      <c r="Q29" s="84">
        <f t="shared" si="0"/>
        <v>1250</v>
      </c>
      <c r="R29" s="85"/>
      <c r="S29" s="97"/>
      <c r="T29" s="98"/>
      <c r="U29" s="98"/>
    </row>
    <row r="30" spans="1:23" s="13" customFormat="1">
      <c r="A30" s="79" t="s">
        <v>240</v>
      </c>
      <c r="B30" s="87">
        <v>500</v>
      </c>
      <c r="C30" s="80"/>
      <c r="D30" s="88"/>
      <c r="E30" s="88"/>
      <c r="F30" s="88"/>
      <c r="G30" s="88">
        <v>430</v>
      </c>
      <c r="H30" s="88"/>
      <c r="I30" s="88"/>
      <c r="J30" s="88">
        <v>30</v>
      </c>
      <c r="K30" s="88">
        <v>400</v>
      </c>
      <c r="L30" s="88"/>
      <c r="M30" s="88"/>
      <c r="N30" s="119">
        <v>20</v>
      </c>
      <c r="O30" s="88"/>
      <c r="P30" s="90"/>
      <c r="Q30" s="84">
        <f t="shared" si="0"/>
        <v>1380</v>
      </c>
      <c r="R30" s="85"/>
      <c r="S30" s="97"/>
      <c r="T30" s="97"/>
      <c r="U30" s="97"/>
    </row>
    <row r="31" spans="1:23" s="13" customFormat="1">
      <c r="A31" s="79" t="s">
        <v>242</v>
      </c>
      <c r="B31" s="87">
        <v>1300</v>
      </c>
      <c r="C31" s="80"/>
      <c r="D31" s="88"/>
      <c r="E31" s="88">
        <v>50</v>
      </c>
      <c r="F31" s="88"/>
      <c r="G31" s="88">
        <v>150</v>
      </c>
      <c r="H31" s="88"/>
      <c r="I31" s="88"/>
      <c r="J31" s="99">
        <v>30</v>
      </c>
      <c r="K31" s="88">
        <v>400</v>
      </c>
      <c r="L31" s="88"/>
      <c r="M31" s="88"/>
      <c r="N31" s="119">
        <v>20</v>
      </c>
      <c r="O31" s="88"/>
      <c r="P31" s="90"/>
      <c r="Q31" s="84">
        <f t="shared" si="0"/>
        <v>1950</v>
      </c>
      <c r="R31" s="85"/>
    </row>
    <row r="32" spans="1:23" s="95" customFormat="1">
      <c r="A32" s="79" t="s">
        <v>244</v>
      </c>
      <c r="B32" s="87">
        <v>500</v>
      </c>
      <c r="C32" s="80">
        <v>880</v>
      </c>
      <c r="D32" s="88"/>
      <c r="E32" s="88"/>
      <c r="F32" s="88"/>
      <c r="G32" s="88">
        <v>70</v>
      </c>
      <c r="H32" s="88"/>
      <c r="I32" s="88"/>
      <c r="J32" s="88">
        <v>30</v>
      </c>
      <c r="K32" s="88">
        <v>400</v>
      </c>
      <c r="L32" s="88"/>
      <c r="M32" s="88"/>
      <c r="N32" s="119">
        <v>20</v>
      </c>
      <c r="O32" s="88">
        <v>10000</v>
      </c>
      <c r="P32" s="90"/>
      <c r="Q32" s="84">
        <f t="shared" si="0"/>
        <v>11900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 t="s">
        <v>13</v>
      </c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20800</v>
      </c>
      <c r="C37" s="106">
        <f t="shared" ref="C37:P37" si="1">SUM(C6:C36)</f>
        <v>4710</v>
      </c>
      <c r="D37" s="106">
        <f t="shared" si="1"/>
        <v>690</v>
      </c>
      <c r="E37" s="106">
        <f t="shared" si="1"/>
        <v>7295</v>
      </c>
      <c r="F37" s="106">
        <f t="shared" si="1"/>
        <v>2000</v>
      </c>
      <c r="G37" s="106">
        <f>SUM(G6:G36)</f>
        <v>6210</v>
      </c>
      <c r="H37" s="106">
        <f t="shared" si="1"/>
        <v>1500</v>
      </c>
      <c r="I37" s="106">
        <f t="shared" si="1"/>
        <v>50</v>
      </c>
      <c r="J37" s="106">
        <f t="shared" si="1"/>
        <v>920</v>
      </c>
      <c r="K37" s="106">
        <f t="shared" si="1"/>
        <v>10830</v>
      </c>
      <c r="L37" s="106">
        <f t="shared" si="1"/>
        <v>800</v>
      </c>
      <c r="M37" s="106">
        <f t="shared" si="1"/>
        <v>0</v>
      </c>
      <c r="N37" s="122">
        <f t="shared" si="1"/>
        <v>360</v>
      </c>
      <c r="O37" s="106">
        <f t="shared" si="1"/>
        <v>10000</v>
      </c>
      <c r="P37" s="107">
        <f t="shared" si="1"/>
        <v>3330</v>
      </c>
      <c r="Q37" s="108">
        <f>SUM(Q6:Q36)</f>
        <v>69495</v>
      </c>
      <c r="S37" s="238" t="s">
        <v>52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5" customFormat="1">
      <c r="A44" s="275" t="s">
        <v>123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5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6" t="s">
        <v>16</v>
      </c>
      <c r="B1" s="337"/>
      <c r="C1" s="337"/>
      <c r="D1" s="337"/>
      <c r="E1" s="337"/>
      <c r="F1" s="338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9" t="s">
        <v>187</v>
      </c>
      <c r="B2" s="340"/>
      <c r="C2" s="340"/>
      <c r="D2" s="340"/>
      <c r="E2" s="340"/>
      <c r="F2" s="341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2" t="s">
        <v>104</v>
      </c>
      <c r="B3" s="343"/>
      <c r="C3" s="343"/>
      <c r="D3" s="343"/>
      <c r="E3" s="343"/>
      <c r="F3" s="344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8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122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185</v>
      </c>
      <c r="B5" s="52">
        <v>490880</v>
      </c>
      <c r="C5" s="200">
        <v>346310</v>
      </c>
      <c r="D5" s="52">
        <v>1770</v>
      </c>
      <c r="E5" s="52">
        <f>C5+D5</f>
        <v>348080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189</v>
      </c>
      <c r="B6" s="53">
        <v>271990</v>
      </c>
      <c r="C6" s="56">
        <v>228560</v>
      </c>
      <c r="D6" s="53">
        <v>3840</v>
      </c>
      <c r="E6" s="53">
        <f t="shared" ref="E6:E32" si="0">C6+D6</f>
        <v>232400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192</v>
      </c>
      <c r="B7" s="53">
        <v>285340</v>
      </c>
      <c r="C7" s="56">
        <v>321170</v>
      </c>
      <c r="D7" s="53">
        <v>2010</v>
      </c>
      <c r="E7" s="53">
        <f t="shared" si="0"/>
        <v>323180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195</v>
      </c>
      <c r="B8" s="53">
        <v>306390</v>
      </c>
      <c r="C8" s="56">
        <v>314480</v>
      </c>
      <c r="D8" s="53">
        <v>1200</v>
      </c>
      <c r="E8" s="53">
        <f t="shared" si="0"/>
        <v>315680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197</v>
      </c>
      <c r="B9" s="53">
        <v>324900</v>
      </c>
      <c r="C9" s="56">
        <v>372900</v>
      </c>
      <c r="D9" s="53">
        <v>5580</v>
      </c>
      <c r="E9" s="53">
        <f t="shared" si="0"/>
        <v>378480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200</v>
      </c>
      <c r="B10" s="53">
        <v>413720</v>
      </c>
      <c r="C10" s="56">
        <v>454150</v>
      </c>
      <c r="D10" s="53">
        <v>1550</v>
      </c>
      <c r="E10" s="53">
        <f t="shared" si="0"/>
        <v>455700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202</v>
      </c>
      <c r="B11" s="53">
        <v>429610</v>
      </c>
      <c r="C11" s="56">
        <v>285120</v>
      </c>
      <c r="D11" s="53">
        <v>1550</v>
      </c>
      <c r="E11" s="53">
        <f t="shared" si="0"/>
        <v>286670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203</v>
      </c>
      <c r="B12" s="53">
        <v>507020</v>
      </c>
      <c r="C12" s="56">
        <v>399140</v>
      </c>
      <c r="D12" s="53">
        <v>1630</v>
      </c>
      <c r="E12" s="53">
        <f t="shared" si="0"/>
        <v>400770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205</v>
      </c>
      <c r="B13" s="53">
        <v>280540</v>
      </c>
      <c r="C13" s="56">
        <v>366770</v>
      </c>
      <c r="D13" s="53">
        <v>3190</v>
      </c>
      <c r="E13" s="53">
        <f t="shared" si="0"/>
        <v>369960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209</v>
      </c>
      <c r="B14" s="53">
        <v>410070</v>
      </c>
      <c r="C14" s="56">
        <v>386110</v>
      </c>
      <c r="D14" s="53">
        <v>2910</v>
      </c>
      <c r="E14" s="53">
        <f t="shared" si="0"/>
        <v>389020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212</v>
      </c>
      <c r="B15" s="53">
        <v>272690</v>
      </c>
      <c r="C15" s="56">
        <v>317100</v>
      </c>
      <c r="D15" s="53">
        <v>1270</v>
      </c>
      <c r="E15" s="53">
        <f t="shared" si="0"/>
        <v>318370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214</v>
      </c>
      <c r="B16" s="53">
        <v>240880</v>
      </c>
      <c r="C16" s="56">
        <v>280975</v>
      </c>
      <c r="D16" s="53">
        <v>1695</v>
      </c>
      <c r="E16" s="53">
        <f t="shared" si="0"/>
        <v>282670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215</v>
      </c>
      <c r="B17" s="53">
        <v>394350</v>
      </c>
      <c r="C17" s="56">
        <v>422570</v>
      </c>
      <c r="D17" s="53">
        <v>2040</v>
      </c>
      <c r="E17" s="53">
        <f t="shared" si="0"/>
        <v>424610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216</v>
      </c>
      <c r="B18" s="53">
        <v>246250</v>
      </c>
      <c r="C18" s="56">
        <v>235060</v>
      </c>
      <c r="D18" s="53">
        <v>2040</v>
      </c>
      <c r="E18" s="53">
        <f t="shared" si="0"/>
        <v>237100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220</v>
      </c>
      <c r="B19" s="53">
        <v>293760</v>
      </c>
      <c r="C19" s="56">
        <v>383770</v>
      </c>
      <c r="D19" s="53">
        <v>1460</v>
      </c>
      <c r="E19" s="53">
        <f>C19+D19</f>
        <v>385230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221</v>
      </c>
      <c r="B20" s="53">
        <v>459470</v>
      </c>
      <c r="C20" s="56">
        <v>384660</v>
      </c>
      <c r="D20" s="53">
        <v>6150</v>
      </c>
      <c r="E20" s="53">
        <f t="shared" ref="E20:E23" si="1">C20+D20</f>
        <v>390810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223</v>
      </c>
      <c r="B21" s="53">
        <v>309750</v>
      </c>
      <c r="C21" s="56">
        <v>319790</v>
      </c>
      <c r="D21" s="53">
        <v>2630</v>
      </c>
      <c r="E21" s="53">
        <f t="shared" si="1"/>
        <v>322420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224</v>
      </c>
      <c r="B22" s="53">
        <v>447490</v>
      </c>
      <c r="C22" s="56">
        <v>346790</v>
      </c>
      <c r="D22" s="53">
        <v>1270</v>
      </c>
      <c r="E22" s="53">
        <f t="shared" si="1"/>
        <v>348060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226</v>
      </c>
      <c r="B23" s="53">
        <v>279800</v>
      </c>
      <c r="C23" s="56">
        <v>296960</v>
      </c>
      <c r="D23" s="53">
        <v>2130</v>
      </c>
      <c r="E23" s="53">
        <f t="shared" si="1"/>
        <v>299090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229</v>
      </c>
      <c r="B24" s="53">
        <v>287610</v>
      </c>
      <c r="C24" s="56">
        <v>243800</v>
      </c>
      <c r="D24" s="53">
        <v>2270</v>
      </c>
      <c r="E24" s="53">
        <f t="shared" si="0"/>
        <v>246070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230</v>
      </c>
      <c r="B25" s="53">
        <v>245970</v>
      </c>
      <c r="C25" s="56">
        <v>287990</v>
      </c>
      <c r="D25" s="53">
        <v>1860</v>
      </c>
      <c r="E25" s="53">
        <f t="shared" si="0"/>
        <v>289850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234</v>
      </c>
      <c r="B26" s="53">
        <v>371200</v>
      </c>
      <c r="C26" s="56">
        <v>376920</v>
      </c>
      <c r="D26" s="53">
        <v>1600</v>
      </c>
      <c r="E26" s="53">
        <f t="shared" si="0"/>
        <v>378520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235</v>
      </c>
      <c r="B27" s="53">
        <v>310520</v>
      </c>
      <c r="C27" s="56">
        <v>315835</v>
      </c>
      <c r="D27" s="53">
        <v>2480</v>
      </c>
      <c r="E27" s="53">
        <f t="shared" si="0"/>
        <v>318315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 t="s">
        <v>239</v>
      </c>
      <c r="B28" s="53">
        <v>275880</v>
      </c>
      <c r="C28" s="56">
        <v>311430</v>
      </c>
      <c r="D28" s="53">
        <v>1250</v>
      </c>
      <c r="E28" s="53">
        <f t="shared" si="0"/>
        <v>312680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 t="s">
        <v>240</v>
      </c>
      <c r="B29" s="53">
        <v>321080</v>
      </c>
      <c r="C29" s="56">
        <v>240510</v>
      </c>
      <c r="D29" s="53">
        <v>1380</v>
      </c>
      <c r="E29" s="53">
        <f t="shared" si="0"/>
        <v>241890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 t="s">
        <v>242</v>
      </c>
      <c r="B30" s="53">
        <v>174340</v>
      </c>
      <c r="C30" s="56">
        <v>288815</v>
      </c>
      <c r="D30" s="53">
        <v>1950</v>
      </c>
      <c r="E30" s="53">
        <f t="shared" si="0"/>
        <v>290765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 t="s">
        <v>244</v>
      </c>
      <c r="B31" s="53">
        <v>359750</v>
      </c>
      <c r="C31" s="56">
        <v>441890</v>
      </c>
      <c r="D31" s="53">
        <v>11900</v>
      </c>
      <c r="E31" s="53">
        <f t="shared" si="0"/>
        <v>453790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9">
        <f>SUM(B5:B32)</f>
        <v>9011250</v>
      </c>
      <c r="C33" s="270">
        <f>SUM(C5:C32)</f>
        <v>8969575</v>
      </c>
      <c r="D33" s="269">
        <f>SUM(D5:D32)</f>
        <v>70605</v>
      </c>
      <c r="E33" s="269">
        <f>SUM(E5:E32)</f>
        <v>9040180</v>
      </c>
      <c r="F33" s="269">
        <f>B33-E33</f>
        <v>-28930</v>
      </c>
      <c r="G33" s="271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4" t="s">
        <v>25</v>
      </c>
      <c r="C35" s="334"/>
      <c r="D35" s="334"/>
      <c r="E35" s="334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97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99</v>
      </c>
      <c r="B37" s="300" t="s">
        <v>154</v>
      </c>
      <c r="C37" s="134">
        <v>1309083520</v>
      </c>
      <c r="D37" s="214">
        <v>290000</v>
      </c>
      <c r="E37" s="285" t="s">
        <v>230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102</v>
      </c>
      <c r="B38" s="62" t="s">
        <v>196</v>
      </c>
      <c r="C38" s="123" t="s">
        <v>128</v>
      </c>
      <c r="D38" s="215">
        <v>10340</v>
      </c>
      <c r="E38" s="182" t="s">
        <v>224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102</v>
      </c>
      <c r="B39" s="124" t="s">
        <v>204</v>
      </c>
      <c r="C39" s="123" t="s">
        <v>128</v>
      </c>
      <c r="D39" s="215">
        <v>2000</v>
      </c>
      <c r="E39" s="182" t="s">
        <v>203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102</v>
      </c>
      <c r="B40" s="62" t="s">
        <v>241</v>
      </c>
      <c r="C40" s="123" t="s">
        <v>128</v>
      </c>
      <c r="D40" s="215">
        <v>1700</v>
      </c>
      <c r="E40" s="183" t="s">
        <v>240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102</v>
      </c>
      <c r="B41" s="62" t="s">
        <v>170</v>
      </c>
      <c r="C41" s="123" t="s">
        <v>128</v>
      </c>
      <c r="D41" s="215">
        <v>6500</v>
      </c>
      <c r="E41" s="183" t="s">
        <v>185</v>
      </c>
      <c r="F41" s="143"/>
      <c r="G41" s="152" t="s">
        <v>52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102</v>
      </c>
      <c r="B42" s="124" t="s">
        <v>124</v>
      </c>
      <c r="C42" s="123" t="s">
        <v>114</v>
      </c>
      <c r="D42" s="215">
        <v>8140</v>
      </c>
      <c r="E42" s="182" t="s">
        <v>235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102</v>
      </c>
      <c r="B43" s="124" t="s">
        <v>164</v>
      </c>
      <c r="C43" s="123" t="s">
        <v>128</v>
      </c>
      <c r="D43" s="215">
        <v>5000</v>
      </c>
      <c r="E43" s="182" t="s">
        <v>185</v>
      </c>
      <c r="F43" s="140"/>
      <c r="G43" s="335"/>
      <c r="H43" s="335"/>
      <c r="I43" s="335"/>
      <c r="J43" s="335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102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97</v>
      </c>
      <c r="B45" s="209" t="s">
        <v>93</v>
      </c>
      <c r="C45" s="209" t="s">
        <v>94</v>
      </c>
      <c r="D45" s="216" t="s">
        <v>71</v>
      </c>
      <c r="E45" s="210" t="s">
        <v>95</v>
      </c>
      <c r="F45" s="138"/>
      <c r="G45" s="144"/>
      <c r="H45" s="230" t="s">
        <v>105</v>
      </c>
      <c r="I45" s="226" t="s">
        <v>106</v>
      </c>
      <c r="J45" s="226" t="s">
        <v>71</v>
      </c>
      <c r="K45" s="231" t="s">
        <v>107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108</v>
      </c>
      <c r="B46" s="278" t="s">
        <v>109</v>
      </c>
      <c r="C46" s="134">
        <v>1718911905</v>
      </c>
      <c r="D46" s="217">
        <v>412920</v>
      </c>
      <c r="E46" s="279" t="s">
        <v>244</v>
      </c>
      <c r="F46" s="137"/>
      <c r="G46" s="144"/>
      <c r="H46" s="198" t="s">
        <v>158</v>
      </c>
      <c r="I46" s="199" t="s">
        <v>128</v>
      </c>
      <c r="J46" s="200">
        <v>2000</v>
      </c>
      <c r="K46" s="134" t="s">
        <v>159</v>
      </c>
      <c r="L46" s="201">
        <v>2000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108</v>
      </c>
      <c r="B47" s="58" t="s">
        <v>111</v>
      </c>
      <c r="C47" s="123">
        <v>1765002244</v>
      </c>
      <c r="D47" s="218">
        <v>237000</v>
      </c>
      <c r="E47" s="184" t="s">
        <v>244</v>
      </c>
      <c r="F47" s="138"/>
      <c r="G47" s="144"/>
      <c r="H47" s="194" t="s">
        <v>156</v>
      </c>
      <c r="I47" s="60" t="s">
        <v>148</v>
      </c>
      <c r="J47" s="56">
        <v>13000</v>
      </c>
      <c r="K47" s="56" t="s">
        <v>183</v>
      </c>
      <c r="L47" s="135">
        <v>13000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108</v>
      </c>
      <c r="B48" s="57" t="s">
        <v>134</v>
      </c>
      <c r="C48" s="123">
        <v>1716697790</v>
      </c>
      <c r="D48" s="218">
        <v>200000</v>
      </c>
      <c r="E48" s="186" t="s">
        <v>167</v>
      </c>
      <c r="F48" s="138"/>
      <c r="G48" s="144"/>
      <c r="H48" s="194" t="s">
        <v>166</v>
      </c>
      <c r="I48" s="60" t="s">
        <v>128</v>
      </c>
      <c r="J48" s="56">
        <v>700</v>
      </c>
      <c r="K48" s="177" t="s">
        <v>176</v>
      </c>
      <c r="L48" s="135">
        <v>700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108</v>
      </c>
      <c r="B49" s="125" t="s">
        <v>140</v>
      </c>
      <c r="C49" s="123">
        <v>1743942020</v>
      </c>
      <c r="D49" s="218">
        <v>200000</v>
      </c>
      <c r="E49" s="184" t="s">
        <v>163</v>
      </c>
      <c r="F49" s="138"/>
      <c r="G49" s="144"/>
      <c r="H49" s="194" t="s">
        <v>129</v>
      </c>
      <c r="I49" s="60" t="s">
        <v>128</v>
      </c>
      <c r="J49" s="56">
        <v>14050</v>
      </c>
      <c r="K49" s="177" t="s">
        <v>177</v>
      </c>
      <c r="L49" s="135">
        <v>14050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108</v>
      </c>
      <c r="B50" s="125" t="s">
        <v>110</v>
      </c>
      <c r="C50" s="123">
        <v>1733624262</v>
      </c>
      <c r="D50" s="218">
        <v>200900</v>
      </c>
      <c r="E50" s="184" t="s">
        <v>244</v>
      </c>
      <c r="F50" s="138"/>
      <c r="G50" s="144"/>
      <c r="H50" s="181" t="s">
        <v>124</v>
      </c>
      <c r="I50" s="61" t="s">
        <v>114</v>
      </c>
      <c r="J50" s="175">
        <v>7040</v>
      </c>
      <c r="K50" s="176" t="s">
        <v>161</v>
      </c>
      <c r="L50" s="135">
        <v>7040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108</v>
      </c>
      <c r="B51" s="57" t="s">
        <v>137</v>
      </c>
      <c r="C51" s="123">
        <v>1723246584</v>
      </c>
      <c r="D51" s="218">
        <v>69960</v>
      </c>
      <c r="E51" s="186" t="s">
        <v>146</v>
      </c>
      <c r="F51" s="138"/>
      <c r="G51" s="144"/>
      <c r="H51" s="194" t="s">
        <v>164</v>
      </c>
      <c r="I51" s="60" t="s">
        <v>128</v>
      </c>
      <c r="J51" s="56">
        <v>9000</v>
      </c>
      <c r="K51" s="177" t="s">
        <v>177</v>
      </c>
      <c r="L51" s="135">
        <v>9000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108</v>
      </c>
      <c r="B52" s="58" t="s">
        <v>138</v>
      </c>
      <c r="C52" s="123">
        <v>1739791780</v>
      </c>
      <c r="D52" s="218">
        <v>37450</v>
      </c>
      <c r="E52" s="185" t="s">
        <v>192</v>
      </c>
      <c r="F52" s="138"/>
      <c r="G52" s="144"/>
      <c r="H52" s="194" t="s">
        <v>170</v>
      </c>
      <c r="I52" s="60" t="s">
        <v>128</v>
      </c>
      <c r="J52" s="56">
        <v>9580</v>
      </c>
      <c r="K52" s="177" t="s">
        <v>169</v>
      </c>
      <c r="L52" s="135">
        <v>9580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108</v>
      </c>
      <c r="B53" s="57" t="s">
        <v>139</v>
      </c>
      <c r="C53" s="123">
        <v>1725821212</v>
      </c>
      <c r="D53" s="218">
        <v>6280</v>
      </c>
      <c r="E53" s="186" t="s">
        <v>242</v>
      </c>
      <c r="F53" s="138"/>
      <c r="G53" s="144"/>
      <c r="H53" s="194" t="s">
        <v>172</v>
      </c>
      <c r="I53" s="60" t="s">
        <v>128</v>
      </c>
      <c r="J53" s="56">
        <v>1500</v>
      </c>
      <c r="K53" s="177" t="s">
        <v>174</v>
      </c>
      <c r="L53" s="135">
        <v>1500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108</v>
      </c>
      <c r="B54" s="57" t="s">
        <v>112</v>
      </c>
      <c r="C54" s="123">
        <v>1749334499</v>
      </c>
      <c r="D54" s="218">
        <v>54290</v>
      </c>
      <c r="E54" s="184" t="s">
        <v>234</v>
      </c>
      <c r="F54" s="138"/>
      <c r="G54" s="144"/>
      <c r="H54" s="196" t="s">
        <v>109</v>
      </c>
      <c r="I54" s="66">
        <v>1718911905</v>
      </c>
      <c r="J54" s="56">
        <v>479490</v>
      </c>
      <c r="K54" s="177" t="s">
        <v>183</v>
      </c>
      <c r="L54" s="135">
        <v>479490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111</v>
      </c>
      <c r="I55" s="60">
        <v>1765002244</v>
      </c>
      <c r="J55" s="56">
        <v>230000</v>
      </c>
      <c r="K55" s="177" t="s">
        <v>183</v>
      </c>
      <c r="L55" s="135">
        <v>230000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134</v>
      </c>
      <c r="I56" s="60">
        <v>1716697790</v>
      </c>
      <c r="J56" s="56">
        <v>200000</v>
      </c>
      <c r="K56" s="123" t="s">
        <v>167</v>
      </c>
      <c r="L56" s="135">
        <v>200000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140</v>
      </c>
      <c r="I57" s="60">
        <v>1743942020</v>
      </c>
      <c r="J57" s="56">
        <v>200000</v>
      </c>
      <c r="K57" s="177" t="s">
        <v>163</v>
      </c>
      <c r="L57" s="135">
        <v>200000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101</v>
      </c>
      <c r="B58" s="58" t="s">
        <v>82</v>
      </c>
      <c r="C58" s="123" t="s">
        <v>73</v>
      </c>
      <c r="D58" s="218">
        <v>78000</v>
      </c>
      <c r="E58" s="185" t="s">
        <v>168</v>
      </c>
      <c r="F58" s="138"/>
      <c r="G58" s="144"/>
      <c r="H58" s="194" t="s">
        <v>110</v>
      </c>
      <c r="I58" s="60">
        <v>1733624262</v>
      </c>
      <c r="J58" s="56">
        <v>226540</v>
      </c>
      <c r="K58" s="177" t="s">
        <v>182</v>
      </c>
      <c r="L58" s="135">
        <v>226540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101</v>
      </c>
      <c r="B59" s="57" t="s">
        <v>81</v>
      </c>
      <c r="C59" s="123" t="s">
        <v>72</v>
      </c>
      <c r="D59" s="218">
        <v>10915</v>
      </c>
      <c r="E59" s="184" t="s">
        <v>57</v>
      </c>
      <c r="F59" s="138"/>
      <c r="G59" s="144"/>
      <c r="H59" s="194" t="s">
        <v>137</v>
      </c>
      <c r="I59" s="60">
        <v>1723246584</v>
      </c>
      <c r="J59" s="56">
        <v>69960</v>
      </c>
      <c r="K59" s="177" t="s">
        <v>146</v>
      </c>
      <c r="L59" s="135">
        <v>69960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101</v>
      </c>
      <c r="B60" s="58" t="s">
        <v>238</v>
      </c>
      <c r="C60" s="123"/>
      <c r="D60" s="218">
        <v>4850</v>
      </c>
      <c r="E60" s="184" t="s">
        <v>235</v>
      </c>
      <c r="F60" s="138"/>
      <c r="G60" s="144"/>
      <c r="H60" s="181" t="s">
        <v>138</v>
      </c>
      <c r="I60" s="61">
        <v>1739791780</v>
      </c>
      <c r="J60" s="175">
        <v>35100</v>
      </c>
      <c r="K60" s="176" t="s">
        <v>182</v>
      </c>
      <c r="L60" s="135">
        <v>35100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100</v>
      </c>
      <c r="B61" s="58" t="s">
        <v>83</v>
      </c>
      <c r="C61" s="123" t="s">
        <v>74</v>
      </c>
      <c r="D61" s="218">
        <v>20000</v>
      </c>
      <c r="E61" s="184" t="s">
        <v>131</v>
      </c>
      <c r="F61" s="140"/>
      <c r="G61" s="144"/>
      <c r="H61" s="194" t="s">
        <v>139</v>
      </c>
      <c r="I61" s="60">
        <v>1725821212</v>
      </c>
      <c r="J61" s="56">
        <v>39300</v>
      </c>
      <c r="K61" s="177" t="s">
        <v>183</v>
      </c>
      <c r="L61" s="135">
        <v>39300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100</v>
      </c>
      <c r="B62" s="58" t="s">
        <v>88</v>
      </c>
      <c r="C62" s="123" t="s">
        <v>77</v>
      </c>
      <c r="D62" s="218">
        <v>11000</v>
      </c>
      <c r="E62" s="185" t="s">
        <v>131</v>
      </c>
      <c r="F62" s="137"/>
      <c r="G62" s="144"/>
      <c r="H62" s="194" t="s">
        <v>112</v>
      </c>
      <c r="I62" s="60">
        <v>1749334499</v>
      </c>
      <c r="J62" s="56">
        <v>54290</v>
      </c>
      <c r="K62" s="178" t="s">
        <v>177</v>
      </c>
      <c r="L62" s="135">
        <v>54290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100</v>
      </c>
      <c r="B63" s="58" t="s">
        <v>84</v>
      </c>
      <c r="C63" s="123" t="s">
        <v>75</v>
      </c>
      <c r="D63" s="218">
        <v>17400</v>
      </c>
      <c r="E63" s="185" t="s">
        <v>179</v>
      </c>
      <c r="F63" s="138"/>
      <c r="G63" s="144"/>
      <c r="H63" s="181" t="s">
        <v>82</v>
      </c>
      <c r="I63" s="61" t="s">
        <v>73</v>
      </c>
      <c r="J63" s="175">
        <v>78000</v>
      </c>
      <c r="K63" s="176" t="s">
        <v>168</v>
      </c>
      <c r="L63" s="135">
        <v>78000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100</v>
      </c>
      <c r="B64" s="58" t="s">
        <v>86</v>
      </c>
      <c r="C64" s="123" t="s">
        <v>76</v>
      </c>
      <c r="D64" s="218">
        <v>19370</v>
      </c>
      <c r="E64" s="186" t="s">
        <v>125</v>
      </c>
      <c r="F64" s="138"/>
      <c r="G64" s="144"/>
      <c r="H64" s="181" t="s">
        <v>81</v>
      </c>
      <c r="I64" s="61" t="s">
        <v>72</v>
      </c>
      <c r="J64" s="175">
        <v>10915</v>
      </c>
      <c r="K64" s="176" t="s">
        <v>57</v>
      </c>
      <c r="L64" s="135">
        <v>10915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100</v>
      </c>
      <c r="B65" s="58" t="s">
        <v>87</v>
      </c>
      <c r="C65" s="123">
        <v>1711270696</v>
      </c>
      <c r="D65" s="218">
        <v>22000</v>
      </c>
      <c r="E65" s="186" t="s">
        <v>56</v>
      </c>
      <c r="F65" s="138"/>
      <c r="G65" s="144"/>
      <c r="H65" s="194" t="s">
        <v>83</v>
      </c>
      <c r="I65" s="60" t="s">
        <v>74</v>
      </c>
      <c r="J65" s="56">
        <v>20000</v>
      </c>
      <c r="K65" s="177" t="s">
        <v>131</v>
      </c>
      <c r="L65" s="135">
        <v>20000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100</v>
      </c>
      <c r="B66" s="58" t="s">
        <v>85</v>
      </c>
      <c r="C66" s="123">
        <v>1774412324</v>
      </c>
      <c r="D66" s="218">
        <v>25000</v>
      </c>
      <c r="E66" s="185" t="s">
        <v>202</v>
      </c>
      <c r="F66" s="138"/>
      <c r="G66" s="144"/>
      <c r="H66" s="194" t="s">
        <v>88</v>
      </c>
      <c r="I66" s="60" t="s">
        <v>77</v>
      </c>
      <c r="J66" s="56">
        <v>11000</v>
      </c>
      <c r="K66" s="177" t="s">
        <v>131</v>
      </c>
      <c r="L66" s="135">
        <v>11000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96</v>
      </c>
      <c r="B67" s="58" t="s">
        <v>89</v>
      </c>
      <c r="C67" s="123" t="s">
        <v>78</v>
      </c>
      <c r="D67" s="218">
        <v>13500</v>
      </c>
      <c r="E67" s="184" t="s">
        <v>113</v>
      </c>
      <c r="F67" s="138"/>
      <c r="G67" s="144"/>
      <c r="H67" s="194" t="s">
        <v>84</v>
      </c>
      <c r="I67" s="60" t="s">
        <v>75</v>
      </c>
      <c r="J67" s="56">
        <v>17400</v>
      </c>
      <c r="K67" s="177" t="s">
        <v>179</v>
      </c>
      <c r="L67" s="135">
        <v>17400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188</v>
      </c>
      <c r="B68" s="57" t="s">
        <v>210</v>
      </c>
      <c r="C68" s="123"/>
      <c r="D68" s="218">
        <v>10000</v>
      </c>
      <c r="E68" s="185" t="s">
        <v>244</v>
      </c>
      <c r="F68" s="138"/>
      <c r="G68" s="144"/>
      <c r="H68" s="194" t="s">
        <v>86</v>
      </c>
      <c r="I68" s="60" t="s">
        <v>76</v>
      </c>
      <c r="J68" s="56">
        <v>19370</v>
      </c>
      <c r="K68" s="56" t="s">
        <v>125</v>
      </c>
      <c r="L68" s="135">
        <v>19370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98</v>
      </c>
      <c r="B69" s="59" t="s">
        <v>92</v>
      </c>
      <c r="C69" s="123" t="s">
        <v>80</v>
      </c>
      <c r="D69" s="218">
        <v>7000</v>
      </c>
      <c r="E69" s="184" t="s">
        <v>133</v>
      </c>
      <c r="F69" s="65"/>
      <c r="G69" s="144"/>
      <c r="H69" s="194" t="s">
        <v>87</v>
      </c>
      <c r="I69" s="60">
        <v>1711270696</v>
      </c>
      <c r="J69" s="56">
        <v>22000</v>
      </c>
      <c r="K69" s="123" t="s">
        <v>56</v>
      </c>
      <c r="L69" s="135">
        <v>22000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98</v>
      </c>
      <c r="B70" s="57" t="s">
        <v>91</v>
      </c>
      <c r="C70" s="123" t="s">
        <v>79</v>
      </c>
      <c r="D70" s="218">
        <v>79590</v>
      </c>
      <c r="E70" s="185" t="s">
        <v>157</v>
      </c>
      <c r="F70" s="138"/>
      <c r="G70" s="144"/>
      <c r="H70" s="181" t="s">
        <v>85</v>
      </c>
      <c r="I70" s="61">
        <v>1774412324</v>
      </c>
      <c r="J70" s="175">
        <v>29840</v>
      </c>
      <c r="K70" s="176" t="s">
        <v>165</v>
      </c>
      <c r="L70" s="135">
        <v>29840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5"/>
      <c r="F71" s="140"/>
      <c r="G71" s="144"/>
      <c r="H71" s="197" t="s">
        <v>89</v>
      </c>
      <c r="I71" s="63" t="s">
        <v>78</v>
      </c>
      <c r="J71" s="56">
        <v>13500</v>
      </c>
      <c r="K71" s="123" t="s">
        <v>113</v>
      </c>
      <c r="L71" s="135">
        <v>13500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92</v>
      </c>
      <c r="I72" s="61" t="s">
        <v>80</v>
      </c>
      <c r="J72" s="175">
        <v>7000</v>
      </c>
      <c r="K72" s="176" t="s">
        <v>133</v>
      </c>
      <c r="L72" s="135">
        <v>7000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91</v>
      </c>
      <c r="I73" s="60" t="s">
        <v>79</v>
      </c>
      <c r="J73" s="56">
        <v>79590</v>
      </c>
      <c r="K73" s="177" t="s">
        <v>157</v>
      </c>
      <c r="L73" s="135">
        <v>79590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171</v>
      </c>
      <c r="I74" s="61">
        <v>1716094816</v>
      </c>
      <c r="J74" s="175">
        <v>10000</v>
      </c>
      <c r="K74" s="176" t="s">
        <v>177</v>
      </c>
      <c r="L74" s="135">
        <v>10000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175</v>
      </c>
      <c r="I75" s="60">
        <v>1716601350</v>
      </c>
      <c r="J75" s="56">
        <v>18430</v>
      </c>
      <c r="K75" s="123" t="s">
        <v>181</v>
      </c>
      <c r="L75" s="135">
        <v>18430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190</v>
      </c>
      <c r="B76" s="58" t="s">
        <v>191</v>
      </c>
      <c r="C76" s="123"/>
      <c r="D76" s="218">
        <v>6800</v>
      </c>
      <c r="E76" s="186" t="s">
        <v>239</v>
      </c>
      <c r="F76" s="138"/>
      <c r="G76" s="144"/>
      <c r="H76" s="181" t="s">
        <v>147</v>
      </c>
      <c r="I76" s="61">
        <v>1737600335</v>
      </c>
      <c r="J76" s="175">
        <v>8490</v>
      </c>
      <c r="K76" s="175" t="s">
        <v>182</v>
      </c>
      <c r="L76" s="135">
        <v>8490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198</v>
      </c>
      <c r="B77" s="58" t="s">
        <v>199</v>
      </c>
      <c r="C77" s="123"/>
      <c r="D77" s="218">
        <v>7300</v>
      </c>
      <c r="E77" s="184" t="s">
        <v>197</v>
      </c>
      <c r="F77" s="144"/>
      <c r="G77" s="144"/>
      <c r="H77" s="194" t="s">
        <v>151</v>
      </c>
      <c r="I77" s="60">
        <v>1811710431</v>
      </c>
      <c r="J77" s="56">
        <v>5800</v>
      </c>
      <c r="K77" s="177" t="s">
        <v>152</v>
      </c>
      <c r="L77" s="135">
        <v>5800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198</v>
      </c>
      <c r="B78" s="58" t="s">
        <v>237</v>
      </c>
      <c r="C78" s="123"/>
      <c r="D78" s="218">
        <v>1000</v>
      </c>
      <c r="E78" s="186" t="s">
        <v>242</v>
      </c>
      <c r="F78" s="301"/>
      <c r="G78" s="144"/>
      <c r="H78" s="194" t="s">
        <v>90</v>
      </c>
      <c r="I78" s="60">
        <v>1761236031</v>
      </c>
      <c r="J78" s="56">
        <v>7000</v>
      </c>
      <c r="K78" s="177" t="s">
        <v>131</v>
      </c>
      <c r="L78" s="135">
        <v>7000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150</v>
      </c>
      <c r="B79" s="58" t="s">
        <v>201</v>
      </c>
      <c r="C79" s="123"/>
      <c r="D79" s="218">
        <v>21040</v>
      </c>
      <c r="E79" s="186" t="s">
        <v>234</v>
      </c>
      <c r="F79" s="138"/>
      <c r="G79" s="144"/>
      <c r="H79" s="194" t="s">
        <v>126</v>
      </c>
      <c r="I79" s="60">
        <v>1744752366</v>
      </c>
      <c r="J79" s="56">
        <v>10000</v>
      </c>
      <c r="K79" s="177" t="s">
        <v>182</v>
      </c>
      <c r="L79" s="135">
        <v>10000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150</v>
      </c>
      <c r="B80" s="58" t="s">
        <v>151</v>
      </c>
      <c r="C80" s="123">
        <v>1811710431</v>
      </c>
      <c r="D80" s="218">
        <v>4850</v>
      </c>
      <c r="E80" s="184" t="s">
        <v>234</v>
      </c>
      <c r="F80" s="144"/>
      <c r="G80" s="144"/>
      <c r="H80" s="194" t="s">
        <v>154</v>
      </c>
      <c r="I80" s="60">
        <v>1309083520</v>
      </c>
      <c r="J80" s="56">
        <v>270000</v>
      </c>
      <c r="K80" s="177" t="s">
        <v>183</v>
      </c>
      <c r="L80" s="135">
        <v>270000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150</v>
      </c>
      <c r="B81" s="58" t="s">
        <v>151</v>
      </c>
      <c r="C81" s="123"/>
      <c r="D81" s="220">
        <v>69160</v>
      </c>
      <c r="E81" s="185" t="s">
        <v>221</v>
      </c>
      <c r="F81" s="138"/>
      <c r="G81" s="144"/>
      <c r="H81" s="194" t="s">
        <v>178</v>
      </c>
      <c r="I81" s="60">
        <v>1727608308</v>
      </c>
      <c r="J81" s="56">
        <v>7700</v>
      </c>
      <c r="K81" s="177" t="s">
        <v>177</v>
      </c>
      <c r="L81" s="135">
        <v>7700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99</v>
      </c>
      <c r="B82" s="58" t="s">
        <v>90</v>
      </c>
      <c r="C82" s="123">
        <v>1761236031</v>
      </c>
      <c r="D82" s="218">
        <v>7000</v>
      </c>
      <c r="E82" s="185" t="s">
        <v>131</v>
      </c>
      <c r="F82" s="138"/>
      <c r="G82" s="144"/>
      <c r="H82" s="194" t="s">
        <v>136</v>
      </c>
      <c r="I82" s="60">
        <v>1789726772</v>
      </c>
      <c r="J82" s="56">
        <v>39800</v>
      </c>
      <c r="K82" s="177" t="s">
        <v>182</v>
      </c>
      <c r="L82" s="135">
        <v>39800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99</v>
      </c>
      <c r="B83" s="58" t="s">
        <v>207</v>
      </c>
      <c r="C83" s="123"/>
      <c r="D83" s="218">
        <v>20000</v>
      </c>
      <c r="E83" s="185" t="s">
        <v>205</v>
      </c>
      <c r="F83" s="138"/>
      <c r="G83" s="144"/>
      <c r="H83" s="194" t="s">
        <v>180</v>
      </c>
      <c r="I83" s="60"/>
      <c r="J83" s="56">
        <v>300</v>
      </c>
      <c r="K83" s="177" t="s">
        <v>179</v>
      </c>
      <c r="L83" s="135">
        <v>300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135</v>
      </c>
      <c r="B84" s="58" t="s">
        <v>136</v>
      </c>
      <c r="C84" s="123">
        <v>1789726772</v>
      </c>
      <c r="D84" s="218">
        <v>40000</v>
      </c>
      <c r="E84" s="185" t="s">
        <v>212</v>
      </c>
      <c r="F84" s="292"/>
      <c r="G84" s="144"/>
      <c r="H84" s="194" t="s">
        <v>173</v>
      </c>
      <c r="I84" s="60">
        <v>1763999686</v>
      </c>
      <c r="J84" s="56">
        <v>25000</v>
      </c>
      <c r="K84" s="177" t="s">
        <v>169</v>
      </c>
      <c r="L84" s="135">
        <v>25000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193</v>
      </c>
      <c r="B85" s="58" t="s">
        <v>194</v>
      </c>
      <c r="C85" s="123"/>
      <c r="D85" s="218">
        <v>35000</v>
      </c>
      <c r="E85" s="185" t="s">
        <v>244</v>
      </c>
      <c r="F85" s="138"/>
      <c r="G85" s="144"/>
      <c r="H85" s="194" t="s">
        <v>160</v>
      </c>
      <c r="I85" s="60">
        <v>1747475777</v>
      </c>
      <c r="J85" s="56">
        <v>20000</v>
      </c>
      <c r="K85" s="177" t="s">
        <v>161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/>
      <c r="B86" s="58"/>
      <c r="C86" s="123"/>
      <c r="D86" s="218"/>
      <c r="E86" s="186"/>
      <c r="F86" s="138"/>
      <c r="G86" s="144"/>
      <c r="H86" s="194" t="s">
        <v>53</v>
      </c>
      <c r="I86" s="60">
        <v>1739992171</v>
      </c>
      <c r="J86" s="56">
        <v>17500</v>
      </c>
      <c r="K86" s="177" t="s">
        <v>54</v>
      </c>
      <c r="L86" s="135">
        <v>17500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/>
      <c r="B87" s="58"/>
      <c r="C87" s="237"/>
      <c r="D87" s="218"/>
      <c r="E87" s="186"/>
      <c r="F87" s="138"/>
      <c r="G87" s="144"/>
      <c r="H87" s="194" t="s">
        <v>130</v>
      </c>
      <c r="I87" s="60">
        <v>1758900692</v>
      </c>
      <c r="J87" s="56">
        <v>30000</v>
      </c>
      <c r="K87" s="177" t="s">
        <v>50</v>
      </c>
      <c r="L87" s="135">
        <v>30000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/>
      <c r="B88" s="58"/>
      <c r="C88" s="123"/>
      <c r="D88" s="218"/>
      <c r="E88" s="185"/>
      <c r="F88" s="301"/>
      <c r="G88" s="144"/>
      <c r="H88" s="194" t="s">
        <v>48</v>
      </c>
      <c r="I88" s="60">
        <v>1755626210</v>
      </c>
      <c r="J88" s="56">
        <v>23000</v>
      </c>
      <c r="K88" s="177" t="s">
        <v>51</v>
      </c>
      <c r="L88" s="135">
        <v>23000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/>
      <c r="B89" s="57"/>
      <c r="C89" s="123"/>
      <c r="D89" s="218"/>
      <c r="E89" s="185"/>
      <c r="F89" s="138"/>
      <c r="G89" s="144"/>
      <c r="H89" s="194"/>
      <c r="I89" s="60"/>
      <c r="J89" s="56"/>
      <c r="K89" s="56"/>
      <c r="L89" s="135"/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/>
      <c r="B90" s="58"/>
      <c r="C90" s="123"/>
      <c r="D90" s="218"/>
      <c r="E90" s="185"/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/>
      <c r="B91" s="58"/>
      <c r="C91" s="123"/>
      <c r="D91" s="218"/>
      <c r="E91" s="185"/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/>
      <c r="B92" s="58"/>
      <c r="C92" s="123"/>
      <c r="D92" s="218"/>
      <c r="E92" s="186"/>
      <c r="F92" s="301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310"/>
      <c r="B93" s="124"/>
      <c r="C93" s="123"/>
      <c r="D93" s="218"/>
      <c r="E93" s="185"/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/>
      <c r="B94" s="58"/>
      <c r="C94" s="123"/>
      <c r="D94" s="218"/>
      <c r="E94" s="184"/>
      <c r="F94" s="301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4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 t="s">
        <v>248</v>
      </c>
      <c r="C114" s="123" t="s">
        <v>249</v>
      </c>
      <c r="D114" s="218">
        <v>5500</v>
      </c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 t="s">
        <v>247</v>
      </c>
      <c r="C115" s="123"/>
      <c r="D115" s="218">
        <v>3000</v>
      </c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103</v>
      </c>
      <c r="B116" s="58" t="s">
        <v>219</v>
      </c>
      <c r="C116" s="123">
        <v>1763999686</v>
      </c>
      <c r="D116" s="218">
        <v>35000</v>
      </c>
      <c r="E116" s="186" t="s">
        <v>214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103</v>
      </c>
      <c r="B117" s="58" t="s">
        <v>53</v>
      </c>
      <c r="C117" s="123">
        <v>1739992171</v>
      </c>
      <c r="D117" s="218">
        <v>17500</v>
      </c>
      <c r="E117" s="186" t="s">
        <v>54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103</v>
      </c>
      <c r="B118" s="180" t="s">
        <v>218</v>
      </c>
      <c r="C118" s="123">
        <v>1758900692</v>
      </c>
      <c r="D118" s="272">
        <v>30000</v>
      </c>
      <c r="E118" s="187" t="s">
        <v>50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2" t="s">
        <v>31</v>
      </c>
      <c r="B119" s="333"/>
      <c r="C119" s="345"/>
      <c r="D119" s="221">
        <f>SUM(D37:D118)</f>
        <v>2364255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2" t="s">
        <v>32</v>
      </c>
      <c r="B121" s="333"/>
      <c r="C121" s="333"/>
      <c r="D121" s="221">
        <f>D119+M121</f>
        <v>2364255</v>
      </c>
      <c r="E121" s="213"/>
      <c r="F121" s="144"/>
      <c r="G121" s="144"/>
      <c r="H121" s="225"/>
      <c r="I121" s="192"/>
      <c r="J121" s="226">
        <f>SUM(J46:J120)</f>
        <v>2393185</v>
      </c>
      <c r="K121" s="227"/>
      <c r="L121" s="228">
        <f>SUM(L46:L120)</f>
        <v>2393185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1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5"/>
  <sheetViews>
    <sheetView tabSelected="1" topLeftCell="A16" zoomScaleNormal="100" workbookViewId="0">
      <selection activeCell="G26" sqref="G2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2" width="10.7109375" style="1" customWidth="1"/>
    <col min="13" max="16384" width="9.140625" style="1"/>
  </cols>
  <sheetData>
    <row r="1" spans="1:25" ht="26.25">
      <c r="A1" s="346" t="s">
        <v>55</v>
      </c>
      <c r="B1" s="347"/>
      <c r="C1" s="347"/>
      <c r="D1" s="347"/>
      <c r="E1" s="348"/>
      <c r="F1" s="5"/>
      <c r="G1" s="5"/>
    </row>
    <row r="2" spans="1:25" ht="21.75">
      <c r="A2" s="355" t="s">
        <v>70</v>
      </c>
      <c r="B2" s="356"/>
      <c r="C2" s="356"/>
      <c r="D2" s="356"/>
      <c r="E2" s="357"/>
      <c r="F2" s="5"/>
      <c r="G2" s="5"/>
    </row>
    <row r="3" spans="1:25" ht="23.25">
      <c r="A3" s="349" t="s">
        <v>245</v>
      </c>
      <c r="B3" s="350"/>
      <c r="C3" s="350"/>
      <c r="D3" s="350"/>
      <c r="E3" s="35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8" t="s">
        <v>120</v>
      </c>
      <c r="B4" s="359"/>
      <c r="C4" s="276"/>
      <c r="D4" s="360" t="s">
        <v>119</v>
      </c>
      <c r="E4" s="361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118</v>
      </c>
      <c r="B5" s="258">
        <v>8000000</v>
      </c>
      <c r="C5" s="39"/>
      <c r="D5" s="39" t="s">
        <v>11</v>
      </c>
      <c r="E5" s="254">
        <v>7398807.9922999991</v>
      </c>
      <c r="F5" s="34"/>
      <c r="G5" s="27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238371.23470000006</v>
      </c>
      <c r="C6" s="41"/>
      <c r="D6" s="39" t="s">
        <v>18</v>
      </c>
      <c r="E6" s="254">
        <v>21038</v>
      </c>
      <c r="F6" s="7"/>
      <c r="G6" s="274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07"/>
      <c r="B7" s="258"/>
      <c r="C7" s="41"/>
      <c r="D7" s="39" t="s">
        <v>68</v>
      </c>
      <c r="E7" s="291">
        <v>57699.242399999872</v>
      </c>
      <c r="F7" s="7"/>
      <c r="G7" s="27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1"/>
      <c r="B8" s="280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69495</v>
      </c>
      <c r="C9" s="40"/>
      <c r="D9" s="312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116</v>
      </c>
      <c r="B10" s="258">
        <v>70800</v>
      </c>
      <c r="C10" s="40"/>
      <c r="D10" s="39" t="s">
        <v>12</v>
      </c>
      <c r="E10" s="254">
        <v>2364255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8" t="s">
        <v>243</v>
      </c>
      <c r="B11" s="309">
        <f>B6-B9-B10</f>
        <v>98076.234700000059</v>
      </c>
      <c r="C11" s="40"/>
      <c r="D11" s="40"/>
      <c r="E11" s="254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8" t="s">
        <v>228</v>
      </c>
      <c r="B12" s="309">
        <v>48054</v>
      </c>
      <c r="C12" s="40"/>
      <c r="D12" s="39" t="s">
        <v>236</v>
      </c>
      <c r="E12" s="256">
        <v>2004330</v>
      </c>
      <c r="F12" s="7" t="s">
        <v>52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3" t="s">
        <v>8</v>
      </c>
      <c r="B13" s="294">
        <f>B11+B12</f>
        <v>146130.23470000006</v>
      </c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5"/>
      <c r="B14" s="258"/>
      <c r="C14" s="39"/>
      <c r="D14" s="39"/>
      <c r="E14" s="291"/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5" t="s">
        <v>232</v>
      </c>
      <c r="B15" s="258">
        <v>3000000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5" t="s">
        <v>246</v>
      </c>
      <c r="B16" s="258">
        <v>700000</v>
      </c>
      <c r="C16" s="40"/>
      <c r="D16" s="129"/>
      <c r="E16" s="256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B15+B13+B5+B16</f>
        <v>11846130.2347</v>
      </c>
      <c r="C17" s="40"/>
      <c r="D17" s="40" t="s">
        <v>7</v>
      </c>
      <c r="E17" s="257">
        <f>E5+E6+E7+E10+E11+E12+E15</f>
        <v>11846130.234699998</v>
      </c>
      <c r="F17" s="5"/>
      <c r="G17" s="117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2" t="s">
        <v>15</v>
      </c>
      <c r="B19" s="353"/>
      <c r="C19" s="353"/>
      <c r="D19" s="353"/>
      <c r="E19" s="354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4" t="s">
        <v>49</v>
      </c>
      <c r="B20" s="48">
        <v>78000</v>
      </c>
      <c r="C20" s="39"/>
      <c r="D20" s="281" t="s">
        <v>17</v>
      </c>
      <c r="E20" s="282">
        <v>412920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1" t="s">
        <v>217</v>
      </c>
      <c r="B21" s="127">
        <v>26800</v>
      </c>
      <c r="C21" s="39"/>
      <c r="D21" s="281" t="s">
        <v>132</v>
      </c>
      <c r="E21" s="282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5" t="s">
        <v>20</v>
      </c>
      <c r="B22" s="49">
        <v>20000</v>
      </c>
      <c r="C22" s="39"/>
      <c r="D22" s="283" t="s">
        <v>127</v>
      </c>
      <c r="E22" s="284">
        <v>240000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162</v>
      </c>
      <c r="B23" s="127">
        <v>25000</v>
      </c>
      <c r="C23" s="39"/>
      <c r="D23" s="281" t="s">
        <v>141</v>
      </c>
      <c r="E23" s="282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115</v>
      </c>
      <c r="B24" s="49">
        <v>19600</v>
      </c>
      <c r="C24" s="39"/>
      <c r="D24" s="281" t="s">
        <v>145</v>
      </c>
      <c r="E24" s="282">
        <v>175000</v>
      </c>
      <c r="G24" s="3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0" t="s">
        <v>121</v>
      </c>
      <c r="B25" s="262">
        <v>22000</v>
      </c>
      <c r="C25" s="128"/>
      <c r="D25" s="281" t="s">
        <v>149</v>
      </c>
      <c r="E25" s="282">
        <v>55000</v>
      </c>
      <c r="G25" s="3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227</v>
      </c>
      <c r="B26" s="127">
        <v>25000</v>
      </c>
      <c r="C26" s="128"/>
      <c r="D26" s="281" t="s">
        <v>142</v>
      </c>
      <c r="E26" s="282">
        <v>70000</v>
      </c>
      <c r="G26" s="3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6" t="s">
        <v>222</v>
      </c>
      <c r="B27" s="287">
        <v>70000</v>
      </c>
      <c r="C27" s="288"/>
      <c r="D27" s="289" t="s">
        <v>143</v>
      </c>
      <c r="E27" s="290">
        <v>38000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6" t="s">
        <v>233</v>
      </c>
      <c r="B28" s="287">
        <v>22100</v>
      </c>
      <c r="C28" s="288"/>
      <c r="D28" s="289" t="s">
        <v>144</v>
      </c>
      <c r="E28" s="290">
        <v>40000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6" t="s">
        <v>208</v>
      </c>
      <c r="B29" s="287">
        <v>20000</v>
      </c>
      <c r="C29" s="288"/>
      <c r="D29" s="289" t="s">
        <v>19</v>
      </c>
      <c r="E29" s="290">
        <v>79590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2.5" thickBot="1">
      <c r="A30" s="302" t="s">
        <v>155</v>
      </c>
      <c r="B30" s="303">
        <v>290000</v>
      </c>
      <c r="C30" s="304"/>
      <c r="D30" s="305" t="s">
        <v>211</v>
      </c>
      <c r="E30" s="306">
        <v>35000</v>
      </c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E31" s="14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8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</sheetData>
  <sortState ref="A26:B32">
    <sortCondition ref="A26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2022-03-31T19:07:21Z</dcterms:modified>
</cp:coreProperties>
</file>