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88017\Desktop\"/>
    </mc:Choice>
  </mc:AlternateContent>
  <bookViews>
    <workbookView xWindow="0" yWindow="0" windowWidth="20490" windowHeight="7755" tabRatio="602" activeTab="4"/>
  </bookViews>
  <sheets>
    <sheet name="Distributor Primary" sheetId="1" r:id="rId1"/>
    <sheet name="Distributor Secondary" sheetId="2" r:id="rId2"/>
    <sheet name="DSR con %" sheetId="4" r:id="rId3"/>
    <sheet name="DSR Secondary" sheetId="5" r:id="rId4"/>
    <sheet name="Need 105%" sheetId="6" r:id="rId5"/>
  </sheets>
  <definedNames>
    <definedName name="_xlnm._FilterDatabase" localSheetId="0" hidden="1">'Distributor Primary'!$A$3:$E$18</definedName>
    <definedName name="_xlnm._FilterDatabase" localSheetId="1" hidden="1">'Distributor Secondary'!$A$3:$D$18</definedName>
    <definedName name="_xlnm._FilterDatabase" localSheetId="3" hidden="1">'DSR Secondary'!$A$2:$AU$80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2" i="6"/>
  <c r="B8" i="6"/>
  <c r="C8" i="6" l="1"/>
  <c r="AG5" i="4"/>
  <c r="J3" i="5"/>
  <c r="J4" i="5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F17" i="1" l="1"/>
  <c r="F16" i="1"/>
  <c r="F15" i="1"/>
  <c r="F14" i="1"/>
  <c r="F13" i="1"/>
  <c r="F12" i="1"/>
  <c r="F11" i="1"/>
  <c r="AH18" i="2" l="1"/>
  <c r="AG18" i="2"/>
  <c r="AF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AI25" i="5" l="1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I25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I24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I23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I22" i="5"/>
  <c r="AI26" i="4"/>
  <c r="AH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AI16" i="4" l="1"/>
  <c r="AH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AF15" i="5"/>
  <c r="AI79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I79" i="5"/>
  <c r="AI78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I78" i="5"/>
  <c r="AI77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I77" i="5"/>
  <c r="AI75" i="5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I75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I74" i="5"/>
  <c r="AI73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I73" i="5"/>
  <c r="AI72" i="5"/>
  <c r="AH72" i="5"/>
  <c r="AG72" i="5"/>
  <c r="AF72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I72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I70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I69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I68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I67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I66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I65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I64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I62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I61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I60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I59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I57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I56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I55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I54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I52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I51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I50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I49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I48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I47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I46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I44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I43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I42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I41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I40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I38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I37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I36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I35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I34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I32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I31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I28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I27" i="5"/>
  <c r="H79" i="5"/>
  <c r="H78" i="5"/>
  <c r="H77" i="5"/>
  <c r="H75" i="5"/>
  <c r="H74" i="5"/>
  <c r="H73" i="5"/>
  <c r="H72" i="5"/>
  <c r="H70" i="5"/>
  <c r="H69" i="5"/>
  <c r="H68" i="5"/>
  <c r="H67" i="5"/>
  <c r="H66" i="5"/>
  <c r="H65" i="5"/>
  <c r="H64" i="5"/>
  <c r="H62" i="5"/>
  <c r="H61" i="5"/>
  <c r="H60" i="5"/>
  <c r="H59" i="5"/>
  <c r="H57" i="5"/>
  <c r="H56" i="5"/>
  <c r="H55" i="5"/>
  <c r="H54" i="5"/>
  <c r="H52" i="5"/>
  <c r="H51" i="5"/>
  <c r="H50" i="5"/>
  <c r="H49" i="5"/>
  <c r="H48" i="5"/>
  <c r="H47" i="5"/>
  <c r="H46" i="5"/>
  <c r="H44" i="5"/>
  <c r="H43" i="5"/>
  <c r="H42" i="5"/>
  <c r="H41" i="5"/>
  <c r="H40" i="5"/>
  <c r="H38" i="5"/>
  <c r="H37" i="5"/>
  <c r="H36" i="5"/>
  <c r="H35" i="5"/>
  <c r="H34" i="5"/>
  <c r="H32" i="5"/>
  <c r="H31" i="5"/>
  <c r="H28" i="5"/>
  <c r="H27" i="5"/>
  <c r="H25" i="5"/>
  <c r="H24" i="5"/>
  <c r="H23" i="5"/>
  <c r="H22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I20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I19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I18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I17" i="5"/>
  <c r="H20" i="5"/>
  <c r="H19" i="5"/>
  <c r="H18" i="5"/>
  <c r="H17" i="5"/>
  <c r="AI15" i="5"/>
  <c r="AH15" i="5"/>
  <c r="AG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I15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I14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I13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I12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I11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I10" i="5"/>
  <c r="H15" i="5"/>
  <c r="H14" i="5"/>
  <c r="H13" i="5"/>
  <c r="H12" i="5"/>
  <c r="H11" i="5"/>
  <c r="H10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I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I7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I6" i="5"/>
  <c r="H8" i="5"/>
  <c r="H7" i="5"/>
  <c r="H6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I4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I3" i="5"/>
  <c r="H4" i="5"/>
  <c r="H3" i="5"/>
  <c r="F6" i="5" l="1"/>
  <c r="F6" i="4" s="1"/>
  <c r="G6" i="5"/>
  <c r="G6" i="4" s="1"/>
  <c r="G4" i="5"/>
  <c r="G4" i="4" s="1"/>
  <c r="F4" i="5"/>
  <c r="F4" i="4" s="1"/>
  <c r="G7" i="5"/>
  <c r="G7" i="4" s="1"/>
  <c r="F7" i="5"/>
  <c r="F7" i="4" s="1"/>
  <c r="G10" i="5"/>
  <c r="G10" i="4" s="1"/>
  <c r="F10" i="5"/>
  <c r="F10" i="4" s="1"/>
  <c r="F14" i="5"/>
  <c r="F14" i="4" s="1"/>
  <c r="G14" i="5"/>
  <c r="G14" i="4" s="1"/>
  <c r="F20" i="5"/>
  <c r="F20" i="4" s="1"/>
  <c r="G20" i="5"/>
  <c r="G20" i="4" s="1"/>
  <c r="F32" i="5"/>
  <c r="F32" i="4" s="1"/>
  <c r="G32" i="5"/>
  <c r="G32" i="4" s="1"/>
  <c r="F37" i="5"/>
  <c r="F37" i="4" s="1"/>
  <c r="G37" i="5"/>
  <c r="G37" i="4" s="1"/>
  <c r="G42" i="5"/>
  <c r="G42" i="4" s="1"/>
  <c r="F42" i="5"/>
  <c r="F42" i="4" s="1"/>
  <c r="F47" i="5"/>
  <c r="F47" i="4" s="1"/>
  <c r="G47" i="5"/>
  <c r="G47" i="4" s="1"/>
  <c r="G51" i="5"/>
  <c r="G51" i="4" s="1"/>
  <c r="F51" i="5"/>
  <c r="F51" i="4" s="1"/>
  <c r="G56" i="5"/>
  <c r="G56" i="4" s="1"/>
  <c r="F56" i="5"/>
  <c r="F56" i="4" s="1"/>
  <c r="F61" i="5"/>
  <c r="F61" i="4" s="1"/>
  <c r="G61" i="5"/>
  <c r="G61" i="4" s="1"/>
  <c r="G65" i="5"/>
  <c r="G65" i="4" s="1"/>
  <c r="F65" i="5"/>
  <c r="F65" i="4" s="1"/>
  <c r="G68" i="5"/>
  <c r="G68" i="4" s="1"/>
  <c r="F68" i="5"/>
  <c r="F68" i="4" s="1"/>
  <c r="F73" i="5"/>
  <c r="F73" i="4" s="1"/>
  <c r="G73" i="5"/>
  <c r="G73" i="4" s="1"/>
  <c r="G78" i="5"/>
  <c r="G78" i="4" s="1"/>
  <c r="F78" i="5"/>
  <c r="F78" i="4" s="1"/>
  <c r="G3" i="5"/>
  <c r="G3" i="4" s="1"/>
  <c r="G5" i="4" s="1"/>
  <c r="F3" i="5"/>
  <c r="F3" i="4" s="1"/>
  <c r="F8" i="5"/>
  <c r="F8" i="4" s="1"/>
  <c r="G8" i="5"/>
  <c r="G8" i="4" s="1"/>
  <c r="G11" i="5"/>
  <c r="G11" i="4" s="1"/>
  <c r="F11" i="5"/>
  <c r="F11" i="4" s="1"/>
  <c r="G15" i="5"/>
  <c r="G15" i="4" s="1"/>
  <c r="F15" i="5"/>
  <c r="F15" i="4" s="1"/>
  <c r="G17" i="5"/>
  <c r="G17" i="4" s="1"/>
  <c r="F17" i="5"/>
  <c r="F17" i="4" s="1"/>
  <c r="G27" i="5"/>
  <c r="G27" i="4" s="1"/>
  <c r="F27" i="5"/>
  <c r="F27" i="4" s="1"/>
  <c r="G34" i="5"/>
  <c r="G34" i="4" s="1"/>
  <c r="F34" i="5"/>
  <c r="F34" i="4" s="1"/>
  <c r="G38" i="5"/>
  <c r="G38" i="4" s="1"/>
  <c r="F38" i="5"/>
  <c r="F38" i="4" s="1"/>
  <c r="F43" i="5"/>
  <c r="F43" i="4" s="1"/>
  <c r="G43" i="5"/>
  <c r="G43" i="4" s="1"/>
  <c r="G48" i="5"/>
  <c r="G48" i="4" s="1"/>
  <c r="F48" i="5"/>
  <c r="F48" i="4" s="1"/>
  <c r="G52" i="5"/>
  <c r="G52" i="4" s="1"/>
  <c r="F52" i="5"/>
  <c r="F52" i="4" s="1"/>
  <c r="G57" i="5"/>
  <c r="G57" i="4" s="1"/>
  <c r="F57" i="5"/>
  <c r="F57" i="4" s="1"/>
  <c r="G62" i="5"/>
  <c r="G62" i="4" s="1"/>
  <c r="F62" i="5"/>
  <c r="F62" i="4" s="1"/>
  <c r="F69" i="5"/>
  <c r="F69" i="4" s="1"/>
  <c r="G69" i="5"/>
  <c r="G69" i="4" s="1"/>
  <c r="G74" i="5"/>
  <c r="G74" i="4" s="1"/>
  <c r="F74" i="5"/>
  <c r="F74" i="4" s="1"/>
  <c r="G79" i="5"/>
  <c r="G79" i="4" s="1"/>
  <c r="F79" i="5"/>
  <c r="F79" i="4" s="1"/>
  <c r="F12" i="5"/>
  <c r="F12" i="4" s="1"/>
  <c r="G12" i="5"/>
  <c r="G12" i="4" s="1"/>
  <c r="F18" i="5"/>
  <c r="F18" i="4" s="1"/>
  <c r="G18" i="5"/>
  <c r="G18" i="4" s="1"/>
  <c r="G28" i="5"/>
  <c r="G28" i="4" s="1"/>
  <c r="F28" i="5"/>
  <c r="F28" i="4" s="1"/>
  <c r="F35" i="5"/>
  <c r="F35" i="4" s="1"/>
  <c r="G35" i="5"/>
  <c r="G35" i="4" s="1"/>
  <c r="G40" i="5"/>
  <c r="G40" i="4" s="1"/>
  <c r="F40" i="5"/>
  <c r="F40" i="4" s="1"/>
  <c r="G44" i="5"/>
  <c r="G44" i="4" s="1"/>
  <c r="F44" i="5"/>
  <c r="F44" i="4" s="1"/>
  <c r="F49" i="5"/>
  <c r="F49" i="4" s="1"/>
  <c r="G49" i="5"/>
  <c r="G49" i="4" s="1"/>
  <c r="G54" i="5"/>
  <c r="G54" i="4" s="1"/>
  <c r="F54" i="5"/>
  <c r="F54" i="4" s="1"/>
  <c r="F59" i="5"/>
  <c r="F59" i="4" s="1"/>
  <c r="G59" i="5"/>
  <c r="G59" i="4" s="1"/>
  <c r="G64" i="5"/>
  <c r="G64" i="4" s="1"/>
  <c r="F64" i="5"/>
  <c r="F64" i="4" s="1"/>
  <c r="G66" i="5"/>
  <c r="G66" i="4" s="1"/>
  <c r="F66" i="5"/>
  <c r="F66" i="4" s="1"/>
  <c r="G70" i="5"/>
  <c r="G70" i="4" s="1"/>
  <c r="F70" i="5"/>
  <c r="F70" i="4" s="1"/>
  <c r="G75" i="5"/>
  <c r="G75" i="4" s="1"/>
  <c r="F75" i="5"/>
  <c r="F75" i="4" s="1"/>
  <c r="G13" i="5"/>
  <c r="G13" i="4" s="1"/>
  <c r="F13" i="5"/>
  <c r="F13" i="4" s="1"/>
  <c r="G19" i="5"/>
  <c r="G19" i="4" s="1"/>
  <c r="F19" i="5"/>
  <c r="F19" i="4" s="1"/>
  <c r="G31" i="5"/>
  <c r="G31" i="4" s="1"/>
  <c r="F31" i="5"/>
  <c r="F31" i="4" s="1"/>
  <c r="G36" i="5"/>
  <c r="G36" i="4" s="1"/>
  <c r="F36" i="5"/>
  <c r="F36" i="4" s="1"/>
  <c r="F41" i="5"/>
  <c r="F41" i="4" s="1"/>
  <c r="G41" i="5"/>
  <c r="G41" i="4" s="1"/>
  <c r="G46" i="5"/>
  <c r="G46" i="4" s="1"/>
  <c r="F46" i="5"/>
  <c r="F46" i="4" s="1"/>
  <c r="G50" i="5"/>
  <c r="G50" i="4" s="1"/>
  <c r="F50" i="5"/>
  <c r="F50" i="4" s="1"/>
  <c r="F55" i="5"/>
  <c r="F55" i="4" s="1"/>
  <c r="G55" i="5"/>
  <c r="G55" i="4" s="1"/>
  <c r="G60" i="5"/>
  <c r="G60" i="4" s="1"/>
  <c r="F60" i="5"/>
  <c r="F60" i="4" s="1"/>
  <c r="F67" i="5"/>
  <c r="F67" i="4" s="1"/>
  <c r="G67" i="5"/>
  <c r="G67" i="4" s="1"/>
  <c r="G72" i="5"/>
  <c r="G72" i="4" s="1"/>
  <c r="F72" i="5"/>
  <c r="F72" i="4" s="1"/>
  <c r="G77" i="5"/>
  <c r="G77" i="4" s="1"/>
  <c r="F77" i="5"/>
  <c r="F77" i="4" s="1"/>
  <c r="H18" i="1"/>
  <c r="F80" i="4" l="1"/>
  <c r="G63" i="4"/>
  <c r="G80" i="4"/>
  <c r="F45" i="4"/>
  <c r="F5" i="4"/>
  <c r="F53" i="4"/>
  <c r="G76" i="4"/>
  <c r="G53" i="4"/>
  <c r="G45" i="4"/>
  <c r="G39" i="4"/>
  <c r="G21" i="4"/>
  <c r="G16" i="4"/>
  <c r="G9" i="4"/>
  <c r="G71" i="4"/>
  <c r="G58" i="4"/>
  <c r="F39" i="4"/>
  <c r="F16" i="4"/>
  <c r="F63" i="4"/>
  <c r="F58" i="4"/>
  <c r="F21" i="4"/>
  <c r="F76" i="4"/>
  <c r="F71" i="4"/>
  <c r="F9" i="4"/>
  <c r="E10" i="2"/>
  <c r="F5" i="2"/>
  <c r="AI29" i="5" l="1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I29" i="5"/>
  <c r="H29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I30" i="5"/>
  <c r="H30" i="5"/>
  <c r="F30" i="5" l="1"/>
  <c r="F30" i="4" s="1"/>
  <c r="G30" i="5"/>
  <c r="G30" i="4" s="1"/>
  <c r="G29" i="5"/>
  <c r="G29" i="4" s="1"/>
  <c r="F29" i="5"/>
  <c r="F29" i="4" s="1"/>
  <c r="AH21" i="5"/>
  <c r="AH18" i="1"/>
  <c r="AH5" i="4"/>
  <c r="AI5" i="4"/>
  <c r="AH9" i="4"/>
  <c r="AI9" i="4"/>
  <c r="AH21" i="4"/>
  <c r="AI21" i="4"/>
  <c r="AI80" i="4"/>
  <c r="AH80" i="4"/>
  <c r="AI76" i="4"/>
  <c r="AH76" i="4"/>
  <c r="AI71" i="4"/>
  <c r="AH71" i="4"/>
  <c r="AI63" i="4"/>
  <c r="AH63" i="4"/>
  <c r="AI58" i="4"/>
  <c r="AH58" i="4"/>
  <c r="AI53" i="4"/>
  <c r="AH53" i="4"/>
  <c r="AI45" i="4"/>
  <c r="AH45" i="4"/>
  <c r="AI39" i="4"/>
  <c r="AH39" i="4"/>
  <c r="AI33" i="4"/>
  <c r="AH33" i="4"/>
  <c r="F6" i="2"/>
  <c r="F7" i="2"/>
  <c r="F8" i="2"/>
  <c r="F9" i="2"/>
  <c r="F10" i="2"/>
  <c r="F11" i="2"/>
  <c r="F12" i="2"/>
  <c r="F13" i="2"/>
  <c r="F14" i="2"/>
  <c r="F15" i="2"/>
  <c r="F16" i="2"/>
  <c r="F17" i="2"/>
  <c r="F4" i="2"/>
  <c r="E5" i="2"/>
  <c r="E6" i="2"/>
  <c r="E7" i="2"/>
  <c r="E8" i="2"/>
  <c r="E9" i="2"/>
  <c r="E11" i="2"/>
  <c r="E12" i="2"/>
  <c r="E13" i="2"/>
  <c r="E14" i="2"/>
  <c r="E15" i="2"/>
  <c r="E16" i="2"/>
  <c r="E17" i="2"/>
  <c r="E4" i="2"/>
  <c r="F5" i="1"/>
  <c r="F6" i="1"/>
  <c r="F7" i="1"/>
  <c r="F8" i="1"/>
  <c r="F9" i="1"/>
  <c r="F10" i="1"/>
  <c r="F4" i="1"/>
  <c r="F33" i="4" l="1"/>
  <c r="G33" i="4"/>
  <c r="F18" i="2"/>
  <c r="E18" i="2"/>
  <c r="AI26" i="5"/>
  <c r="AH9" i="5"/>
  <c r="AH5" i="5"/>
  <c r="AI76" i="5"/>
  <c r="AH80" i="5"/>
  <c r="AI53" i="5"/>
  <c r="AH16" i="5"/>
  <c r="AI16" i="5"/>
  <c r="AI21" i="5"/>
  <c r="AH26" i="5"/>
  <c r="AH39" i="5"/>
  <c r="AI39" i="5"/>
  <c r="AH53" i="5"/>
  <c r="AH58" i="5"/>
  <c r="AI58" i="5"/>
  <c r="AH63" i="5"/>
  <c r="AI63" i="5"/>
  <c r="AH76" i="5"/>
  <c r="AI71" i="5"/>
  <c r="AH45" i="5"/>
  <c r="AI45" i="5"/>
  <c r="AI9" i="5"/>
  <c r="AH71" i="5"/>
  <c r="AI5" i="5"/>
  <c r="AH33" i="5"/>
  <c r="AI33" i="5"/>
  <c r="AI80" i="5"/>
  <c r="AG18" i="1"/>
  <c r="AF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G18" i="1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H5" i="4"/>
  <c r="H9" i="4"/>
  <c r="H21" i="4"/>
  <c r="H26" i="4"/>
  <c r="H33" i="4"/>
  <c r="H39" i="4"/>
  <c r="H45" i="4"/>
  <c r="H53" i="4"/>
  <c r="H58" i="4"/>
  <c r="H63" i="4"/>
  <c r="H71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AI81" i="5" l="1"/>
  <c r="AH81" i="5"/>
  <c r="G25" i="5"/>
  <c r="G25" i="4" s="1"/>
  <c r="F25" i="5"/>
  <c r="F25" i="4" s="1"/>
  <c r="F24" i="5"/>
  <c r="F24" i="4" s="1"/>
  <c r="G24" i="5"/>
  <c r="G24" i="4" s="1"/>
  <c r="F23" i="5"/>
  <c r="F23" i="4" s="1"/>
  <c r="G23" i="5"/>
  <c r="G23" i="4" s="1"/>
  <c r="G22" i="5"/>
  <c r="G22" i="4" s="1"/>
  <c r="F22" i="5"/>
  <c r="F22" i="4" s="1"/>
  <c r="AG21" i="5"/>
  <c r="U21" i="5"/>
  <c r="AG26" i="5"/>
  <c r="U26" i="5"/>
  <c r="AG58" i="5"/>
  <c r="U58" i="5"/>
  <c r="Y63" i="5"/>
  <c r="M63" i="5"/>
  <c r="AG71" i="5"/>
  <c r="U71" i="5"/>
  <c r="Y76" i="5"/>
  <c r="M76" i="5"/>
  <c r="L80" i="5"/>
  <c r="AF21" i="5"/>
  <c r="AB21" i="5"/>
  <c r="X21" i="5"/>
  <c r="T21" i="5"/>
  <c r="P21" i="5"/>
  <c r="L21" i="5"/>
  <c r="AF26" i="5"/>
  <c r="AB26" i="5"/>
  <c r="X26" i="5"/>
  <c r="T26" i="5"/>
  <c r="P26" i="5"/>
  <c r="L26" i="5"/>
  <c r="AF58" i="5"/>
  <c r="AB58" i="5"/>
  <c r="X58" i="5"/>
  <c r="T58" i="5"/>
  <c r="P58" i="5"/>
  <c r="L58" i="5"/>
  <c r="AF63" i="5"/>
  <c r="AB63" i="5"/>
  <c r="X63" i="5"/>
  <c r="T63" i="5"/>
  <c r="P63" i="5"/>
  <c r="L63" i="5"/>
  <c r="AF71" i="5"/>
  <c r="AB71" i="5"/>
  <c r="X71" i="5"/>
  <c r="T71" i="5"/>
  <c r="P71" i="5"/>
  <c r="L71" i="5"/>
  <c r="AF76" i="5"/>
  <c r="AB76" i="5"/>
  <c r="X76" i="5"/>
  <c r="T76" i="5"/>
  <c r="P76" i="5"/>
  <c r="L76" i="5"/>
  <c r="AE80" i="5"/>
  <c r="AA80" i="5"/>
  <c r="W80" i="5"/>
  <c r="S80" i="5"/>
  <c r="O80" i="5"/>
  <c r="K80" i="5"/>
  <c r="AC21" i="5"/>
  <c r="Q21" i="5"/>
  <c r="AC26" i="5"/>
  <c r="Q26" i="5"/>
  <c r="Y58" i="5"/>
  <c r="M58" i="5"/>
  <c r="AC63" i="5"/>
  <c r="Q63" i="5"/>
  <c r="Y71" i="5"/>
  <c r="M71" i="5"/>
  <c r="AG76" i="5"/>
  <c r="U76" i="5"/>
  <c r="AF80" i="5"/>
  <c r="AB80" i="5"/>
  <c r="X80" i="5"/>
  <c r="T80" i="5"/>
  <c r="AE21" i="5"/>
  <c r="AA21" i="5"/>
  <c r="W21" i="5"/>
  <c r="S21" i="5"/>
  <c r="O21" i="5"/>
  <c r="K21" i="5"/>
  <c r="AE26" i="5"/>
  <c r="AA26" i="5"/>
  <c r="W26" i="5"/>
  <c r="S26" i="5"/>
  <c r="O26" i="5"/>
  <c r="K26" i="5"/>
  <c r="AE58" i="5"/>
  <c r="AA58" i="5"/>
  <c r="W58" i="5"/>
  <c r="S58" i="5"/>
  <c r="O58" i="5"/>
  <c r="K58" i="5"/>
  <c r="AE63" i="5"/>
  <c r="AA63" i="5"/>
  <c r="W63" i="5"/>
  <c r="S63" i="5"/>
  <c r="O63" i="5"/>
  <c r="K63" i="5"/>
  <c r="AE71" i="5"/>
  <c r="AA71" i="5"/>
  <c r="W71" i="5"/>
  <c r="S71" i="5"/>
  <c r="O71" i="5"/>
  <c r="K71" i="5"/>
  <c r="AE76" i="5"/>
  <c r="AA76" i="5"/>
  <c r="W76" i="5"/>
  <c r="S76" i="5"/>
  <c r="O76" i="5"/>
  <c r="K76" i="5"/>
  <c r="AD80" i="5"/>
  <c r="Z80" i="5"/>
  <c r="V80" i="5"/>
  <c r="R80" i="5"/>
  <c r="N80" i="5"/>
  <c r="I80" i="5"/>
  <c r="Y21" i="5"/>
  <c r="M21" i="5"/>
  <c r="Y26" i="5"/>
  <c r="M26" i="5"/>
  <c r="AC58" i="5"/>
  <c r="Q58" i="5"/>
  <c r="AG63" i="5"/>
  <c r="U63" i="5"/>
  <c r="AC71" i="5"/>
  <c r="Q71" i="5"/>
  <c r="AC76" i="5"/>
  <c r="Q76" i="5"/>
  <c r="P80" i="5"/>
  <c r="AD21" i="5"/>
  <c r="Z21" i="5"/>
  <c r="V21" i="5"/>
  <c r="R21" i="5"/>
  <c r="N21" i="5"/>
  <c r="I21" i="5"/>
  <c r="AD26" i="5"/>
  <c r="Z26" i="5"/>
  <c r="V26" i="5"/>
  <c r="R26" i="5"/>
  <c r="N26" i="5"/>
  <c r="I26" i="5"/>
  <c r="AD58" i="5"/>
  <c r="Z58" i="5"/>
  <c r="V58" i="5"/>
  <c r="R58" i="5"/>
  <c r="N58" i="5"/>
  <c r="I58" i="5"/>
  <c r="AD63" i="5"/>
  <c r="Z63" i="5"/>
  <c r="V63" i="5"/>
  <c r="R63" i="5"/>
  <c r="N63" i="5"/>
  <c r="I63" i="5"/>
  <c r="AD71" i="5"/>
  <c r="Z71" i="5"/>
  <c r="V71" i="5"/>
  <c r="R71" i="5"/>
  <c r="N71" i="5"/>
  <c r="I71" i="5"/>
  <c r="AD76" i="5"/>
  <c r="Z76" i="5"/>
  <c r="V76" i="5"/>
  <c r="R76" i="5"/>
  <c r="N76" i="5"/>
  <c r="I76" i="5"/>
  <c r="AG80" i="5"/>
  <c r="AC80" i="5"/>
  <c r="Y80" i="5"/>
  <c r="U80" i="5"/>
  <c r="Q80" i="5"/>
  <c r="M80" i="5"/>
  <c r="H76" i="5"/>
  <c r="H80" i="5"/>
  <c r="F26" i="4" l="1"/>
  <c r="F81" i="4" s="1"/>
  <c r="G26" i="4"/>
  <c r="G81" i="4" s="1"/>
  <c r="G80" i="5"/>
  <c r="F80" i="5"/>
  <c r="G76" i="5"/>
  <c r="F76" i="5"/>
  <c r="F18" i="1"/>
  <c r="E18" i="1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AC33" i="5" l="1"/>
  <c r="M33" i="5"/>
  <c r="AF33" i="5"/>
  <c r="AB33" i="5"/>
  <c r="X33" i="5"/>
  <c r="T33" i="5"/>
  <c r="P33" i="5"/>
  <c r="L33" i="5"/>
  <c r="U33" i="5"/>
  <c r="AE33" i="5"/>
  <c r="AA33" i="5"/>
  <c r="W33" i="5"/>
  <c r="S33" i="5"/>
  <c r="O33" i="5"/>
  <c r="K33" i="5"/>
  <c r="AG33" i="5"/>
  <c r="Y33" i="5"/>
  <c r="Q33" i="5"/>
  <c r="AD33" i="5"/>
  <c r="Z33" i="5"/>
  <c r="V33" i="5"/>
  <c r="R33" i="5"/>
  <c r="N33" i="5"/>
  <c r="I33" i="5"/>
  <c r="AD5" i="5" l="1"/>
  <c r="R5" i="5"/>
  <c r="V9" i="5"/>
  <c r="N9" i="5"/>
  <c r="X16" i="5"/>
  <c r="L16" i="5"/>
  <c r="AC39" i="5"/>
  <c r="U39" i="5"/>
  <c r="AD45" i="5"/>
  <c r="R45" i="5"/>
  <c r="M53" i="5"/>
  <c r="AG5" i="5"/>
  <c r="AC5" i="5"/>
  <c r="Y5" i="5"/>
  <c r="U5" i="5"/>
  <c r="Q5" i="5"/>
  <c r="M5" i="5"/>
  <c r="AG9" i="5"/>
  <c r="AC9" i="5"/>
  <c r="Y9" i="5"/>
  <c r="U9" i="5"/>
  <c r="Q9" i="5"/>
  <c r="M9" i="5"/>
  <c r="AE16" i="5"/>
  <c r="AA16" i="5"/>
  <c r="W16" i="5"/>
  <c r="S16" i="5"/>
  <c r="O16" i="5"/>
  <c r="K16" i="5"/>
  <c r="AF39" i="5"/>
  <c r="AB39" i="5"/>
  <c r="X39" i="5"/>
  <c r="T39" i="5"/>
  <c r="P39" i="5"/>
  <c r="L39" i="5"/>
  <c r="AG45" i="5"/>
  <c r="AC45" i="5"/>
  <c r="Y45" i="5"/>
  <c r="U45" i="5"/>
  <c r="Q45" i="5"/>
  <c r="M45" i="5"/>
  <c r="AF53" i="5"/>
  <c r="AB53" i="5"/>
  <c r="X53" i="5"/>
  <c r="T53" i="5"/>
  <c r="P53" i="5"/>
  <c r="L53" i="5"/>
  <c r="V5" i="5"/>
  <c r="I5" i="5"/>
  <c r="Z9" i="5"/>
  <c r="I9" i="5"/>
  <c r="AF16" i="5"/>
  <c r="T16" i="5"/>
  <c r="AG39" i="5"/>
  <c r="Q39" i="5"/>
  <c r="V45" i="5"/>
  <c r="I45" i="5"/>
  <c r="AG53" i="5"/>
  <c r="AC53" i="5"/>
  <c r="Y53" i="5"/>
  <c r="Q53" i="5"/>
  <c r="AF5" i="5"/>
  <c r="AB5" i="5"/>
  <c r="X5" i="5"/>
  <c r="T5" i="5"/>
  <c r="P5" i="5"/>
  <c r="L5" i="5"/>
  <c r="AF9" i="5"/>
  <c r="AB9" i="5"/>
  <c r="X9" i="5"/>
  <c r="T9" i="5"/>
  <c r="P9" i="5"/>
  <c r="L9" i="5"/>
  <c r="AD16" i="5"/>
  <c r="Z16" i="5"/>
  <c r="V16" i="5"/>
  <c r="R16" i="5"/>
  <c r="N16" i="5"/>
  <c r="I16" i="5"/>
  <c r="AE39" i="5"/>
  <c r="AA39" i="5"/>
  <c r="W39" i="5"/>
  <c r="S39" i="5"/>
  <c r="O39" i="5"/>
  <c r="K39" i="5"/>
  <c r="AF45" i="5"/>
  <c r="AB45" i="5"/>
  <c r="X45" i="5"/>
  <c r="T45" i="5"/>
  <c r="P45" i="5"/>
  <c r="L45" i="5"/>
  <c r="AE53" i="5"/>
  <c r="AA53" i="5"/>
  <c r="W53" i="5"/>
  <c r="S53" i="5"/>
  <c r="O53" i="5"/>
  <c r="K53" i="5"/>
  <c r="Z5" i="5"/>
  <c r="N5" i="5"/>
  <c r="AD9" i="5"/>
  <c r="R9" i="5"/>
  <c r="AB16" i="5"/>
  <c r="P16" i="5"/>
  <c r="Y39" i="5"/>
  <c r="M39" i="5"/>
  <c r="Z45" i="5"/>
  <c r="N45" i="5"/>
  <c r="U53" i="5"/>
  <c r="AE5" i="5"/>
  <c r="AA5" i="5"/>
  <c r="W5" i="5"/>
  <c r="S5" i="5"/>
  <c r="O5" i="5"/>
  <c r="K5" i="5"/>
  <c r="AE9" i="5"/>
  <c r="AA9" i="5"/>
  <c r="W9" i="5"/>
  <c r="S9" i="5"/>
  <c r="O9" i="5"/>
  <c r="K9" i="5"/>
  <c r="AG16" i="5"/>
  <c r="AC16" i="5"/>
  <c r="Y16" i="5"/>
  <c r="U16" i="5"/>
  <c r="Q16" i="5"/>
  <c r="M16" i="5"/>
  <c r="AD39" i="5"/>
  <c r="Z39" i="5"/>
  <c r="V39" i="5"/>
  <c r="R39" i="5"/>
  <c r="N39" i="5"/>
  <c r="I39" i="5"/>
  <c r="AE45" i="5"/>
  <c r="AA45" i="5"/>
  <c r="W45" i="5"/>
  <c r="S45" i="5"/>
  <c r="O45" i="5"/>
  <c r="K45" i="5"/>
  <c r="AD53" i="5"/>
  <c r="Z53" i="5"/>
  <c r="V53" i="5"/>
  <c r="R53" i="5"/>
  <c r="N53" i="5"/>
  <c r="I53" i="5"/>
  <c r="H33" i="5"/>
  <c r="H45" i="5"/>
  <c r="H53" i="5"/>
  <c r="H21" i="5"/>
  <c r="H39" i="5"/>
  <c r="H63" i="5"/>
  <c r="H5" i="5"/>
  <c r="H58" i="5"/>
  <c r="H9" i="5"/>
  <c r="H26" i="5"/>
  <c r="H16" i="5"/>
  <c r="H71" i="5"/>
  <c r="S81" i="5" l="1"/>
  <c r="X81" i="5"/>
  <c r="Q81" i="5"/>
  <c r="AB81" i="5"/>
  <c r="AG81" i="5"/>
  <c r="H81" i="5"/>
  <c r="U81" i="5"/>
  <c r="AA81" i="5"/>
  <c r="AF81" i="5"/>
  <c r="Y81" i="5"/>
  <c r="V81" i="5"/>
  <c r="W81" i="5"/>
  <c r="AE81" i="5"/>
  <c r="AC81" i="5"/>
  <c r="L81" i="5"/>
  <c r="N81" i="5"/>
  <c r="K81" i="5"/>
  <c r="Z81" i="5"/>
  <c r="P81" i="5"/>
  <c r="R81" i="5"/>
  <c r="O81" i="5"/>
  <c r="T81" i="5"/>
  <c r="I81" i="5"/>
  <c r="M81" i="5"/>
  <c r="AD81" i="5"/>
  <c r="G71" i="5"/>
  <c r="F71" i="5"/>
  <c r="G21" i="5"/>
  <c r="F21" i="5"/>
  <c r="G16" i="5"/>
  <c r="F16" i="5"/>
  <c r="G5" i="5"/>
  <c r="F5" i="5"/>
  <c r="F53" i="5"/>
  <c r="G53" i="5"/>
  <c r="F26" i="5"/>
  <c r="G26" i="5"/>
  <c r="G63" i="5"/>
  <c r="F63" i="5"/>
  <c r="G45" i="5"/>
  <c r="F45" i="5"/>
  <c r="G58" i="5"/>
  <c r="F58" i="5"/>
  <c r="G9" i="5"/>
  <c r="F9" i="5"/>
  <c r="G39" i="5"/>
  <c r="F39" i="5"/>
  <c r="G33" i="5"/>
  <c r="F33" i="5"/>
  <c r="F81" i="5" l="1"/>
  <c r="G81" i="5"/>
</calcChain>
</file>

<file path=xl/sharedStrings.xml><?xml version="1.0" encoding="utf-8"?>
<sst xmlns="http://schemas.openxmlformats.org/spreadsheetml/2006/main" count="908" uniqueCount="212">
  <si>
    <t>DP</t>
  </si>
  <si>
    <t>Distributors</t>
  </si>
  <si>
    <t>Region/
Cluster</t>
  </si>
  <si>
    <t>Total Value</t>
  </si>
  <si>
    <t>Total
Qnty</t>
  </si>
  <si>
    <t>Rajshahi</t>
  </si>
  <si>
    <t>Prithibi Corporation</t>
  </si>
  <si>
    <t>Haque Enterprise</t>
  </si>
  <si>
    <t>Satata Enterprise</t>
  </si>
  <si>
    <t>Sarkar Telecom, Sirajgonj</t>
  </si>
  <si>
    <t>Mugdho Corporation</t>
  </si>
  <si>
    <t>Tulip Distribution</t>
  </si>
  <si>
    <t>Hello Rajshahi</t>
  </si>
  <si>
    <t>Hello Naogaon</t>
  </si>
  <si>
    <t>M/S Chowdhury Enterprise</t>
  </si>
  <si>
    <t>New Sarker Electronics</t>
  </si>
  <si>
    <t>Total</t>
  </si>
  <si>
    <t>Dealer</t>
  </si>
  <si>
    <t>Region</t>
  </si>
  <si>
    <t>Zone</t>
  </si>
  <si>
    <t>DSR ID</t>
  </si>
  <si>
    <t>DSR Name</t>
  </si>
  <si>
    <t>Total Quantity</t>
  </si>
  <si>
    <t>Naogaon</t>
  </si>
  <si>
    <t>Pabna</t>
  </si>
  <si>
    <t>DSR-0349</t>
  </si>
  <si>
    <t>DSR-0350</t>
  </si>
  <si>
    <t>DSR-0698</t>
  </si>
  <si>
    <t>DSR-0614</t>
  </si>
  <si>
    <t>Md. Rezaul Karim</t>
  </si>
  <si>
    <t>DSR-0617</t>
  </si>
  <si>
    <t>Pappu Kumer Roy Biddut</t>
  </si>
  <si>
    <t>DSR-0616</t>
  </si>
  <si>
    <t>Mithu Kumar Ghosh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</si>
  <si>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</si>
  <si>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</si>
  <si>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</si>
  <si>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</si>
  <si>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</si>
  <si>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</si>
  <si>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</si>
  <si>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</si>
  <si>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DSR-0234</t>
  </si>
  <si>
    <t>Md. Samim Reza</t>
  </si>
  <si>
    <t>Bogura</t>
  </si>
  <si>
    <t>Mobile collection and ghori ghor</t>
  </si>
  <si>
    <t>Region Total</t>
  </si>
  <si>
    <t>DSR-0236</t>
  </si>
  <si>
    <t>DSR-0699</t>
  </si>
  <si>
    <t>Mr. Bappy</t>
  </si>
  <si>
    <t>Rhyme Enterprise</t>
  </si>
  <si>
    <t>Anitish Ghosh Tonmoy</t>
  </si>
  <si>
    <t>DSR-0158</t>
  </si>
  <si>
    <t>DSR-0159</t>
  </si>
  <si>
    <t>DSR-0156</t>
  </si>
  <si>
    <t>DSR-0244</t>
  </si>
  <si>
    <t>Md. Atikur Rahman</t>
  </si>
  <si>
    <t>DSR-0243</t>
  </si>
  <si>
    <t>Md. Mosaibur Rahman</t>
  </si>
  <si>
    <t>DSR-0245</t>
  </si>
  <si>
    <t>DSR-0228</t>
  </si>
  <si>
    <t>Md. Karimul Islam</t>
  </si>
  <si>
    <t>DSR-0225</t>
  </si>
  <si>
    <t>Bikash Chandra Das</t>
  </si>
  <si>
    <t>DSR-0229</t>
  </si>
  <si>
    <t>DSR-0227</t>
  </si>
  <si>
    <t>Md. Salim Babu</t>
  </si>
  <si>
    <t>DSR-0230</t>
  </si>
  <si>
    <t>Md. Shafiq Sheikh</t>
  </si>
  <si>
    <t>DSR-0157</t>
  </si>
  <si>
    <t>DSR-0661</t>
  </si>
  <si>
    <t>DSR-0026</t>
  </si>
  <si>
    <t>DSR-0477</t>
  </si>
  <si>
    <t>DSR-0001</t>
  </si>
  <si>
    <t>DSR-0217</t>
  </si>
  <si>
    <t>Md. Sohid</t>
  </si>
  <si>
    <t>DSR-0621</t>
  </si>
  <si>
    <t>Md. Abdul Alim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</si>
  <si>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</si>
  <si>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</si>
  <si>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</si>
  <si>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</si>
  <si>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</si>
  <si>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</si>
  <si>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</si>
  <si>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</si>
  <si>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</si>
  <si>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</si>
  <si>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</si>
  <si>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</si>
  <si>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</si>
  <si>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</si>
  <si>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</si>
  <si>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</si>
  <si>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</si>
  <si>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</si>
  <si>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</si>
  <si>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Rajiul Islam</t>
  </si>
  <si>
    <t>DSR-0006</t>
  </si>
  <si>
    <t>Md. Rasheduzzaman Milon</t>
  </si>
  <si>
    <t>DSR-0036</t>
  </si>
  <si>
    <t>Md. Ruhul Islam</t>
  </si>
  <si>
    <t>DSR-0575</t>
  </si>
  <si>
    <t>Ripon</t>
  </si>
  <si>
    <t>DSR-0744</t>
  </si>
  <si>
    <t>DSR-0636</t>
  </si>
  <si>
    <t>Md. Johorul Islam</t>
  </si>
  <si>
    <t>DSR-0495</t>
  </si>
  <si>
    <t>Md. Monowar Hossain</t>
  </si>
  <si>
    <t>DSR-0496</t>
  </si>
  <si>
    <t>Md. Belal Hossain</t>
  </si>
  <si>
    <t>DSR-0497</t>
  </si>
  <si>
    <t>Md. Nasir Uddin</t>
  </si>
  <si>
    <t>DSR-0498</t>
  </si>
  <si>
    <t>Md. Khairul Islam</t>
  </si>
  <si>
    <t>DSR-0058</t>
  </si>
  <si>
    <t>DSR-0083</t>
  </si>
  <si>
    <t>Md. Ashikur Rahman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</si>
  <si>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</si>
  <si>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</si>
  <si>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</si>
  <si>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</si>
  <si>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</si>
  <si>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</si>
  <si>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</si>
  <si>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DSR-0590</t>
  </si>
  <si>
    <t>Md. Shipon Sarker</t>
  </si>
  <si>
    <t>Pacific Electronics</t>
  </si>
  <si>
    <t>Pacific Electronics-2</t>
  </si>
  <si>
    <t>DSR-0599</t>
  </si>
  <si>
    <t>DSR-0600</t>
  </si>
  <si>
    <t>Md. Manzir Hossain Mohaddes</t>
  </si>
  <si>
    <t>DSR-0598</t>
  </si>
  <si>
    <t>DSR-0258</t>
  </si>
  <si>
    <t>DSR-0259</t>
  </si>
  <si>
    <t>Mr. Golzar Rahaman</t>
  </si>
  <si>
    <t>DSR-0260</t>
  </si>
  <si>
    <t>DSR-0634</t>
  </si>
  <si>
    <t>Md. Moznu Mia</t>
  </si>
  <si>
    <t>Md. Atikur Rahman Opu</t>
  </si>
  <si>
    <t>Md. Sumon Sarker</t>
  </si>
  <si>
    <t>Dealer ID</t>
  </si>
  <si>
    <t>RP</t>
  </si>
  <si>
    <t>Asik Ahmed</t>
  </si>
  <si>
    <t>Rasel Hossain</t>
  </si>
  <si>
    <t>Md. Sumon Ahmed</t>
  </si>
  <si>
    <t>Md. Shibly Ahmed</t>
  </si>
  <si>
    <t>Md. Roman Hossain Rafi</t>
  </si>
  <si>
    <t>T.M Rasel Ahmed</t>
  </si>
  <si>
    <t>Md. Lablu Khan</t>
  </si>
  <si>
    <t>Md. Azim Hossain</t>
  </si>
  <si>
    <t>Moudud Ahmed Raton</t>
  </si>
  <si>
    <t xml:space="preserve">  Md Rasel Hossain</t>
  </si>
  <si>
    <t>Rubel</t>
  </si>
  <si>
    <t>Md. Taiebur Rahman Nayon</t>
  </si>
  <si>
    <t>Md. Liton Sarker</t>
  </si>
  <si>
    <t>Md. Asaduzzaman Dipu</t>
  </si>
  <si>
    <t>Md Riaz Mahmud</t>
  </si>
  <si>
    <t>B69</t>
  </si>
  <si>
    <t>B62</t>
  </si>
  <si>
    <t>BL96</t>
  </si>
  <si>
    <t>BL120</t>
  </si>
  <si>
    <t>D76</t>
  </si>
  <si>
    <t>D78</t>
  </si>
  <si>
    <t>D47</t>
  </si>
  <si>
    <t>L43</t>
  </si>
  <si>
    <t>D48</t>
  </si>
  <si>
    <t>L46</t>
  </si>
  <si>
    <t>L33</t>
  </si>
  <si>
    <t>L135</t>
  </si>
  <si>
    <t>T92</t>
  </si>
  <si>
    <t>L140</t>
  </si>
  <si>
    <t>L260</t>
  </si>
  <si>
    <t>S45</t>
  </si>
  <si>
    <t>L270</t>
  </si>
  <si>
    <t>D54+</t>
  </si>
  <si>
    <t>G10+</t>
  </si>
  <si>
    <t>Z45</t>
  </si>
  <si>
    <t>V138</t>
  </si>
  <si>
    <t>ATOM_II</t>
  </si>
  <si>
    <t>Z22</t>
  </si>
  <si>
    <t>Z33</t>
  </si>
  <si>
    <t>Md. Saiful</t>
  </si>
  <si>
    <t>Md. Aminur Islam</t>
  </si>
  <si>
    <t>Md. Shofiqul Islam</t>
  </si>
  <si>
    <t>DEL-0077</t>
  </si>
  <si>
    <t>DEL-0186</t>
  </si>
  <si>
    <t>DEL-0028</t>
  </si>
  <si>
    <t>DEL-0090</t>
  </si>
  <si>
    <t>Sarkar Telecom* Sirajgonj</t>
  </si>
  <si>
    <t>DEL-0155</t>
  </si>
  <si>
    <t>DEL-0179</t>
  </si>
  <si>
    <t>DEL-0158</t>
  </si>
  <si>
    <t>DEL-0031</t>
  </si>
  <si>
    <t>DEL-0029</t>
  </si>
  <si>
    <t>Mobile Collection &amp; Ghori Ghor</t>
  </si>
  <si>
    <t>DEL-0168</t>
  </si>
  <si>
    <t>DEL-0130</t>
  </si>
  <si>
    <t>DEL-0068</t>
  </si>
  <si>
    <t>DEL-0073</t>
  </si>
  <si>
    <t>Pacific Electronics – 2</t>
  </si>
  <si>
    <t>DEL-0142</t>
  </si>
  <si>
    <t>Primary Target March'22</t>
  </si>
  <si>
    <t>B24</t>
  </si>
  <si>
    <t>BL99</t>
  </si>
  <si>
    <t>i80</t>
  </si>
  <si>
    <t>Z42</t>
  </si>
  <si>
    <t>Secondary Target March'22</t>
  </si>
  <si>
    <t>Total=</t>
  </si>
  <si>
    <t>Original Target</t>
  </si>
  <si>
    <t>Tutul</t>
  </si>
  <si>
    <t>Need 105%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</si>
</sst>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10"/>
      <color theme="1"/>
      <name val="Bahnschrift SemiBold"/>
      <family val="2"/>
    </font>
    <font>
      <sz val="10"/>
      <color theme="0"/>
      <name val="Bahnschrift SemiBold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theme="0"/>
      <name val="Calibri"/>
      <family val="2"/>
      <scheme val="minor"/>
    </font>
    <font>
      <i/>
      <sz val="9"/>
      <name val="Calibri"/>
      <family val="2"/>
      <scheme val="minor"/>
    </font>
    <font>
      <sz val="11"/>
      <color theme="1"/>
      <name val="Bahnschrift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1" fillId="0" borderId="0"/>
    <xf numFmtId="44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31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 vertical="center"/>
    </xf>
    <xf numFmtId="0" fontId="3" fillId="0" borderId="0" xfId="0" applyFont="1"/>
    <xf numFmtId="164" fontId="4" fillId="3" borderId="1" xfId="1" applyNumberFormat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3" fontId="3" fillId="0" borderId="0" xfId="1" applyNumberFormat="1" applyFont="1" applyAlignment="1">
      <alignment horizontal="center" vertical="center"/>
    </xf>
    <xf numFmtId="0" fontId="6" fillId="2" borderId="0" xfId="0" applyFont="1" applyFill="1"/>
    <xf numFmtId="0" fontId="6" fillId="0" borderId="0" xfId="0" applyFont="1"/>
    <xf numFmtId="0" fontId="6" fillId="7" borderId="0" xfId="0" applyFont="1" applyFill="1"/>
    <xf numFmtId="0" fontId="6" fillId="7" borderId="3" xfId="0" applyFont="1" applyFill="1" applyBorder="1"/>
    <xf numFmtId="1" fontId="6" fillId="7" borderId="3" xfId="0" applyNumberFormat="1" applyFont="1" applyFill="1" applyBorder="1"/>
    <xf numFmtId="0" fontId="7" fillId="8" borderId="3" xfId="0" applyFont="1" applyFill="1" applyBorder="1"/>
    <xf numFmtId="0" fontId="6" fillId="7" borderId="3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1" fontId="6" fillId="2" borderId="3" xfId="0" applyNumberFormat="1" applyFont="1" applyFill="1" applyBorder="1"/>
    <xf numFmtId="0" fontId="8" fillId="0" borderId="3" xfId="4" applyFont="1" applyBorder="1" applyAlignment="1">
      <alignment horizontal="left"/>
    </xf>
    <xf numFmtId="0" fontId="8" fillId="2" borderId="3" xfId="5" applyFont="1" applyFill="1" applyBorder="1" applyAlignment="1">
      <alignment horizontal="center"/>
    </xf>
    <xf numFmtId="0" fontId="8" fillId="0" borderId="3" xfId="4" applyFont="1" applyBorder="1" applyAlignment="1">
      <alignment horizontal="center"/>
    </xf>
    <xf numFmtId="164" fontId="6" fillId="2" borderId="3" xfId="6" applyNumberFormat="1" applyFont="1" applyFill="1" applyBorder="1" applyAlignment="1">
      <alignment horizontal="center" vertical="center"/>
    </xf>
    <xf numFmtId="164" fontId="6" fillId="2" borderId="3" xfId="1" applyNumberFormat="1" applyFont="1" applyFill="1" applyBorder="1" applyAlignment="1">
      <alignment horizontal="center"/>
    </xf>
    <xf numFmtId="1" fontId="6" fillId="0" borderId="3" xfId="0" applyNumberFormat="1" applyFont="1" applyBorder="1"/>
    <xf numFmtId="0" fontId="8" fillId="7" borderId="3" xfId="4" applyFont="1" applyFill="1" applyBorder="1" applyAlignment="1">
      <alignment horizontal="left"/>
    </xf>
    <xf numFmtId="0" fontId="8" fillId="7" borderId="3" xfId="5" applyFont="1" applyFill="1" applyBorder="1" applyAlignment="1">
      <alignment horizontal="center"/>
    </xf>
    <xf numFmtId="0" fontId="8" fillId="7" borderId="3" xfId="4" applyFont="1" applyFill="1" applyBorder="1" applyAlignment="1">
      <alignment horizontal="center"/>
    </xf>
    <xf numFmtId="0" fontId="6" fillId="2" borderId="3" xfId="3" applyFont="1" applyFill="1" applyBorder="1"/>
    <xf numFmtId="0" fontId="6" fillId="7" borderId="3" xfId="3" applyFont="1" applyFill="1" applyBorder="1"/>
    <xf numFmtId="164" fontId="6" fillId="7" borderId="3" xfId="6" applyNumberFormat="1" applyFont="1" applyFill="1" applyBorder="1" applyAlignment="1">
      <alignment horizontal="center" vertical="center"/>
    </xf>
    <xf numFmtId="0" fontId="8" fillId="0" borderId="3" xfId="4" applyFont="1" applyBorder="1"/>
    <xf numFmtId="0" fontId="8" fillId="7" borderId="3" xfId="4" applyFont="1" applyFill="1" applyBorder="1"/>
    <xf numFmtId="0" fontId="8" fillId="0" borderId="3" xfId="3" applyFont="1" applyBorder="1"/>
    <xf numFmtId="0" fontId="8" fillId="7" borderId="3" xfId="3" applyFont="1" applyFill="1" applyBorder="1" applyAlignment="1">
      <alignment horizontal="left"/>
    </xf>
    <xf numFmtId="0" fontId="8" fillId="7" borderId="3" xfId="3" applyFont="1" applyFill="1" applyBorder="1"/>
    <xf numFmtId="0" fontId="8" fillId="0" borderId="3" xfId="3" applyFont="1" applyBorder="1" applyAlignment="1">
      <alignment horizontal="left"/>
    </xf>
    <xf numFmtId="0" fontId="6" fillId="2" borderId="3" xfId="3" applyFont="1" applyFill="1" applyBorder="1" applyAlignment="1">
      <alignment horizontal="left"/>
    </xf>
    <xf numFmtId="0" fontId="6" fillId="7" borderId="3" xfId="3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left" vertical="center" wrapText="1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left" vertical="center"/>
    </xf>
    <xf numFmtId="0" fontId="8" fillId="7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/>
    </xf>
    <xf numFmtId="0" fontId="10" fillId="8" borderId="3" xfId="0" applyFont="1" applyFill="1" applyBorder="1" applyAlignment="1">
      <alignment horizontal="left" vertical="center"/>
    </xf>
    <xf numFmtId="164" fontId="11" fillId="3" borderId="2" xfId="1" applyNumberFormat="1" applyFont="1" applyFill="1" applyBorder="1" applyAlignment="1">
      <alignment horizontal="center" vertical="center"/>
    </xf>
    <xf numFmtId="164" fontId="7" fillId="4" borderId="3" xfId="1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vertical="center"/>
    </xf>
    <xf numFmtId="0" fontId="8" fillId="7" borderId="6" xfId="0" applyFont="1" applyFill="1" applyBorder="1"/>
    <xf numFmtId="0" fontId="8" fillId="7" borderId="6" xfId="0" applyFont="1" applyFill="1" applyBorder="1" applyAlignment="1">
      <alignment horizontal="left" vertical="center"/>
    </xf>
    <xf numFmtId="10" fontId="12" fillId="7" borderId="6" xfId="8" applyNumberFormat="1" applyFont="1" applyFill="1" applyBorder="1" applyAlignment="1">
      <alignment horizontal="center"/>
    </xf>
    <xf numFmtId="164" fontId="6" fillId="7" borderId="3" xfId="0" applyNumberFormat="1" applyFont="1" applyFill="1" applyBorder="1"/>
    <xf numFmtId="0" fontId="13" fillId="0" borderId="0" xfId="0" applyFont="1"/>
    <xf numFmtId="164" fontId="6" fillId="7" borderId="3" xfId="1" applyNumberFormat="1" applyFont="1" applyFill="1" applyBorder="1" applyAlignment="1">
      <alignment horizontal="center"/>
    </xf>
    <xf numFmtId="164" fontId="2" fillId="2" borderId="0" xfId="1" applyNumberFormat="1" applyFont="1" applyFill="1" applyAlignment="1">
      <alignment horizontal="left" vertical="center"/>
    </xf>
    <xf numFmtId="164" fontId="4" fillId="3" borderId="7" xfId="1" applyNumberFormat="1" applyFont="1" applyFill="1" applyBorder="1" applyAlignment="1">
      <alignment horizontal="center" vertical="center"/>
    </xf>
    <xf numFmtId="164" fontId="11" fillId="3" borderId="7" xfId="1" applyNumberFormat="1" applyFont="1" applyFill="1" applyBorder="1" applyAlignment="1">
      <alignment horizontal="center" vertical="center"/>
    </xf>
    <xf numFmtId="164" fontId="7" fillId="4" borderId="8" xfId="1" applyNumberFormat="1" applyFont="1" applyFill="1" applyBorder="1" applyAlignment="1">
      <alignment horizontal="center" vertical="center"/>
    </xf>
    <xf numFmtId="0" fontId="11" fillId="3" borderId="3" xfId="0" applyFont="1" applyFill="1" applyBorder="1"/>
    <xf numFmtId="0" fontId="7" fillId="4" borderId="3" xfId="0" applyFont="1" applyFill="1" applyBorder="1"/>
    <xf numFmtId="9" fontId="6" fillId="7" borderId="3" xfId="2" applyFont="1" applyFill="1" applyBorder="1"/>
    <xf numFmtId="164" fontId="7" fillId="8" borderId="3" xfId="0" applyNumberFormat="1" applyFont="1" applyFill="1" applyBorder="1"/>
    <xf numFmtId="0" fontId="8" fillId="2" borderId="3" xfId="3" applyFont="1" applyFill="1" applyBorder="1" applyAlignment="1">
      <alignment horizontal="left"/>
    </xf>
    <xf numFmtId="0" fontId="9" fillId="7" borderId="3" xfId="0" applyFont="1" applyFill="1" applyBorder="1" applyAlignment="1">
      <alignment horizontal="left" vertical="center"/>
    </xf>
    <xf numFmtId="0" fontId="8" fillId="0" borderId="3" xfId="3" applyFont="1" applyFill="1" applyBorder="1"/>
    <xf numFmtId="0" fontId="6" fillId="0" borderId="3" xfId="3" applyFont="1" applyFill="1" applyBorder="1"/>
    <xf numFmtId="0" fontId="6" fillId="7" borderId="3" xfId="3" applyNumberFormat="1" applyFont="1" applyFill="1" applyBorder="1" applyAlignment="1">
      <alignment horizontal="left" vertical="center"/>
    </xf>
    <xf numFmtId="0" fontId="9" fillId="2" borderId="3" xfId="0" applyFont="1" applyFill="1" applyBorder="1" applyAlignment="1">
      <alignment vertical="center"/>
    </xf>
    <xf numFmtId="0" fontId="11" fillId="3" borderId="3" xfId="0" applyFont="1" applyFill="1" applyBorder="1" applyAlignment="1">
      <alignment horizontal="center"/>
    </xf>
    <xf numFmtId="0" fontId="8" fillId="0" borderId="3" xfId="4" applyFont="1" applyFill="1" applyBorder="1" applyAlignment="1" applyProtection="1">
      <alignment horizontal="right" vertical="center" wrapText="1"/>
      <protection locked="0"/>
    </xf>
    <xf numFmtId="164" fontId="6" fillId="2" borderId="3" xfId="7" applyNumberFormat="1" applyFont="1" applyFill="1" applyBorder="1" applyAlignment="1">
      <alignment horizontal="center"/>
    </xf>
    <xf numFmtId="9" fontId="6" fillId="0" borderId="3" xfId="2" applyFont="1" applyBorder="1"/>
    <xf numFmtId="0" fontId="8" fillId="2" borderId="3" xfId="3" applyFont="1" applyFill="1" applyBorder="1"/>
    <xf numFmtId="10" fontId="6" fillId="7" borderId="3" xfId="2" applyNumberFormat="1" applyFont="1" applyFill="1" applyBorder="1"/>
    <xf numFmtId="0" fontId="8" fillId="2" borderId="3" xfId="0" applyFont="1" applyFill="1" applyBorder="1" applyAlignment="1">
      <alignment vertical="center" wrapText="1"/>
    </xf>
    <xf numFmtId="0" fontId="8" fillId="7" borderId="3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vertical="center"/>
    </xf>
    <xf numFmtId="0" fontId="8" fillId="7" borderId="3" xfId="0" applyFont="1" applyFill="1" applyBorder="1" applyAlignment="1">
      <alignment vertical="center"/>
    </xf>
    <xf numFmtId="1" fontId="15" fillId="0" borderId="3" xfId="1" applyNumberFormat="1" applyFont="1" applyBorder="1" applyAlignment="1">
      <alignment horizontal="center" vertical="center"/>
    </xf>
    <xf numFmtId="1" fontId="14" fillId="4" borderId="3" xfId="1" applyNumberFormat="1" applyFont="1" applyFill="1" applyBorder="1" applyAlignment="1">
      <alignment horizontal="center" vertical="center" wrapText="1"/>
    </xf>
    <xf numFmtId="1" fontId="14" fillId="4" borderId="3" xfId="1" applyNumberFormat="1" applyFont="1" applyFill="1" applyBorder="1" applyAlignment="1">
      <alignment horizontal="center" vertical="center"/>
    </xf>
    <xf numFmtId="1" fontId="14" fillId="4" borderId="8" xfId="1" applyNumberFormat="1" applyFont="1" applyFill="1" applyBorder="1" applyAlignment="1">
      <alignment horizontal="center" vertical="center"/>
    </xf>
    <xf numFmtId="1" fontId="15" fillId="2" borderId="3" xfId="0" applyNumberFormat="1" applyFont="1" applyFill="1" applyBorder="1" applyAlignment="1">
      <alignment horizontal="center" vertical="center"/>
    </xf>
    <xf numFmtId="1" fontId="15" fillId="2" borderId="3" xfId="1" applyNumberFormat="1" applyFont="1" applyFill="1" applyBorder="1" applyAlignment="1">
      <alignment horizontal="center" vertical="center"/>
    </xf>
    <xf numFmtId="1" fontId="15" fillId="2" borderId="8" xfId="1" applyNumberFormat="1" applyFont="1" applyFill="1" applyBorder="1" applyAlignment="1">
      <alignment horizontal="center" vertical="center"/>
    </xf>
    <xf numFmtId="1" fontId="15" fillId="0" borderId="3" xfId="0" applyNumberFormat="1" applyFont="1" applyBorder="1" applyAlignment="1">
      <alignment horizontal="center" vertical="center"/>
    </xf>
    <xf numFmtId="1" fontId="15" fillId="0" borderId="3" xfId="1" applyNumberFormat="1" applyFont="1" applyFill="1" applyBorder="1" applyAlignment="1">
      <alignment horizontal="center" vertical="center"/>
    </xf>
    <xf numFmtId="1" fontId="15" fillId="0" borderId="8" xfId="1" applyNumberFormat="1" applyFont="1" applyFill="1" applyBorder="1" applyAlignment="1">
      <alignment horizontal="center" vertical="center"/>
    </xf>
    <xf numFmtId="1" fontId="15" fillId="0" borderId="3" xfId="0" applyNumberFormat="1" applyFont="1" applyFill="1" applyBorder="1" applyAlignment="1">
      <alignment horizontal="center" vertical="center"/>
    </xf>
    <xf numFmtId="1" fontId="14" fillId="5" borderId="3" xfId="1" applyNumberFormat="1" applyFont="1" applyFill="1" applyBorder="1" applyAlignment="1">
      <alignment horizontal="center" vertical="center"/>
    </xf>
    <xf numFmtId="1" fontId="15" fillId="2" borderId="3" xfId="0" applyNumberFormat="1" applyFont="1" applyFill="1" applyBorder="1" applyAlignment="1">
      <alignment horizontal="left" vertical="center"/>
    </xf>
    <xf numFmtId="1" fontId="15" fillId="0" borderId="8" xfId="1" applyNumberFormat="1" applyFont="1" applyBorder="1" applyAlignment="1">
      <alignment horizontal="center" vertical="center"/>
    </xf>
    <xf numFmtId="1" fontId="14" fillId="5" borderId="8" xfId="1" applyNumberFormat="1" applyFont="1" applyFill="1" applyBorder="1" applyAlignment="1">
      <alignment horizontal="center" vertical="center"/>
    </xf>
    <xf numFmtId="1" fontId="14" fillId="9" borderId="3" xfId="0" applyNumberFormat="1" applyFont="1" applyFill="1" applyBorder="1" applyAlignment="1">
      <alignment horizontal="center" vertical="center"/>
    </xf>
    <xf numFmtId="164" fontId="2" fillId="6" borderId="0" xfId="1" applyNumberFormat="1" applyFont="1" applyFill="1" applyAlignment="1">
      <alignment horizontal="left" vertical="center"/>
    </xf>
    <xf numFmtId="9" fontId="6" fillId="7" borderId="3" xfId="2" applyNumberFormat="1" applyFont="1" applyFill="1" applyBorder="1"/>
    <xf numFmtId="0" fontId="9" fillId="6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wrapText="1"/>
    </xf>
    <xf numFmtId="0" fontId="9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left"/>
    </xf>
    <xf numFmtId="164" fontId="6" fillId="2" borderId="3" xfId="6" applyNumberFormat="1" applyFont="1" applyFill="1" applyBorder="1" applyAlignment="1">
      <alignment horizontal="center"/>
    </xf>
    <xf numFmtId="1" fontId="6" fillId="0" borderId="3" xfId="0" applyNumberFormat="1" applyFont="1" applyBorder="1" applyAlignment="1"/>
    <xf numFmtId="0" fontId="6" fillId="2" borderId="0" xfId="0" applyFont="1" applyFill="1" applyAlignment="1"/>
    <xf numFmtId="0" fontId="6" fillId="0" borderId="0" xfId="0" applyFont="1" applyAlignment="1"/>
    <xf numFmtId="0" fontId="9" fillId="6" borderId="3" xfId="0" applyFont="1" applyFill="1" applyBorder="1" applyAlignment="1">
      <alignment horizontal="left"/>
    </xf>
    <xf numFmtId="1" fontId="14" fillId="10" borderId="3" xfId="1" applyNumberFormat="1" applyFont="1" applyFill="1" applyBorder="1" applyAlignment="1">
      <alignment horizontal="center" vertical="center"/>
    </xf>
    <xf numFmtId="1" fontId="14" fillId="11" borderId="3" xfId="1" applyNumberFormat="1" applyFont="1" applyFill="1" applyBorder="1" applyAlignment="1">
      <alignment horizontal="center" vertical="center"/>
    </xf>
    <xf numFmtId="1" fontId="14" fillId="5" borderId="3" xfId="0" applyNumberFormat="1" applyFont="1" applyFill="1" applyBorder="1" applyAlignment="1">
      <alignment horizontal="center" vertical="center"/>
    </xf>
    <xf numFmtId="0" fontId="7" fillId="6" borderId="3" xfId="3" applyFont="1" applyFill="1" applyBorder="1" applyAlignment="1">
      <alignment horizontal="center" vertical="center" wrapText="1"/>
    </xf>
    <xf numFmtId="0" fontId="7" fillId="9" borderId="3" xfId="3" applyFont="1" applyFill="1" applyBorder="1" applyAlignment="1">
      <alignment horizontal="center" vertical="center"/>
    </xf>
    <xf numFmtId="0" fontId="7" fillId="9" borderId="4" xfId="3" applyFont="1" applyFill="1" applyBorder="1" applyAlignment="1">
      <alignment horizontal="left" vertical="center"/>
    </xf>
    <xf numFmtId="0" fontId="7" fillId="9" borderId="5" xfId="3" applyFont="1" applyFill="1" applyBorder="1" applyAlignment="1">
      <alignment horizontal="left" vertical="center"/>
    </xf>
    <xf numFmtId="0" fontId="7" fillId="9" borderId="4" xfId="3" applyFont="1" applyFill="1" applyBorder="1" applyAlignment="1">
      <alignment horizontal="center" vertical="center"/>
    </xf>
    <xf numFmtId="0" fontId="7" fillId="9" borderId="5" xfId="3" applyFont="1" applyFill="1" applyBorder="1" applyAlignment="1">
      <alignment horizontal="center" vertical="center"/>
    </xf>
    <xf numFmtId="1" fontId="15" fillId="7" borderId="3" xfId="0" applyNumberFormat="1" applyFont="1" applyFill="1" applyBorder="1" applyAlignment="1">
      <alignment horizontal="left" vertical="center"/>
    </xf>
    <xf numFmtId="1" fontId="15" fillId="7" borderId="3" xfId="0" applyNumberFormat="1" applyFont="1" applyFill="1" applyBorder="1" applyAlignment="1">
      <alignment horizontal="center" vertical="center"/>
    </xf>
    <xf numFmtId="1" fontId="15" fillId="7" borderId="3" xfId="1" applyNumberFormat="1" applyFont="1" applyFill="1" applyBorder="1" applyAlignment="1">
      <alignment horizontal="center" vertical="center"/>
    </xf>
    <xf numFmtId="1" fontId="15" fillId="7" borderId="8" xfId="1" applyNumberFormat="1" applyFont="1" applyFill="1" applyBorder="1" applyAlignment="1">
      <alignment horizontal="center" vertical="center"/>
    </xf>
    <xf numFmtId="0" fontId="13" fillId="7" borderId="0" xfId="0" applyFont="1" applyFill="1"/>
    <xf numFmtId="0" fontId="0" fillId="0" borderId="3" xfId="0" applyBorder="1" applyAlignment="1">
      <alignment horizontal="center" vertical="center"/>
    </xf>
    <xf numFmtId="1" fontId="0" fillId="0" borderId="0" xfId="0" applyNumberFormat="1"/>
    <xf numFmtId="1" fontId="0" fillId="0" borderId="3" xfId="0" applyNumberFormat="1" applyBorder="1" applyAlignment="1">
      <alignment horizontal="center" vertical="center"/>
    </xf>
    <xf numFmtId="0" fontId="16" fillId="7" borderId="3" xfId="0" applyFont="1" applyFill="1" applyBorder="1" applyAlignment="1">
      <alignment horizontal="center" vertical="center"/>
    </xf>
    <xf numFmtId="1" fontId="16" fillId="7" borderId="3" xfId="0" applyNumberFormat="1" applyFont="1" applyFill="1" applyBorder="1" applyAlignment="1">
      <alignment horizontal="center" vertical="center"/>
    </xf>
  </cellXfs>
  <cellStyles count="13">
    <cellStyle name="Comma" xfId="1" builtinId="3"/>
    <cellStyle name="Comma 2" xfId="7"/>
    <cellStyle name="Comma 2 2" xfId="6"/>
    <cellStyle name="Comma 3 2" xfId="12"/>
    <cellStyle name="Normal" xfId="0" builtinId="0"/>
    <cellStyle name="Normal 2" xfId="5"/>
    <cellStyle name="Normal 2 2" xfId="3"/>
    <cellStyle name="Normal 2 3" xfId="9"/>
    <cellStyle name="Normal 3" xfId="4"/>
    <cellStyle name="Percent" xfId="2" builtinId="5"/>
    <cellStyle name="Percent 2 2" xfId="8"/>
    <cellStyle name="Percent 5" xfId="11"/>
    <cellStyle name="Percent 6 2" xfId="1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H18"/>
  <sheetViews>
    <sheetView showGridLines="0" zoomScale="90" zoomScaleNormal="90" workbookViewId="0">
      <pane xSplit="6" ySplit="3" topLeftCell="G4" activePane="bottomRight" state="frozen"/>
      <selection pane="topRight" activeCell="E1" sqref="E1"/>
      <selection pane="bottomLeft" activeCell="A4" sqref="A4"/>
      <selection pane="bottomRight" activeCell="G9" sqref="G9"/>
    </sheetView>
  </sheetViews>
  <sheetFormatPr defaultColWidth="9.140625" defaultRowHeight="12.75" x14ac:dyDescent="0.2"/>
  <cols>
    <col min="1" max="1" width="28.7109375" style="1" bestFit="1" customWidth="1"/>
    <col min="2" max="2" width="8.5703125" style="1" bestFit="1" customWidth="1"/>
    <col min="3" max="3" width="13.85546875" style="1" bestFit="1" customWidth="1"/>
    <col min="4" max="4" width="8.85546875" style="1" bestFit="1" customWidth="1"/>
    <col min="5" max="5" width="11.42578125" style="2" bestFit="1" customWidth="1"/>
    <col min="6" max="8" width="7.28515625" style="2" bestFit="1" customWidth="1"/>
    <col min="9" max="9" width="6.85546875" style="2" bestFit="1" customWidth="1"/>
    <col min="10" max="10" width="7" style="2" bestFit="1" customWidth="1"/>
    <col min="11" max="11" width="6.7109375" style="2" bestFit="1" customWidth="1"/>
    <col min="12" max="12" width="6.85546875" style="2" bestFit="1" customWidth="1"/>
    <col min="13" max="14" width="6.28515625" style="2" bestFit="1" customWidth="1"/>
    <col min="15" max="16" width="6.42578125" style="2" bestFit="1" customWidth="1"/>
    <col min="17" max="17" width="6.85546875" style="2" bestFit="1" customWidth="1"/>
    <col min="18" max="18" width="6.42578125" style="2" bestFit="1" customWidth="1"/>
    <col min="19" max="19" width="7.140625" style="2" bestFit="1" customWidth="1"/>
    <col min="20" max="20" width="6.28515625" style="2" bestFit="1" customWidth="1"/>
    <col min="21" max="21" width="6.42578125" style="2" bestFit="1" customWidth="1"/>
    <col min="22" max="23" width="6.85546875" style="2" bestFit="1" customWidth="1"/>
    <col min="24" max="24" width="6.7109375" style="2" bestFit="1" customWidth="1"/>
    <col min="25" max="25" width="6.85546875" style="2" bestFit="1" customWidth="1"/>
    <col min="26" max="26" width="6.7109375" style="2" bestFit="1" customWidth="1"/>
    <col min="27" max="27" width="7" style="2" bestFit="1" customWidth="1"/>
    <col min="28" max="29" width="6.85546875" style="2" bestFit="1" customWidth="1"/>
    <col min="30" max="30" width="7.85546875" style="2" bestFit="1" customWidth="1"/>
    <col min="31" max="31" width="6.42578125" style="2" bestFit="1" customWidth="1"/>
    <col min="32" max="32" width="7.140625" style="2" bestFit="1" customWidth="1"/>
    <col min="33" max="33" width="7" style="2" bestFit="1" customWidth="1"/>
    <col min="34" max="34" width="6.42578125" style="3" bestFit="1" customWidth="1"/>
    <col min="35" max="16384" width="9.140625" style="3"/>
  </cols>
  <sheetData>
    <row r="1" spans="1:34" ht="14.25" x14ac:dyDescent="0.2">
      <c r="A1" s="99" t="s">
        <v>202</v>
      </c>
      <c r="B1" s="59"/>
      <c r="C1" s="59"/>
    </row>
    <row r="2" spans="1:34" s="1" customFormat="1" x14ac:dyDescent="0.2">
      <c r="E2" s="2"/>
      <c r="F2" s="4" t="s">
        <v>0</v>
      </c>
      <c r="G2" s="5">
        <v>972.35436893203882</v>
      </c>
      <c r="H2" s="5">
        <v>932.257281553398</v>
      </c>
      <c r="I2" s="5">
        <v>922.23300970873788</v>
      </c>
      <c r="J2" s="5">
        <v>1001.4247572815534</v>
      </c>
      <c r="K2" s="5">
        <v>1030.495145631068</v>
      </c>
      <c r="L2" s="5">
        <v>1069.5898058252428</v>
      </c>
      <c r="M2" s="5">
        <v>1117.7063106796118</v>
      </c>
      <c r="N2" s="5">
        <v>1117.7063106796118</v>
      </c>
      <c r="O2" s="5">
        <v>1422.4441747572816</v>
      </c>
      <c r="P2" s="5">
        <v>1390.3665048543689</v>
      </c>
      <c r="Q2" s="5">
        <v>1169.8325242718447</v>
      </c>
      <c r="R2" s="5">
        <v>1217.9490291262136</v>
      </c>
      <c r="S2" s="5">
        <v>1224.9660194174758</v>
      </c>
      <c r="T2" s="5">
        <v>1214.9417475728155</v>
      </c>
      <c r="U2" s="5">
        <v>1217.9490291262136</v>
      </c>
      <c r="V2" s="5">
        <v>1267.0679611650485</v>
      </c>
      <c r="W2" s="5">
        <v>1306.1626213592233</v>
      </c>
      <c r="X2" s="5">
        <v>1296.1383495145631</v>
      </c>
      <c r="Y2" s="5">
        <v>1334.2305825242718</v>
      </c>
      <c r="Z2" s="5">
        <v>1403.3980582524273</v>
      </c>
      <c r="AA2" s="5">
        <v>4706.3956310679614</v>
      </c>
      <c r="AB2" s="5">
        <v>6773.6208225</v>
      </c>
      <c r="AC2" s="5">
        <v>5929.3567961165045</v>
      </c>
      <c r="AD2" s="5">
        <v>7057.0873786407765</v>
      </c>
      <c r="AE2" s="5">
        <v>8712.7275000000009</v>
      </c>
      <c r="AF2" s="5">
        <v>7488.1310679611652</v>
      </c>
      <c r="AG2" s="60">
        <v>8320.1456310679605</v>
      </c>
      <c r="AH2" s="60">
        <v>9317.5606796116499</v>
      </c>
    </row>
    <row r="3" spans="1:34" s="6" customFormat="1" ht="32.25" customHeight="1" x14ac:dyDescent="0.25">
      <c r="A3" s="98" t="s">
        <v>1</v>
      </c>
      <c r="B3" s="98" t="s">
        <v>141</v>
      </c>
      <c r="C3" s="98" t="s">
        <v>2</v>
      </c>
      <c r="D3" s="98" t="s">
        <v>19</v>
      </c>
      <c r="E3" s="84" t="s">
        <v>3</v>
      </c>
      <c r="F3" s="84" t="s">
        <v>4</v>
      </c>
      <c r="G3" s="112" t="s">
        <v>203</v>
      </c>
      <c r="H3" s="85" t="s">
        <v>159</v>
      </c>
      <c r="I3" s="85" t="s">
        <v>158</v>
      </c>
      <c r="J3" s="85" t="s">
        <v>160</v>
      </c>
      <c r="K3" s="85" t="s">
        <v>204</v>
      </c>
      <c r="L3" s="85" t="s">
        <v>161</v>
      </c>
      <c r="M3" s="113" t="s">
        <v>162</v>
      </c>
      <c r="N3" s="113" t="s">
        <v>163</v>
      </c>
      <c r="O3" s="85" t="s">
        <v>175</v>
      </c>
      <c r="P3" s="85" t="s">
        <v>173</v>
      </c>
      <c r="Q3" s="85" t="s">
        <v>164</v>
      </c>
      <c r="R3" s="85" t="s">
        <v>166</v>
      </c>
      <c r="S3" s="85" t="s">
        <v>168</v>
      </c>
      <c r="T3" s="85" t="s">
        <v>165</v>
      </c>
      <c r="U3" s="85" t="s">
        <v>167</v>
      </c>
      <c r="V3" s="85" t="s">
        <v>169</v>
      </c>
      <c r="W3" s="85" t="s">
        <v>171</v>
      </c>
      <c r="X3" s="113" t="s">
        <v>170</v>
      </c>
      <c r="Y3" s="85" t="s">
        <v>172</v>
      </c>
      <c r="Z3" s="85" t="s">
        <v>174</v>
      </c>
      <c r="AA3" s="85" t="s">
        <v>176</v>
      </c>
      <c r="AB3" s="112" t="s">
        <v>205</v>
      </c>
      <c r="AC3" s="85" t="s">
        <v>178</v>
      </c>
      <c r="AD3" s="85" t="s">
        <v>179</v>
      </c>
      <c r="AE3" s="112" t="s">
        <v>206</v>
      </c>
      <c r="AF3" s="85" t="s">
        <v>180</v>
      </c>
      <c r="AG3" s="86" t="s">
        <v>181</v>
      </c>
      <c r="AH3" s="86" t="s">
        <v>177</v>
      </c>
    </row>
    <row r="4" spans="1:34" s="57" customFormat="1" ht="14.25" x14ac:dyDescent="0.2">
      <c r="A4" s="95" t="s">
        <v>6</v>
      </c>
      <c r="B4" s="87" t="s">
        <v>185</v>
      </c>
      <c r="C4" s="87" t="s">
        <v>5</v>
      </c>
      <c r="D4" s="90" t="s">
        <v>5</v>
      </c>
      <c r="E4" s="83">
        <f t="shared" ref="E4:E17" si="0">SUMPRODUCT($G$2:$AH$2,G4:AH4)</f>
        <v>3316863.2095050975</v>
      </c>
      <c r="F4" s="88">
        <f t="shared" ref="F4:F17" si="1">SUM(G4:AH4)</f>
        <v>2060</v>
      </c>
      <c r="G4" s="88">
        <v>257</v>
      </c>
      <c r="H4" s="88">
        <v>294</v>
      </c>
      <c r="I4" s="88">
        <v>110</v>
      </c>
      <c r="J4" s="88">
        <v>147</v>
      </c>
      <c r="K4" s="88">
        <v>110</v>
      </c>
      <c r="L4" s="88">
        <v>147</v>
      </c>
      <c r="M4" s="88">
        <v>48</v>
      </c>
      <c r="N4" s="88">
        <v>48</v>
      </c>
      <c r="O4" s="88">
        <v>55</v>
      </c>
      <c r="P4" s="88">
        <v>36</v>
      </c>
      <c r="Q4" s="88">
        <v>73</v>
      </c>
      <c r="R4" s="88">
        <v>36</v>
      </c>
      <c r="S4" s="88">
        <v>111</v>
      </c>
      <c r="T4" s="88">
        <v>44</v>
      </c>
      <c r="U4" s="88">
        <v>92</v>
      </c>
      <c r="V4" s="88">
        <v>73</v>
      </c>
      <c r="W4" s="88">
        <v>73</v>
      </c>
      <c r="X4" s="88">
        <v>29</v>
      </c>
      <c r="Y4" s="88">
        <v>73</v>
      </c>
      <c r="Z4" s="88">
        <v>36</v>
      </c>
      <c r="AA4" s="88">
        <v>15</v>
      </c>
      <c r="AB4" s="88">
        <v>30</v>
      </c>
      <c r="AC4" s="88">
        <v>12</v>
      </c>
      <c r="AD4" s="88">
        <v>30</v>
      </c>
      <c r="AE4" s="88">
        <v>15</v>
      </c>
      <c r="AF4" s="88">
        <v>21</v>
      </c>
      <c r="AG4" s="89">
        <v>30</v>
      </c>
      <c r="AH4" s="90">
        <v>15</v>
      </c>
    </row>
    <row r="5" spans="1:34" s="57" customFormat="1" ht="14.25" x14ac:dyDescent="0.2">
      <c r="A5" s="95" t="s">
        <v>50</v>
      </c>
      <c r="B5" s="87" t="s">
        <v>186</v>
      </c>
      <c r="C5" s="87" t="s">
        <v>5</v>
      </c>
      <c r="D5" s="90" t="s">
        <v>24</v>
      </c>
      <c r="E5" s="83">
        <f t="shared" si="0"/>
        <v>4798707.8563626455</v>
      </c>
      <c r="F5" s="88">
        <f t="shared" si="1"/>
        <v>2982</v>
      </c>
      <c r="G5" s="88">
        <v>370</v>
      </c>
      <c r="H5" s="88">
        <v>423</v>
      </c>
      <c r="I5" s="88">
        <v>158</v>
      </c>
      <c r="J5" s="88">
        <v>211</v>
      </c>
      <c r="K5" s="88">
        <v>158</v>
      </c>
      <c r="L5" s="88">
        <v>212</v>
      </c>
      <c r="M5" s="88">
        <v>76</v>
      </c>
      <c r="N5" s="88">
        <v>76</v>
      </c>
      <c r="O5" s="88">
        <v>79</v>
      </c>
      <c r="P5" s="88">
        <v>53</v>
      </c>
      <c r="Q5" s="88">
        <v>105</v>
      </c>
      <c r="R5" s="88">
        <v>53</v>
      </c>
      <c r="S5" s="88">
        <v>159</v>
      </c>
      <c r="T5" s="88">
        <v>63</v>
      </c>
      <c r="U5" s="88">
        <v>132</v>
      </c>
      <c r="V5" s="88">
        <v>105</v>
      </c>
      <c r="W5" s="88">
        <v>105</v>
      </c>
      <c r="X5" s="88">
        <v>42</v>
      </c>
      <c r="Y5" s="88">
        <v>105</v>
      </c>
      <c r="Z5" s="88">
        <v>53</v>
      </c>
      <c r="AA5" s="88">
        <v>21</v>
      </c>
      <c r="AB5" s="88">
        <v>43</v>
      </c>
      <c r="AC5" s="88">
        <v>23</v>
      </c>
      <c r="AD5" s="88">
        <v>43</v>
      </c>
      <c r="AE5" s="88">
        <v>21</v>
      </c>
      <c r="AF5" s="88">
        <v>29</v>
      </c>
      <c r="AG5" s="89">
        <v>43</v>
      </c>
      <c r="AH5" s="90">
        <v>21</v>
      </c>
    </row>
    <row r="6" spans="1:34" s="57" customFormat="1" ht="14.25" x14ac:dyDescent="0.2">
      <c r="A6" s="95" t="s">
        <v>7</v>
      </c>
      <c r="B6" s="87" t="s">
        <v>187</v>
      </c>
      <c r="C6" s="87" t="s">
        <v>5</v>
      </c>
      <c r="D6" s="90" t="s">
        <v>23</v>
      </c>
      <c r="E6" s="83">
        <f t="shared" si="0"/>
        <v>6473016.439619733</v>
      </c>
      <c r="F6" s="88">
        <f t="shared" si="1"/>
        <v>4014</v>
      </c>
      <c r="G6" s="88">
        <v>501</v>
      </c>
      <c r="H6" s="88">
        <v>573</v>
      </c>
      <c r="I6" s="88">
        <v>214</v>
      </c>
      <c r="J6" s="88">
        <v>285</v>
      </c>
      <c r="K6" s="88">
        <v>214</v>
      </c>
      <c r="L6" s="88">
        <v>286</v>
      </c>
      <c r="M6" s="88">
        <v>92</v>
      </c>
      <c r="N6" s="88">
        <v>92</v>
      </c>
      <c r="O6" s="88">
        <v>107</v>
      </c>
      <c r="P6" s="88">
        <v>71</v>
      </c>
      <c r="Q6" s="88">
        <v>143</v>
      </c>
      <c r="R6" s="88">
        <v>71</v>
      </c>
      <c r="S6" s="88">
        <v>215</v>
      </c>
      <c r="T6" s="88">
        <v>85</v>
      </c>
      <c r="U6" s="88">
        <v>178</v>
      </c>
      <c r="V6" s="88">
        <v>143</v>
      </c>
      <c r="W6" s="88">
        <v>143</v>
      </c>
      <c r="X6" s="88">
        <v>57</v>
      </c>
      <c r="Y6" s="88">
        <v>143</v>
      </c>
      <c r="Z6" s="88">
        <v>71</v>
      </c>
      <c r="AA6" s="88">
        <v>29</v>
      </c>
      <c r="AB6" s="88">
        <v>59</v>
      </c>
      <c r="AC6" s="88">
        <v>28</v>
      </c>
      <c r="AD6" s="88">
        <v>58</v>
      </c>
      <c r="AE6" s="88">
        <v>29</v>
      </c>
      <c r="AF6" s="88">
        <v>40</v>
      </c>
      <c r="AG6" s="89">
        <v>58</v>
      </c>
      <c r="AH6" s="90">
        <v>29</v>
      </c>
    </row>
    <row r="7" spans="1:34" s="57" customFormat="1" ht="14.25" x14ac:dyDescent="0.2">
      <c r="A7" s="95" t="s">
        <v>8</v>
      </c>
      <c r="B7" s="87" t="s">
        <v>188</v>
      </c>
      <c r="C7" s="87" t="s">
        <v>5</v>
      </c>
      <c r="D7" s="90" t="s">
        <v>24</v>
      </c>
      <c r="E7" s="83">
        <f t="shared" si="0"/>
        <v>6324037.6452320153</v>
      </c>
      <c r="F7" s="88">
        <f t="shared" si="1"/>
        <v>3924</v>
      </c>
      <c r="G7" s="88">
        <v>490</v>
      </c>
      <c r="H7" s="88">
        <v>560</v>
      </c>
      <c r="I7" s="88">
        <v>209</v>
      </c>
      <c r="J7" s="88">
        <v>279</v>
      </c>
      <c r="K7" s="88">
        <v>209</v>
      </c>
      <c r="L7" s="88">
        <v>280</v>
      </c>
      <c r="M7" s="88">
        <v>93</v>
      </c>
      <c r="N7" s="88">
        <v>93</v>
      </c>
      <c r="O7" s="88">
        <v>104</v>
      </c>
      <c r="P7" s="88">
        <v>69</v>
      </c>
      <c r="Q7" s="88">
        <v>139</v>
      </c>
      <c r="R7" s="88">
        <v>69</v>
      </c>
      <c r="S7" s="88">
        <v>210</v>
      </c>
      <c r="T7" s="88">
        <v>83</v>
      </c>
      <c r="U7" s="88">
        <v>174</v>
      </c>
      <c r="V7" s="88">
        <v>139</v>
      </c>
      <c r="W7" s="88">
        <v>139</v>
      </c>
      <c r="X7" s="88">
        <v>55</v>
      </c>
      <c r="Y7" s="88">
        <v>139</v>
      </c>
      <c r="Z7" s="88">
        <v>69</v>
      </c>
      <c r="AA7" s="88">
        <v>28</v>
      </c>
      <c r="AB7" s="88">
        <v>57</v>
      </c>
      <c r="AC7" s="88">
        <v>27</v>
      </c>
      <c r="AD7" s="88">
        <v>57</v>
      </c>
      <c r="AE7" s="88">
        <v>28</v>
      </c>
      <c r="AF7" s="88">
        <v>40</v>
      </c>
      <c r="AG7" s="89">
        <v>57</v>
      </c>
      <c r="AH7" s="90">
        <v>28</v>
      </c>
    </row>
    <row r="8" spans="1:34" s="57" customFormat="1" ht="14.25" x14ac:dyDescent="0.2">
      <c r="A8" s="95" t="s">
        <v>189</v>
      </c>
      <c r="B8" s="87" t="s">
        <v>190</v>
      </c>
      <c r="C8" s="87" t="s">
        <v>5</v>
      </c>
      <c r="D8" s="90" t="s">
        <v>24</v>
      </c>
      <c r="E8" s="83">
        <f t="shared" si="0"/>
        <v>7436154.777364783</v>
      </c>
      <c r="F8" s="88">
        <f t="shared" si="1"/>
        <v>4617</v>
      </c>
      <c r="G8" s="88">
        <v>576</v>
      </c>
      <c r="H8" s="88">
        <v>659</v>
      </c>
      <c r="I8" s="88">
        <v>246</v>
      </c>
      <c r="J8" s="88">
        <v>328</v>
      </c>
      <c r="K8" s="88">
        <v>247</v>
      </c>
      <c r="L8" s="88">
        <v>329</v>
      </c>
      <c r="M8" s="88">
        <v>107</v>
      </c>
      <c r="N8" s="88">
        <v>107</v>
      </c>
      <c r="O8" s="88">
        <v>123</v>
      </c>
      <c r="P8" s="88">
        <v>82</v>
      </c>
      <c r="Q8" s="88">
        <v>164</v>
      </c>
      <c r="R8" s="88">
        <v>82</v>
      </c>
      <c r="S8" s="88">
        <v>247</v>
      </c>
      <c r="T8" s="88">
        <v>98</v>
      </c>
      <c r="U8" s="88">
        <v>205</v>
      </c>
      <c r="V8" s="88">
        <v>164</v>
      </c>
      <c r="W8" s="88">
        <v>164</v>
      </c>
      <c r="X8" s="88">
        <v>65</v>
      </c>
      <c r="Y8" s="88">
        <v>164</v>
      </c>
      <c r="Z8" s="88">
        <v>82</v>
      </c>
      <c r="AA8" s="88">
        <v>33</v>
      </c>
      <c r="AB8" s="88">
        <v>67</v>
      </c>
      <c r="AC8" s="88">
        <v>32</v>
      </c>
      <c r="AD8" s="88">
        <v>67</v>
      </c>
      <c r="AE8" s="88">
        <v>33</v>
      </c>
      <c r="AF8" s="88">
        <v>46</v>
      </c>
      <c r="AG8" s="89">
        <v>67</v>
      </c>
      <c r="AH8" s="90">
        <v>33</v>
      </c>
    </row>
    <row r="9" spans="1:34" s="125" customFormat="1" ht="14.25" x14ac:dyDescent="0.2">
      <c r="A9" s="121" t="s">
        <v>10</v>
      </c>
      <c r="B9" s="122" t="s">
        <v>191</v>
      </c>
      <c r="C9" s="122" t="s">
        <v>5</v>
      </c>
      <c r="D9" s="122" t="s">
        <v>5</v>
      </c>
      <c r="E9" s="123">
        <f t="shared" si="0"/>
        <v>12919672.833659684</v>
      </c>
      <c r="F9" s="123">
        <f t="shared" si="1"/>
        <v>8057</v>
      </c>
      <c r="G9" s="123">
        <v>1008</v>
      </c>
      <c r="H9" s="123">
        <v>1152</v>
      </c>
      <c r="I9" s="123">
        <v>430</v>
      </c>
      <c r="J9" s="123">
        <v>574</v>
      </c>
      <c r="K9" s="123">
        <v>431</v>
      </c>
      <c r="L9" s="123">
        <v>576</v>
      </c>
      <c r="M9" s="123">
        <v>185</v>
      </c>
      <c r="N9" s="123">
        <v>185</v>
      </c>
      <c r="O9" s="123">
        <v>216</v>
      </c>
      <c r="P9" s="123">
        <v>143</v>
      </c>
      <c r="Q9" s="123">
        <v>287</v>
      </c>
      <c r="R9" s="123">
        <v>143</v>
      </c>
      <c r="S9" s="123">
        <v>432</v>
      </c>
      <c r="T9" s="123">
        <v>171</v>
      </c>
      <c r="U9" s="123">
        <v>360</v>
      </c>
      <c r="V9" s="123">
        <v>287</v>
      </c>
      <c r="W9" s="123">
        <v>287</v>
      </c>
      <c r="X9" s="123">
        <v>113</v>
      </c>
      <c r="Y9" s="123">
        <v>287</v>
      </c>
      <c r="Z9" s="123">
        <v>143</v>
      </c>
      <c r="AA9" s="123">
        <v>58</v>
      </c>
      <c r="AB9" s="123">
        <v>117</v>
      </c>
      <c r="AC9" s="123">
        <v>41</v>
      </c>
      <c r="AD9" s="123">
        <v>116</v>
      </c>
      <c r="AE9" s="123">
        <v>58</v>
      </c>
      <c r="AF9" s="123">
        <v>82</v>
      </c>
      <c r="AG9" s="124">
        <v>117</v>
      </c>
      <c r="AH9" s="122">
        <v>58</v>
      </c>
    </row>
    <row r="10" spans="1:34" s="57" customFormat="1" ht="14.25" x14ac:dyDescent="0.2">
      <c r="A10" s="95" t="s">
        <v>11</v>
      </c>
      <c r="B10" s="87" t="s">
        <v>192</v>
      </c>
      <c r="C10" s="87" t="s">
        <v>5</v>
      </c>
      <c r="D10" s="90" t="s">
        <v>24</v>
      </c>
      <c r="E10" s="83">
        <f t="shared" si="0"/>
        <v>7349597.9769306323</v>
      </c>
      <c r="F10" s="88">
        <f t="shared" si="1"/>
        <v>4582</v>
      </c>
      <c r="G10" s="88">
        <v>573</v>
      </c>
      <c r="H10" s="88">
        <v>655</v>
      </c>
      <c r="I10" s="88">
        <v>244</v>
      </c>
      <c r="J10" s="88">
        <v>327</v>
      </c>
      <c r="K10" s="88">
        <v>245</v>
      </c>
      <c r="L10" s="88">
        <v>328</v>
      </c>
      <c r="M10" s="88">
        <v>106</v>
      </c>
      <c r="N10" s="88">
        <v>106</v>
      </c>
      <c r="O10" s="88">
        <v>123</v>
      </c>
      <c r="P10" s="88">
        <v>81</v>
      </c>
      <c r="Q10" s="88">
        <v>163</v>
      </c>
      <c r="R10" s="88">
        <v>81</v>
      </c>
      <c r="S10" s="88">
        <v>245</v>
      </c>
      <c r="T10" s="88">
        <v>97</v>
      </c>
      <c r="U10" s="88">
        <v>204</v>
      </c>
      <c r="V10" s="88">
        <v>163</v>
      </c>
      <c r="W10" s="88">
        <v>163</v>
      </c>
      <c r="X10" s="88">
        <v>65</v>
      </c>
      <c r="Y10" s="88">
        <v>163</v>
      </c>
      <c r="Z10" s="88">
        <v>81</v>
      </c>
      <c r="AA10" s="88">
        <v>33</v>
      </c>
      <c r="AB10" s="88">
        <v>66</v>
      </c>
      <c r="AC10" s="88">
        <v>26</v>
      </c>
      <c r="AD10" s="88">
        <v>66</v>
      </c>
      <c r="AE10" s="88">
        <v>33</v>
      </c>
      <c r="AF10" s="88">
        <v>46</v>
      </c>
      <c r="AG10" s="89">
        <v>66</v>
      </c>
      <c r="AH10" s="90">
        <v>33</v>
      </c>
    </row>
    <row r="11" spans="1:34" s="57" customFormat="1" ht="14.25" x14ac:dyDescent="0.2">
      <c r="A11" s="95" t="s">
        <v>12</v>
      </c>
      <c r="B11" s="87" t="s">
        <v>193</v>
      </c>
      <c r="C11" s="87" t="s">
        <v>5</v>
      </c>
      <c r="D11" s="90" t="s">
        <v>5</v>
      </c>
      <c r="E11" s="83">
        <f t="shared" si="0"/>
        <v>8278574.9682436399</v>
      </c>
      <c r="F11" s="88">
        <f t="shared" si="1"/>
        <v>5206</v>
      </c>
      <c r="G11" s="88">
        <v>655</v>
      </c>
      <c r="H11" s="88">
        <v>746</v>
      </c>
      <c r="I11" s="88">
        <v>271</v>
      </c>
      <c r="J11" s="88">
        <v>382</v>
      </c>
      <c r="K11" s="88">
        <v>292</v>
      </c>
      <c r="L11" s="88">
        <v>383</v>
      </c>
      <c r="M11" s="88">
        <v>127</v>
      </c>
      <c r="N11" s="88">
        <v>127</v>
      </c>
      <c r="O11" s="88">
        <v>136</v>
      </c>
      <c r="P11" s="88">
        <v>96</v>
      </c>
      <c r="Q11" s="88">
        <v>181</v>
      </c>
      <c r="R11" s="88">
        <v>90</v>
      </c>
      <c r="S11" s="88">
        <v>272</v>
      </c>
      <c r="T11" s="88">
        <v>108</v>
      </c>
      <c r="U11" s="88">
        <v>226</v>
      </c>
      <c r="V11" s="88">
        <v>181</v>
      </c>
      <c r="W11" s="88">
        <v>181</v>
      </c>
      <c r="X11" s="88">
        <v>72</v>
      </c>
      <c r="Y11" s="88">
        <v>181</v>
      </c>
      <c r="Z11" s="88">
        <v>90</v>
      </c>
      <c r="AA11" s="88">
        <v>36</v>
      </c>
      <c r="AB11" s="88">
        <v>74</v>
      </c>
      <c r="AC11" s="88">
        <v>29</v>
      </c>
      <c r="AD11" s="88">
        <v>73</v>
      </c>
      <c r="AE11" s="88">
        <v>36</v>
      </c>
      <c r="AF11" s="88">
        <v>51</v>
      </c>
      <c r="AG11" s="89">
        <v>74</v>
      </c>
      <c r="AH11" s="90">
        <v>36</v>
      </c>
    </row>
    <row r="12" spans="1:34" s="57" customFormat="1" ht="14.25" x14ac:dyDescent="0.2">
      <c r="A12" s="95" t="s">
        <v>13</v>
      </c>
      <c r="B12" s="87" t="s">
        <v>194</v>
      </c>
      <c r="C12" s="87" t="s">
        <v>5</v>
      </c>
      <c r="D12" s="90" t="s">
        <v>23</v>
      </c>
      <c r="E12" s="83">
        <f t="shared" si="0"/>
        <v>11382804.105469927</v>
      </c>
      <c r="F12" s="88">
        <f t="shared" si="1"/>
        <v>7083</v>
      </c>
      <c r="G12" s="88">
        <v>886</v>
      </c>
      <c r="H12" s="88">
        <v>1012</v>
      </c>
      <c r="I12" s="88">
        <v>377</v>
      </c>
      <c r="J12" s="88">
        <v>505</v>
      </c>
      <c r="K12" s="88">
        <v>378</v>
      </c>
      <c r="L12" s="88">
        <v>507</v>
      </c>
      <c r="M12" s="88">
        <v>163</v>
      </c>
      <c r="N12" s="88">
        <v>163</v>
      </c>
      <c r="O12" s="88">
        <v>190</v>
      </c>
      <c r="P12" s="88">
        <v>125</v>
      </c>
      <c r="Q12" s="88">
        <v>252</v>
      </c>
      <c r="R12" s="88">
        <v>125</v>
      </c>
      <c r="S12" s="88">
        <v>379</v>
      </c>
      <c r="T12" s="88">
        <v>150</v>
      </c>
      <c r="U12" s="88">
        <v>316</v>
      </c>
      <c r="V12" s="88">
        <v>252</v>
      </c>
      <c r="W12" s="88">
        <v>252</v>
      </c>
      <c r="X12" s="88">
        <v>100</v>
      </c>
      <c r="Y12" s="88">
        <v>252</v>
      </c>
      <c r="Z12" s="88">
        <v>125</v>
      </c>
      <c r="AA12" s="88">
        <v>52</v>
      </c>
      <c r="AB12" s="88">
        <v>103</v>
      </c>
      <c r="AC12" s="88">
        <v>40</v>
      </c>
      <c r="AD12" s="88">
        <v>102</v>
      </c>
      <c r="AE12" s="88">
        <v>51</v>
      </c>
      <c r="AF12" s="88">
        <v>72</v>
      </c>
      <c r="AG12" s="89">
        <v>102</v>
      </c>
      <c r="AH12" s="90">
        <v>52</v>
      </c>
    </row>
    <row r="13" spans="1:34" x14ac:dyDescent="0.2">
      <c r="A13" s="95" t="s">
        <v>195</v>
      </c>
      <c r="B13" s="87" t="s">
        <v>196</v>
      </c>
      <c r="C13" s="87" t="s">
        <v>5</v>
      </c>
      <c r="D13" s="90" t="s">
        <v>44</v>
      </c>
      <c r="E13" s="83">
        <f t="shared" si="0"/>
        <v>7006022.0029312633</v>
      </c>
      <c r="F13" s="88">
        <f t="shared" si="1"/>
        <v>4362</v>
      </c>
      <c r="G13" s="83">
        <v>549</v>
      </c>
      <c r="H13" s="83">
        <v>628</v>
      </c>
      <c r="I13" s="83">
        <v>233</v>
      </c>
      <c r="J13" s="83">
        <v>312</v>
      </c>
      <c r="K13" s="83">
        <v>234</v>
      </c>
      <c r="L13" s="83">
        <v>313</v>
      </c>
      <c r="M13" s="83">
        <v>91</v>
      </c>
      <c r="N13" s="83">
        <v>91</v>
      </c>
      <c r="O13" s="83">
        <v>118</v>
      </c>
      <c r="P13" s="83">
        <v>77</v>
      </c>
      <c r="Q13" s="83">
        <v>156</v>
      </c>
      <c r="R13" s="83">
        <v>77</v>
      </c>
      <c r="S13" s="83">
        <v>235</v>
      </c>
      <c r="T13" s="83">
        <v>93</v>
      </c>
      <c r="U13" s="83">
        <v>196</v>
      </c>
      <c r="V13" s="83">
        <v>156</v>
      </c>
      <c r="W13" s="83">
        <v>156</v>
      </c>
      <c r="X13" s="83">
        <v>62</v>
      </c>
      <c r="Y13" s="83">
        <v>156</v>
      </c>
      <c r="Z13" s="83">
        <v>77</v>
      </c>
      <c r="AA13" s="83">
        <v>32</v>
      </c>
      <c r="AB13" s="83">
        <v>64</v>
      </c>
      <c r="AC13" s="83">
        <v>21</v>
      </c>
      <c r="AD13" s="83">
        <v>63</v>
      </c>
      <c r="AE13" s="83">
        <v>32</v>
      </c>
      <c r="AF13" s="83">
        <v>45</v>
      </c>
      <c r="AG13" s="96">
        <v>63</v>
      </c>
      <c r="AH13" s="90">
        <v>32</v>
      </c>
    </row>
    <row r="14" spans="1:34" x14ac:dyDescent="0.2">
      <c r="A14" s="95" t="s">
        <v>14</v>
      </c>
      <c r="B14" s="87" t="s">
        <v>197</v>
      </c>
      <c r="C14" s="87" t="s">
        <v>5</v>
      </c>
      <c r="D14" s="90" t="s">
        <v>23</v>
      </c>
      <c r="E14" s="83">
        <f t="shared" si="0"/>
        <v>7161220.0048217243</v>
      </c>
      <c r="F14" s="88">
        <f t="shared" si="1"/>
        <v>4464</v>
      </c>
      <c r="G14" s="83">
        <v>559</v>
      </c>
      <c r="H14" s="83">
        <v>639</v>
      </c>
      <c r="I14" s="83">
        <v>238</v>
      </c>
      <c r="J14" s="83">
        <v>318</v>
      </c>
      <c r="K14" s="83">
        <v>238</v>
      </c>
      <c r="L14" s="83">
        <v>320</v>
      </c>
      <c r="M14" s="83">
        <v>103</v>
      </c>
      <c r="N14" s="83">
        <v>103</v>
      </c>
      <c r="O14" s="83">
        <v>120</v>
      </c>
      <c r="P14" s="83">
        <v>78</v>
      </c>
      <c r="Q14" s="83">
        <v>159</v>
      </c>
      <c r="R14" s="83">
        <v>78</v>
      </c>
      <c r="S14" s="83">
        <v>239</v>
      </c>
      <c r="T14" s="83">
        <v>95</v>
      </c>
      <c r="U14" s="83">
        <v>199</v>
      </c>
      <c r="V14" s="83">
        <v>159</v>
      </c>
      <c r="W14" s="83">
        <v>159</v>
      </c>
      <c r="X14" s="83">
        <v>63</v>
      </c>
      <c r="Y14" s="83">
        <v>159</v>
      </c>
      <c r="Z14" s="83">
        <v>78</v>
      </c>
      <c r="AA14" s="83">
        <v>32</v>
      </c>
      <c r="AB14" s="83">
        <v>65</v>
      </c>
      <c r="AC14" s="83">
        <v>26</v>
      </c>
      <c r="AD14" s="83">
        <v>64</v>
      </c>
      <c r="AE14" s="83">
        <v>32</v>
      </c>
      <c r="AF14" s="83">
        <v>45</v>
      </c>
      <c r="AG14" s="96">
        <v>64</v>
      </c>
      <c r="AH14" s="90">
        <v>32</v>
      </c>
    </row>
    <row r="15" spans="1:34" x14ac:dyDescent="0.2">
      <c r="A15" s="95" t="s">
        <v>15</v>
      </c>
      <c r="B15" s="87" t="s">
        <v>198</v>
      </c>
      <c r="C15" s="87" t="s">
        <v>5</v>
      </c>
      <c r="D15" s="90" t="s">
        <v>44</v>
      </c>
      <c r="E15" s="83">
        <f t="shared" si="0"/>
        <v>16123259.986802815</v>
      </c>
      <c r="F15" s="88">
        <f t="shared" si="1"/>
        <v>9997</v>
      </c>
      <c r="G15" s="83">
        <v>1249</v>
      </c>
      <c r="H15" s="83">
        <v>1431</v>
      </c>
      <c r="I15" s="83">
        <v>521</v>
      </c>
      <c r="J15" s="83">
        <v>702</v>
      </c>
      <c r="K15" s="83">
        <v>522</v>
      </c>
      <c r="L15" s="83">
        <v>705</v>
      </c>
      <c r="M15" s="83">
        <v>224</v>
      </c>
      <c r="N15" s="83">
        <v>224</v>
      </c>
      <c r="O15" s="83">
        <v>271</v>
      </c>
      <c r="P15" s="83">
        <v>174</v>
      </c>
      <c r="Q15" s="83">
        <v>361</v>
      </c>
      <c r="R15" s="83">
        <v>180</v>
      </c>
      <c r="S15" s="83">
        <v>543</v>
      </c>
      <c r="T15" s="83">
        <v>216</v>
      </c>
      <c r="U15" s="83">
        <v>452</v>
      </c>
      <c r="V15" s="83">
        <v>361</v>
      </c>
      <c r="W15" s="83">
        <v>361</v>
      </c>
      <c r="X15" s="83">
        <v>143</v>
      </c>
      <c r="Y15" s="83">
        <v>361</v>
      </c>
      <c r="Z15" s="83">
        <v>180</v>
      </c>
      <c r="AA15" s="83">
        <v>74</v>
      </c>
      <c r="AB15" s="83">
        <v>148</v>
      </c>
      <c r="AC15" s="83">
        <v>51</v>
      </c>
      <c r="AD15" s="83">
        <v>147</v>
      </c>
      <c r="AE15" s="83">
        <v>73</v>
      </c>
      <c r="AF15" s="83">
        <v>102</v>
      </c>
      <c r="AG15" s="96">
        <v>147</v>
      </c>
      <c r="AH15" s="90">
        <v>74</v>
      </c>
    </row>
    <row r="16" spans="1:34" x14ac:dyDescent="0.2">
      <c r="A16" s="95" t="s">
        <v>127</v>
      </c>
      <c r="B16" s="87" t="s">
        <v>199</v>
      </c>
      <c r="C16" s="87" t="s">
        <v>5</v>
      </c>
      <c r="D16" s="90" t="s">
        <v>44</v>
      </c>
      <c r="E16" s="83">
        <f t="shared" si="0"/>
        <v>8432891.5381383244</v>
      </c>
      <c r="F16" s="88">
        <f t="shared" si="1"/>
        <v>5256</v>
      </c>
      <c r="G16" s="83">
        <v>657</v>
      </c>
      <c r="H16" s="83">
        <v>751</v>
      </c>
      <c r="I16" s="83">
        <v>280</v>
      </c>
      <c r="J16" s="83">
        <v>375</v>
      </c>
      <c r="K16" s="83">
        <v>281</v>
      </c>
      <c r="L16" s="83">
        <v>376</v>
      </c>
      <c r="M16" s="83">
        <v>121</v>
      </c>
      <c r="N16" s="83">
        <v>121</v>
      </c>
      <c r="O16" s="83">
        <v>141</v>
      </c>
      <c r="P16" s="83">
        <v>93</v>
      </c>
      <c r="Q16" s="83">
        <v>187</v>
      </c>
      <c r="R16" s="83">
        <v>93</v>
      </c>
      <c r="S16" s="83">
        <v>282</v>
      </c>
      <c r="T16" s="83">
        <v>112</v>
      </c>
      <c r="U16" s="83">
        <v>235</v>
      </c>
      <c r="V16" s="83">
        <v>187</v>
      </c>
      <c r="W16" s="83">
        <v>187</v>
      </c>
      <c r="X16" s="83">
        <v>74</v>
      </c>
      <c r="Y16" s="83">
        <v>187</v>
      </c>
      <c r="Z16" s="83">
        <v>93</v>
      </c>
      <c r="AA16" s="83">
        <v>38</v>
      </c>
      <c r="AB16" s="83">
        <v>77</v>
      </c>
      <c r="AC16" s="83">
        <v>27</v>
      </c>
      <c r="AD16" s="83">
        <v>76</v>
      </c>
      <c r="AE16" s="83">
        <v>38</v>
      </c>
      <c r="AF16" s="83">
        <v>53</v>
      </c>
      <c r="AG16" s="96">
        <v>76</v>
      </c>
      <c r="AH16" s="90">
        <v>38</v>
      </c>
    </row>
    <row r="17" spans="1:34" x14ac:dyDescent="0.2">
      <c r="A17" s="95" t="s">
        <v>200</v>
      </c>
      <c r="B17" s="87" t="s">
        <v>201</v>
      </c>
      <c r="C17" s="87" t="s">
        <v>5</v>
      </c>
      <c r="D17" s="90" t="s">
        <v>44</v>
      </c>
      <c r="E17" s="83">
        <f t="shared" si="0"/>
        <v>7148960.320355705</v>
      </c>
      <c r="F17" s="88">
        <f t="shared" si="1"/>
        <v>4457</v>
      </c>
      <c r="G17" s="83">
        <v>558</v>
      </c>
      <c r="H17" s="83">
        <v>637</v>
      </c>
      <c r="I17" s="83">
        <v>238</v>
      </c>
      <c r="J17" s="83">
        <v>317</v>
      </c>
      <c r="K17" s="83">
        <v>238</v>
      </c>
      <c r="L17" s="83">
        <v>319</v>
      </c>
      <c r="M17" s="83">
        <v>103</v>
      </c>
      <c r="N17" s="83">
        <v>103</v>
      </c>
      <c r="O17" s="83">
        <v>119</v>
      </c>
      <c r="P17" s="83">
        <v>78</v>
      </c>
      <c r="Q17" s="83">
        <v>159</v>
      </c>
      <c r="R17" s="83">
        <v>78</v>
      </c>
      <c r="S17" s="83">
        <v>239</v>
      </c>
      <c r="T17" s="83">
        <v>95</v>
      </c>
      <c r="U17" s="83">
        <v>199</v>
      </c>
      <c r="V17" s="83">
        <v>159</v>
      </c>
      <c r="W17" s="83">
        <v>159</v>
      </c>
      <c r="X17" s="83">
        <v>63</v>
      </c>
      <c r="Y17" s="83">
        <v>159</v>
      </c>
      <c r="Z17" s="83">
        <v>78</v>
      </c>
      <c r="AA17" s="83">
        <v>32</v>
      </c>
      <c r="AB17" s="83">
        <v>65</v>
      </c>
      <c r="AC17" s="83">
        <v>25</v>
      </c>
      <c r="AD17" s="83">
        <v>64</v>
      </c>
      <c r="AE17" s="83">
        <v>32</v>
      </c>
      <c r="AF17" s="83">
        <v>45</v>
      </c>
      <c r="AG17" s="96">
        <v>64</v>
      </c>
      <c r="AH17" s="90">
        <v>32</v>
      </c>
    </row>
    <row r="18" spans="1:34" x14ac:dyDescent="0.2">
      <c r="A18" s="114" t="s">
        <v>16</v>
      </c>
      <c r="B18" s="114"/>
      <c r="C18" s="114"/>
      <c r="D18" s="114"/>
      <c r="E18" s="94">
        <f t="shared" ref="E18:AH18" si="2">SUM(E4:E17)</f>
        <v>114151783.66543798</v>
      </c>
      <c r="F18" s="94">
        <f t="shared" si="2"/>
        <v>71061</v>
      </c>
      <c r="G18" s="94">
        <f t="shared" si="2"/>
        <v>8888</v>
      </c>
      <c r="H18" s="94">
        <f t="shared" si="2"/>
        <v>10160</v>
      </c>
      <c r="I18" s="94">
        <f t="shared" si="2"/>
        <v>3769</v>
      </c>
      <c r="J18" s="94">
        <f t="shared" si="2"/>
        <v>5062</v>
      </c>
      <c r="K18" s="94">
        <f t="shared" si="2"/>
        <v>3797</v>
      </c>
      <c r="L18" s="94">
        <f t="shared" si="2"/>
        <v>5081</v>
      </c>
      <c r="M18" s="94">
        <f t="shared" si="2"/>
        <v>1639</v>
      </c>
      <c r="N18" s="94">
        <f t="shared" si="2"/>
        <v>1639</v>
      </c>
      <c r="O18" s="94">
        <f t="shared" si="2"/>
        <v>1902</v>
      </c>
      <c r="P18" s="94">
        <f t="shared" si="2"/>
        <v>1256</v>
      </c>
      <c r="Q18" s="94">
        <f t="shared" si="2"/>
        <v>2529</v>
      </c>
      <c r="R18" s="94">
        <f t="shared" si="2"/>
        <v>1256</v>
      </c>
      <c r="S18" s="94">
        <f t="shared" si="2"/>
        <v>3808</v>
      </c>
      <c r="T18" s="94">
        <f t="shared" si="2"/>
        <v>1510</v>
      </c>
      <c r="U18" s="94">
        <f t="shared" si="2"/>
        <v>3168</v>
      </c>
      <c r="V18" s="94">
        <f t="shared" si="2"/>
        <v>2529</v>
      </c>
      <c r="W18" s="94">
        <f t="shared" si="2"/>
        <v>2529</v>
      </c>
      <c r="X18" s="94">
        <f t="shared" si="2"/>
        <v>1003</v>
      </c>
      <c r="Y18" s="94">
        <f t="shared" si="2"/>
        <v>2529</v>
      </c>
      <c r="Z18" s="94">
        <f t="shared" si="2"/>
        <v>1256</v>
      </c>
      <c r="AA18" s="94">
        <f t="shared" si="2"/>
        <v>513</v>
      </c>
      <c r="AB18" s="94">
        <f t="shared" si="2"/>
        <v>1035</v>
      </c>
      <c r="AC18" s="94">
        <f t="shared" si="2"/>
        <v>408</v>
      </c>
      <c r="AD18" s="94">
        <f t="shared" si="2"/>
        <v>1026</v>
      </c>
      <c r="AE18" s="94"/>
      <c r="AF18" s="94">
        <f t="shared" si="2"/>
        <v>717</v>
      </c>
      <c r="AG18" s="97">
        <f t="shared" si="2"/>
        <v>1028</v>
      </c>
      <c r="AH18" s="97">
        <f t="shared" si="2"/>
        <v>513</v>
      </c>
    </row>
  </sheetData>
  <mergeCells count="1">
    <mergeCell ref="A18:D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H18"/>
  <sheetViews>
    <sheetView showGridLines="0" zoomScale="90" zoomScaleNormal="90" workbookViewId="0">
      <pane xSplit="6" ySplit="3" topLeftCell="Z4" activePane="bottomRight" state="frozen"/>
      <selection pane="topRight" activeCell="E1" sqref="E1"/>
      <selection pane="bottomLeft" activeCell="A4" sqref="A4"/>
      <selection pane="bottomRight" activeCell="G2" sqref="G2:AH3"/>
    </sheetView>
  </sheetViews>
  <sheetFormatPr defaultColWidth="9.140625" defaultRowHeight="12.75" x14ac:dyDescent="0.2"/>
  <cols>
    <col min="1" max="1" width="30.42578125" style="1" bestFit="1" customWidth="1"/>
    <col min="2" max="2" width="8.5703125" style="1" bestFit="1" customWidth="1"/>
    <col min="3" max="3" width="13.85546875" style="1" bestFit="1" customWidth="1"/>
    <col min="4" max="4" width="8.85546875" style="1" bestFit="1" customWidth="1"/>
    <col min="5" max="5" width="10" style="2" bestFit="1" customWidth="1"/>
    <col min="6" max="6" width="6" style="2" bestFit="1" customWidth="1"/>
    <col min="7" max="7" width="6.85546875" style="2" bestFit="1" customWidth="1"/>
    <col min="8" max="8" width="6" style="2" bestFit="1" customWidth="1"/>
    <col min="9" max="9" width="5.5703125" style="2" bestFit="1" customWidth="1"/>
    <col min="10" max="11" width="6.7109375" style="2" bestFit="1" customWidth="1"/>
    <col min="12" max="14" width="6.28515625" style="2" bestFit="1" customWidth="1"/>
    <col min="15" max="18" width="6.7109375" style="2" bestFit="1" customWidth="1"/>
    <col min="19" max="19" width="6.42578125" style="2" bestFit="1" customWidth="1"/>
    <col min="20" max="23" width="6.7109375" style="2" bestFit="1" customWidth="1"/>
    <col min="24" max="25" width="6.42578125" style="2" bestFit="1" customWidth="1"/>
    <col min="26" max="26" width="6.85546875" style="2" bestFit="1" customWidth="1"/>
    <col min="27" max="27" width="7.28515625" style="2" bestFit="1" customWidth="1"/>
    <col min="28" max="28" width="7" style="2" bestFit="1" customWidth="1"/>
    <col min="29" max="29" width="6.7109375" style="2" bestFit="1" customWidth="1"/>
    <col min="30" max="30" width="7.85546875" style="2" bestFit="1" customWidth="1"/>
    <col min="31" max="32" width="7" style="2" bestFit="1" customWidth="1"/>
    <col min="33" max="34" width="7.140625" style="3" bestFit="1" customWidth="1"/>
    <col min="35" max="16384" width="9.140625" style="3"/>
  </cols>
  <sheetData>
    <row r="1" spans="1:34" ht="14.25" x14ac:dyDescent="0.2">
      <c r="A1" s="99" t="s">
        <v>207</v>
      </c>
      <c r="B1" s="59"/>
      <c r="C1" s="59"/>
      <c r="H1" s="7"/>
      <c r="W1" s="7"/>
    </row>
    <row r="2" spans="1:34" s="1" customFormat="1" x14ac:dyDescent="0.2">
      <c r="E2" s="2"/>
      <c r="F2" s="4" t="s">
        <v>142</v>
      </c>
      <c r="G2" s="5">
        <v>1000</v>
      </c>
      <c r="H2" s="5">
        <v>960</v>
      </c>
      <c r="I2" s="5">
        <v>950</v>
      </c>
      <c r="J2" s="5">
        <v>1030</v>
      </c>
      <c r="K2" s="5">
        <v>1060</v>
      </c>
      <c r="L2" s="5">
        <v>1100</v>
      </c>
      <c r="M2" s="5">
        <v>1150</v>
      </c>
      <c r="N2" s="5">
        <v>1150</v>
      </c>
      <c r="O2" s="5">
        <v>1460</v>
      </c>
      <c r="P2" s="5">
        <v>1430</v>
      </c>
      <c r="Q2" s="5">
        <v>1200</v>
      </c>
      <c r="R2" s="5">
        <v>1250</v>
      </c>
      <c r="S2" s="5">
        <v>1260</v>
      </c>
      <c r="T2" s="5">
        <v>1250</v>
      </c>
      <c r="U2" s="5">
        <v>1250</v>
      </c>
      <c r="V2" s="5">
        <v>1300</v>
      </c>
      <c r="W2" s="5">
        <v>1340</v>
      </c>
      <c r="X2" s="5">
        <v>1330</v>
      </c>
      <c r="Y2" s="5">
        <v>1370</v>
      </c>
      <c r="Z2" s="5">
        <v>1440</v>
      </c>
      <c r="AA2" s="5">
        <v>4840</v>
      </c>
      <c r="AB2" s="5">
        <v>6950</v>
      </c>
      <c r="AC2" s="5">
        <v>6100</v>
      </c>
      <c r="AD2" s="5">
        <v>7240</v>
      </c>
      <c r="AE2" s="60">
        <v>8930</v>
      </c>
      <c r="AF2" s="60">
        <v>7700</v>
      </c>
      <c r="AG2" s="60">
        <v>8490</v>
      </c>
      <c r="AH2" s="60">
        <v>9580</v>
      </c>
    </row>
    <row r="3" spans="1:34" s="6" customFormat="1" ht="32.25" customHeight="1" x14ac:dyDescent="0.25">
      <c r="A3" s="98" t="s">
        <v>1</v>
      </c>
      <c r="B3" s="98" t="s">
        <v>141</v>
      </c>
      <c r="C3" s="98" t="s">
        <v>2</v>
      </c>
      <c r="D3" s="98" t="s">
        <v>19</v>
      </c>
      <c r="E3" s="84" t="s">
        <v>3</v>
      </c>
      <c r="F3" s="84" t="s">
        <v>4</v>
      </c>
      <c r="G3" s="112" t="s">
        <v>203</v>
      </c>
      <c r="H3" s="85" t="s">
        <v>159</v>
      </c>
      <c r="I3" s="85" t="s">
        <v>158</v>
      </c>
      <c r="J3" s="85" t="s">
        <v>160</v>
      </c>
      <c r="K3" s="85" t="s">
        <v>204</v>
      </c>
      <c r="L3" s="85" t="s">
        <v>161</v>
      </c>
      <c r="M3" s="113" t="s">
        <v>162</v>
      </c>
      <c r="N3" s="113" t="s">
        <v>163</v>
      </c>
      <c r="O3" s="85" t="s">
        <v>175</v>
      </c>
      <c r="P3" s="85" t="s">
        <v>173</v>
      </c>
      <c r="Q3" s="85" t="s">
        <v>164</v>
      </c>
      <c r="R3" s="85" t="s">
        <v>166</v>
      </c>
      <c r="S3" s="85" t="s">
        <v>168</v>
      </c>
      <c r="T3" s="85" t="s">
        <v>165</v>
      </c>
      <c r="U3" s="85" t="s">
        <v>167</v>
      </c>
      <c r="V3" s="85" t="s">
        <v>169</v>
      </c>
      <c r="W3" s="85" t="s">
        <v>171</v>
      </c>
      <c r="X3" s="113" t="s">
        <v>170</v>
      </c>
      <c r="Y3" s="85" t="s">
        <v>172</v>
      </c>
      <c r="Z3" s="85" t="s">
        <v>174</v>
      </c>
      <c r="AA3" s="85" t="s">
        <v>176</v>
      </c>
      <c r="AB3" s="112" t="s">
        <v>205</v>
      </c>
      <c r="AC3" s="85" t="s">
        <v>178</v>
      </c>
      <c r="AD3" s="85" t="s">
        <v>179</v>
      </c>
      <c r="AE3" s="112" t="s">
        <v>206</v>
      </c>
      <c r="AF3" s="85" t="s">
        <v>180</v>
      </c>
      <c r="AG3" s="86" t="s">
        <v>181</v>
      </c>
      <c r="AH3" s="86" t="s">
        <v>177</v>
      </c>
    </row>
    <row r="4" spans="1:34" s="57" customFormat="1" ht="14.25" x14ac:dyDescent="0.2">
      <c r="A4" s="95" t="s">
        <v>6</v>
      </c>
      <c r="B4" s="87" t="s">
        <v>185</v>
      </c>
      <c r="C4" s="87" t="s">
        <v>5</v>
      </c>
      <c r="D4" s="87" t="s">
        <v>5</v>
      </c>
      <c r="E4" s="83">
        <f t="shared" ref="E4:E17" si="0">SUMPRODUCT($G$2:$AH$2,G4:AH4)</f>
        <v>3406780</v>
      </c>
      <c r="F4" s="88">
        <f t="shared" ref="F4:F17" si="1">SUM(G4:AH4)</f>
        <v>2060</v>
      </c>
      <c r="G4" s="88">
        <v>257</v>
      </c>
      <c r="H4" s="88">
        <v>294</v>
      </c>
      <c r="I4" s="88">
        <v>110</v>
      </c>
      <c r="J4" s="88">
        <v>147</v>
      </c>
      <c r="K4" s="88">
        <v>110</v>
      </c>
      <c r="L4" s="88">
        <v>147</v>
      </c>
      <c r="M4" s="88">
        <v>48</v>
      </c>
      <c r="N4" s="88">
        <v>48</v>
      </c>
      <c r="O4" s="88">
        <v>55</v>
      </c>
      <c r="P4" s="88">
        <v>36</v>
      </c>
      <c r="Q4" s="88">
        <v>73</v>
      </c>
      <c r="R4" s="88">
        <v>36</v>
      </c>
      <c r="S4" s="88">
        <v>111</v>
      </c>
      <c r="T4" s="88">
        <v>44</v>
      </c>
      <c r="U4" s="88">
        <v>92</v>
      </c>
      <c r="V4" s="88">
        <v>73</v>
      </c>
      <c r="W4" s="88">
        <v>73</v>
      </c>
      <c r="X4" s="88">
        <v>29</v>
      </c>
      <c r="Y4" s="88">
        <v>73</v>
      </c>
      <c r="Z4" s="88">
        <v>36</v>
      </c>
      <c r="AA4" s="88">
        <v>15</v>
      </c>
      <c r="AB4" s="88">
        <v>30</v>
      </c>
      <c r="AC4" s="88">
        <v>12</v>
      </c>
      <c r="AD4" s="88">
        <v>30</v>
      </c>
      <c r="AE4" s="89">
        <v>15</v>
      </c>
      <c r="AF4" s="89">
        <v>21</v>
      </c>
      <c r="AG4" s="90">
        <v>30</v>
      </c>
      <c r="AH4" s="90">
        <v>15</v>
      </c>
    </row>
    <row r="5" spans="1:34" s="57" customFormat="1" ht="14.25" x14ac:dyDescent="0.2">
      <c r="A5" s="95" t="s">
        <v>50</v>
      </c>
      <c r="B5" s="87" t="s">
        <v>186</v>
      </c>
      <c r="C5" s="87" t="s">
        <v>5</v>
      </c>
      <c r="D5" s="87" t="s">
        <v>24</v>
      </c>
      <c r="E5" s="83">
        <f t="shared" si="0"/>
        <v>4928880</v>
      </c>
      <c r="F5" s="88">
        <f t="shared" si="1"/>
        <v>2982</v>
      </c>
      <c r="G5" s="88">
        <v>370</v>
      </c>
      <c r="H5" s="88">
        <v>423</v>
      </c>
      <c r="I5" s="88">
        <v>158</v>
      </c>
      <c r="J5" s="88">
        <v>211</v>
      </c>
      <c r="K5" s="88">
        <v>158</v>
      </c>
      <c r="L5" s="88">
        <v>212</v>
      </c>
      <c r="M5" s="88">
        <v>76</v>
      </c>
      <c r="N5" s="88">
        <v>76</v>
      </c>
      <c r="O5" s="88">
        <v>79</v>
      </c>
      <c r="P5" s="88">
        <v>53</v>
      </c>
      <c r="Q5" s="88">
        <v>105</v>
      </c>
      <c r="R5" s="88">
        <v>53</v>
      </c>
      <c r="S5" s="88">
        <v>159</v>
      </c>
      <c r="T5" s="88">
        <v>63</v>
      </c>
      <c r="U5" s="88">
        <v>132</v>
      </c>
      <c r="V5" s="88">
        <v>105</v>
      </c>
      <c r="W5" s="88">
        <v>105</v>
      </c>
      <c r="X5" s="88">
        <v>42</v>
      </c>
      <c r="Y5" s="88">
        <v>105</v>
      </c>
      <c r="Z5" s="88">
        <v>53</v>
      </c>
      <c r="AA5" s="88">
        <v>21</v>
      </c>
      <c r="AB5" s="88">
        <v>43</v>
      </c>
      <c r="AC5" s="88">
        <v>23</v>
      </c>
      <c r="AD5" s="88">
        <v>43</v>
      </c>
      <c r="AE5" s="89">
        <v>21</v>
      </c>
      <c r="AF5" s="89">
        <v>29</v>
      </c>
      <c r="AG5" s="90">
        <v>43</v>
      </c>
      <c r="AH5" s="90">
        <v>21</v>
      </c>
    </row>
    <row r="6" spans="1:34" s="57" customFormat="1" ht="14.25" x14ac:dyDescent="0.2">
      <c r="A6" s="95" t="s">
        <v>7</v>
      </c>
      <c r="B6" s="87" t="s">
        <v>187</v>
      </c>
      <c r="C6" s="87" t="s">
        <v>5</v>
      </c>
      <c r="D6" s="87" t="s">
        <v>23</v>
      </c>
      <c r="E6" s="83">
        <f t="shared" si="0"/>
        <v>6648540</v>
      </c>
      <c r="F6" s="88">
        <f t="shared" si="1"/>
        <v>4014</v>
      </c>
      <c r="G6" s="88">
        <v>501</v>
      </c>
      <c r="H6" s="88">
        <v>573</v>
      </c>
      <c r="I6" s="88">
        <v>214</v>
      </c>
      <c r="J6" s="88">
        <v>285</v>
      </c>
      <c r="K6" s="88">
        <v>214</v>
      </c>
      <c r="L6" s="88">
        <v>286</v>
      </c>
      <c r="M6" s="88">
        <v>92</v>
      </c>
      <c r="N6" s="88">
        <v>92</v>
      </c>
      <c r="O6" s="88">
        <v>107</v>
      </c>
      <c r="P6" s="88">
        <v>71</v>
      </c>
      <c r="Q6" s="88">
        <v>143</v>
      </c>
      <c r="R6" s="88">
        <v>71</v>
      </c>
      <c r="S6" s="88">
        <v>215</v>
      </c>
      <c r="T6" s="88">
        <v>85</v>
      </c>
      <c r="U6" s="88">
        <v>178</v>
      </c>
      <c r="V6" s="88">
        <v>143</v>
      </c>
      <c r="W6" s="88">
        <v>143</v>
      </c>
      <c r="X6" s="88">
        <v>57</v>
      </c>
      <c r="Y6" s="88">
        <v>143</v>
      </c>
      <c r="Z6" s="88">
        <v>71</v>
      </c>
      <c r="AA6" s="88">
        <v>29</v>
      </c>
      <c r="AB6" s="88">
        <v>59</v>
      </c>
      <c r="AC6" s="88">
        <v>28</v>
      </c>
      <c r="AD6" s="88">
        <v>58</v>
      </c>
      <c r="AE6" s="89">
        <v>29</v>
      </c>
      <c r="AF6" s="89">
        <v>40</v>
      </c>
      <c r="AG6" s="90">
        <v>58</v>
      </c>
      <c r="AH6" s="90">
        <v>29</v>
      </c>
    </row>
    <row r="7" spans="1:34" s="57" customFormat="1" ht="14.25" x14ac:dyDescent="0.2">
      <c r="A7" s="95" t="s">
        <v>8</v>
      </c>
      <c r="B7" s="87" t="s">
        <v>188</v>
      </c>
      <c r="C7" s="87" t="s">
        <v>5</v>
      </c>
      <c r="D7" s="87" t="s">
        <v>24</v>
      </c>
      <c r="E7" s="83">
        <f t="shared" si="0"/>
        <v>6495530</v>
      </c>
      <c r="F7" s="88">
        <f t="shared" si="1"/>
        <v>3924</v>
      </c>
      <c r="G7" s="88">
        <v>490</v>
      </c>
      <c r="H7" s="88">
        <v>560</v>
      </c>
      <c r="I7" s="88">
        <v>209</v>
      </c>
      <c r="J7" s="88">
        <v>279</v>
      </c>
      <c r="K7" s="88">
        <v>209</v>
      </c>
      <c r="L7" s="88">
        <v>280</v>
      </c>
      <c r="M7" s="88">
        <v>93</v>
      </c>
      <c r="N7" s="88">
        <v>93</v>
      </c>
      <c r="O7" s="88">
        <v>104</v>
      </c>
      <c r="P7" s="88">
        <v>69</v>
      </c>
      <c r="Q7" s="88">
        <v>139</v>
      </c>
      <c r="R7" s="88">
        <v>69</v>
      </c>
      <c r="S7" s="88">
        <v>210</v>
      </c>
      <c r="T7" s="88">
        <v>83</v>
      </c>
      <c r="U7" s="88">
        <v>174</v>
      </c>
      <c r="V7" s="88">
        <v>139</v>
      </c>
      <c r="W7" s="88">
        <v>139</v>
      </c>
      <c r="X7" s="88">
        <v>55</v>
      </c>
      <c r="Y7" s="88">
        <v>139</v>
      </c>
      <c r="Z7" s="88">
        <v>69</v>
      </c>
      <c r="AA7" s="88">
        <v>28</v>
      </c>
      <c r="AB7" s="88">
        <v>57</v>
      </c>
      <c r="AC7" s="88">
        <v>27</v>
      </c>
      <c r="AD7" s="88">
        <v>57</v>
      </c>
      <c r="AE7" s="89">
        <v>28</v>
      </c>
      <c r="AF7" s="89">
        <v>40</v>
      </c>
      <c r="AG7" s="90">
        <v>57</v>
      </c>
      <c r="AH7" s="90">
        <v>28</v>
      </c>
    </row>
    <row r="8" spans="1:34" s="57" customFormat="1" ht="14.25" x14ac:dyDescent="0.2">
      <c r="A8" s="95" t="s">
        <v>189</v>
      </c>
      <c r="B8" s="87" t="s">
        <v>190</v>
      </c>
      <c r="C8" s="87" t="s">
        <v>5</v>
      </c>
      <c r="D8" s="87" t="s">
        <v>24</v>
      </c>
      <c r="E8" s="83">
        <f t="shared" si="0"/>
        <v>7637790</v>
      </c>
      <c r="F8" s="88">
        <f t="shared" si="1"/>
        <v>4617</v>
      </c>
      <c r="G8" s="91">
        <v>576</v>
      </c>
      <c r="H8" s="91">
        <v>659</v>
      </c>
      <c r="I8" s="91">
        <v>246</v>
      </c>
      <c r="J8" s="91">
        <v>328</v>
      </c>
      <c r="K8" s="91">
        <v>247</v>
      </c>
      <c r="L8" s="91">
        <v>329</v>
      </c>
      <c r="M8" s="91">
        <v>107</v>
      </c>
      <c r="N8" s="91">
        <v>107</v>
      </c>
      <c r="O8" s="91">
        <v>123</v>
      </c>
      <c r="P8" s="91">
        <v>82</v>
      </c>
      <c r="Q8" s="91">
        <v>164</v>
      </c>
      <c r="R8" s="91">
        <v>82</v>
      </c>
      <c r="S8" s="91">
        <v>247</v>
      </c>
      <c r="T8" s="91">
        <v>98</v>
      </c>
      <c r="U8" s="91">
        <v>205</v>
      </c>
      <c r="V8" s="91">
        <v>164</v>
      </c>
      <c r="W8" s="91">
        <v>164</v>
      </c>
      <c r="X8" s="91">
        <v>65</v>
      </c>
      <c r="Y8" s="91">
        <v>164</v>
      </c>
      <c r="Z8" s="91">
        <v>82</v>
      </c>
      <c r="AA8" s="91">
        <v>33</v>
      </c>
      <c r="AB8" s="91">
        <v>67</v>
      </c>
      <c r="AC8" s="91">
        <v>32</v>
      </c>
      <c r="AD8" s="91">
        <v>67</v>
      </c>
      <c r="AE8" s="92">
        <v>33</v>
      </c>
      <c r="AF8" s="92">
        <v>46</v>
      </c>
      <c r="AG8" s="93">
        <v>67</v>
      </c>
      <c r="AH8" s="93">
        <v>33</v>
      </c>
    </row>
    <row r="9" spans="1:34" s="57" customFormat="1" ht="14.25" x14ac:dyDescent="0.2">
      <c r="A9" s="95" t="s">
        <v>10</v>
      </c>
      <c r="B9" s="87" t="s">
        <v>191</v>
      </c>
      <c r="C9" s="87" t="s">
        <v>5</v>
      </c>
      <c r="D9" s="87" t="s">
        <v>5</v>
      </c>
      <c r="E9" s="83">
        <f t="shared" si="0"/>
        <v>13269870</v>
      </c>
      <c r="F9" s="88">
        <f t="shared" si="1"/>
        <v>8057</v>
      </c>
      <c r="G9" s="88">
        <v>1008</v>
      </c>
      <c r="H9" s="88">
        <v>1152</v>
      </c>
      <c r="I9" s="88">
        <v>430</v>
      </c>
      <c r="J9" s="88">
        <v>574</v>
      </c>
      <c r="K9" s="88">
        <v>431</v>
      </c>
      <c r="L9" s="88">
        <v>576</v>
      </c>
      <c r="M9" s="88">
        <v>185</v>
      </c>
      <c r="N9" s="88">
        <v>185</v>
      </c>
      <c r="O9" s="88">
        <v>216</v>
      </c>
      <c r="P9" s="88">
        <v>143</v>
      </c>
      <c r="Q9" s="88">
        <v>287</v>
      </c>
      <c r="R9" s="88">
        <v>143</v>
      </c>
      <c r="S9" s="88">
        <v>432</v>
      </c>
      <c r="T9" s="88">
        <v>171</v>
      </c>
      <c r="U9" s="88">
        <v>360</v>
      </c>
      <c r="V9" s="88">
        <v>287</v>
      </c>
      <c r="W9" s="88">
        <v>287</v>
      </c>
      <c r="X9" s="88">
        <v>113</v>
      </c>
      <c r="Y9" s="88">
        <v>287</v>
      </c>
      <c r="Z9" s="88">
        <v>143</v>
      </c>
      <c r="AA9" s="88">
        <v>58</v>
      </c>
      <c r="AB9" s="88">
        <v>117</v>
      </c>
      <c r="AC9" s="88">
        <v>41</v>
      </c>
      <c r="AD9" s="88">
        <v>116</v>
      </c>
      <c r="AE9" s="89">
        <v>58</v>
      </c>
      <c r="AF9" s="89">
        <v>82</v>
      </c>
      <c r="AG9" s="90">
        <v>117</v>
      </c>
      <c r="AH9" s="90">
        <v>58</v>
      </c>
    </row>
    <row r="10" spans="1:34" s="57" customFormat="1" ht="14.25" x14ac:dyDescent="0.2">
      <c r="A10" s="95" t="s">
        <v>11</v>
      </c>
      <c r="B10" s="87" t="s">
        <v>192</v>
      </c>
      <c r="C10" s="87" t="s">
        <v>5</v>
      </c>
      <c r="D10" s="87" t="s">
        <v>24</v>
      </c>
      <c r="E10" s="83">
        <f t="shared" si="0"/>
        <v>7548870</v>
      </c>
      <c r="F10" s="88">
        <f t="shared" si="1"/>
        <v>4582</v>
      </c>
      <c r="G10" s="88">
        <v>573</v>
      </c>
      <c r="H10" s="88">
        <v>655</v>
      </c>
      <c r="I10" s="88">
        <v>244</v>
      </c>
      <c r="J10" s="88">
        <v>327</v>
      </c>
      <c r="K10" s="88">
        <v>245</v>
      </c>
      <c r="L10" s="88">
        <v>328</v>
      </c>
      <c r="M10" s="88">
        <v>106</v>
      </c>
      <c r="N10" s="88">
        <v>106</v>
      </c>
      <c r="O10" s="88">
        <v>123</v>
      </c>
      <c r="P10" s="88">
        <v>81</v>
      </c>
      <c r="Q10" s="88">
        <v>163</v>
      </c>
      <c r="R10" s="88">
        <v>81</v>
      </c>
      <c r="S10" s="88">
        <v>245</v>
      </c>
      <c r="T10" s="88">
        <v>97</v>
      </c>
      <c r="U10" s="88">
        <v>204</v>
      </c>
      <c r="V10" s="88">
        <v>163</v>
      </c>
      <c r="W10" s="88">
        <v>163</v>
      </c>
      <c r="X10" s="88">
        <v>65</v>
      </c>
      <c r="Y10" s="88">
        <v>163</v>
      </c>
      <c r="Z10" s="88">
        <v>81</v>
      </c>
      <c r="AA10" s="88">
        <v>33</v>
      </c>
      <c r="AB10" s="88">
        <v>66</v>
      </c>
      <c r="AC10" s="88">
        <v>26</v>
      </c>
      <c r="AD10" s="88">
        <v>66</v>
      </c>
      <c r="AE10" s="88">
        <v>33</v>
      </c>
      <c r="AF10" s="88">
        <v>46</v>
      </c>
      <c r="AG10" s="89">
        <v>66</v>
      </c>
      <c r="AH10" s="90">
        <v>33</v>
      </c>
    </row>
    <row r="11" spans="1:34" s="57" customFormat="1" ht="14.25" x14ac:dyDescent="0.2">
      <c r="A11" s="95" t="s">
        <v>12</v>
      </c>
      <c r="B11" s="87" t="s">
        <v>193</v>
      </c>
      <c r="C11" s="87" t="s">
        <v>5</v>
      </c>
      <c r="D11" s="87" t="s">
        <v>5</v>
      </c>
      <c r="E11" s="83">
        <f t="shared" si="0"/>
        <v>8503200</v>
      </c>
      <c r="F11" s="88">
        <f t="shared" si="1"/>
        <v>5206</v>
      </c>
      <c r="G11" s="88">
        <v>655</v>
      </c>
      <c r="H11" s="88">
        <v>746</v>
      </c>
      <c r="I11" s="88">
        <v>271</v>
      </c>
      <c r="J11" s="88">
        <v>382</v>
      </c>
      <c r="K11" s="88">
        <v>292</v>
      </c>
      <c r="L11" s="88">
        <v>383</v>
      </c>
      <c r="M11" s="88">
        <v>127</v>
      </c>
      <c r="N11" s="88">
        <v>127</v>
      </c>
      <c r="O11" s="88">
        <v>136</v>
      </c>
      <c r="P11" s="88">
        <v>96</v>
      </c>
      <c r="Q11" s="88">
        <v>181</v>
      </c>
      <c r="R11" s="88">
        <v>90</v>
      </c>
      <c r="S11" s="88">
        <v>272</v>
      </c>
      <c r="T11" s="88">
        <v>108</v>
      </c>
      <c r="U11" s="88">
        <v>226</v>
      </c>
      <c r="V11" s="88">
        <v>181</v>
      </c>
      <c r="W11" s="88">
        <v>181</v>
      </c>
      <c r="X11" s="88">
        <v>72</v>
      </c>
      <c r="Y11" s="88">
        <v>181</v>
      </c>
      <c r="Z11" s="88">
        <v>90</v>
      </c>
      <c r="AA11" s="88">
        <v>36</v>
      </c>
      <c r="AB11" s="88">
        <v>74</v>
      </c>
      <c r="AC11" s="88">
        <v>29</v>
      </c>
      <c r="AD11" s="88">
        <v>73</v>
      </c>
      <c r="AE11" s="89">
        <v>36</v>
      </c>
      <c r="AF11" s="89">
        <v>51</v>
      </c>
      <c r="AG11" s="90">
        <v>74</v>
      </c>
      <c r="AH11" s="90">
        <v>36</v>
      </c>
    </row>
    <row r="12" spans="1:34" s="57" customFormat="1" ht="14.25" x14ac:dyDescent="0.2">
      <c r="A12" s="95" t="s">
        <v>13</v>
      </c>
      <c r="B12" s="87" t="s">
        <v>194</v>
      </c>
      <c r="C12" s="87" t="s">
        <v>5</v>
      </c>
      <c r="D12" s="87" t="s">
        <v>23</v>
      </c>
      <c r="E12" s="83">
        <f t="shared" si="0"/>
        <v>11691440</v>
      </c>
      <c r="F12" s="88">
        <f t="shared" si="1"/>
        <v>7083</v>
      </c>
      <c r="G12" s="88">
        <v>886</v>
      </c>
      <c r="H12" s="88">
        <v>1012</v>
      </c>
      <c r="I12" s="88">
        <v>377</v>
      </c>
      <c r="J12" s="88">
        <v>505</v>
      </c>
      <c r="K12" s="88">
        <v>378</v>
      </c>
      <c r="L12" s="88">
        <v>507</v>
      </c>
      <c r="M12" s="88">
        <v>163</v>
      </c>
      <c r="N12" s="88">
        <v>163</v>
      </c>
      <c r="O12" s="88">
        <v>190</v>
      </c>
      <c r="P12" s="88">
        <v>125</v>
      </c>
      <c r="Q12" s="88">
        <v>252</v>
      </c>
      <c r="R12" s="88">
        <v>125</v>
      </c>
      <c r="S12" s="88">
        <v>379</v>
      </c>
      <c r="T12" s="88">
        <v>150</v>
      </c>
      <c r="U12" s="88">
        <v>316</v>
      </c>
      <c r="V12" s="88">
        <v>252</v>
      </c>
      <c r="W12" s="88">
        <v>252</v>
      </c>
      <c r="X12" s="88">
        <v>100</v>
      </c>
      <c r="Y12" s="88">
        <v>252</v>
      </c>
      <c r="Z12" s="88">
        <v>125</v>
      </c>
      <c r="AA12" s="88">
        <v>52</v>
      </c>
      <c r="AB12" s="88">
        <v>103</v>
      </c>
      <c r="AC12" s="88">
        <v>40</v>
      </c>
      <c r="AD12" s="88">
        <v>102</v>
      </c>
      <c r="AE12" s="89">
        <v>51</v>
      </c>
      <c r="AF12" s="89">
        <v>72</v>
      </c>
      <c r="AG12" s="90">
        <v>102</v>
      </c>
      <c r="AH12" s="90">
        <v>52</v>
      </c>
    </row>
    <row r="13" spans="1:34" x14ac:dyDescent="0.2">
      <c r="A13" s="95" t="s">
        <v>195</v>
      </c>
      <c r="B13" s="87" t="s">
        <v>196</v>
      </c>
      <c r="C13" s="87" t="s">
        <v>5</v>
      </c>
      <c r="D13" s="90" t="s">
        <v>44</v>
      </c>
      <c r="E13" s="83">
        <f t="shared" si="0"/>
        <v>7195910</v>
      </c>
      <c r="F13" s="88">
        <f t="shared" si="1"/>
        <v>4362</v>
      </c>
      <c r="G13" s="91">
        <v>549</v>
      </c>
      <c r="H13" s="91">
        <v>628</v>
      </c>
      <c r="I13" s="91">
        <v>233</v>
      </c>
      <c r="J13" s="91">
        <v>312</v>
      </c>
      <c r="K13" s="91">
        <v>234</v>
      </c>
      <c r="L13" s="91">
        <v>313</v>
      </c>
      <c r="M13" s="91">
        <v>91</v>
      </c>
      <c r="N13" s="91">
        <v>91</v>
      </c>
      <c r="O13" s="91">
        <v>118</v>
      </c>
      <c r="P13" s="91">
        <v>77</v>
      </c>
      <c r="Q13" s="91">
        <v>156</v>
      </c>
      <c r="R13" s="91">
        <v>77</v>
      </c>
      <c r="S13" s="91">
        <v>235</v>
      </c>
      <c r="T13" s="91">
        <v>93</v>
      </c>
      <c r="U13" s="91">
        <v>196</v>
      </c>
      <c r="V13" s="91">
        <v>156</v>
      </c>
      <c r="W13" s="91">
        <v>156</v>
      </c>
      <c r="X13" s="91">
        <v>62</v>
      </c>
      <c r="Y13" s="91">
        <v>156</v>
      </c>
      <c r="Z13" s="91">
        <v>77</v>
      </c>
      <c r="AA13" s="91">
        <v>32</v>
      </c>
      <c r="AB13" s="91">
        <v>64</v>
      </c>
      <c r="AC13" s="91">
        <v>21</v>
      </c>
      <c r="AD13" s="91">
        <v>63</v>
      </c>
      <c r="AE13" s="92">
        <v>32</v>
      </c>
      <c r="AF13" s="92">
        <v>45</v>
      </c>
      <c r="AG13" s="90">
        <v>63</v>
      </c>
      <c r="AH13" s="90">
        <v>32</v>
      </c>
    </row>
    <row r="14" spans="1:34" x14ac:dyDescent="0.2">
      <c r="A14" s="95" t="s">
        <v>14</v>
      </c>
      <c r="B14" s="87" t="s">
        <v>197</v>
      </c>
      <c r="C14" s="87" t="s">
        <v>5</v>
      </c>
      <c r="D14" s="90" t="s">
        <v>23</v>
      </c>
      <c r="E14" s="83">
        <f t="shared" si="0"/>
        <v>7355410</v>
      </c>
      <c r="F14" s="88">
        <f t="shared" si="1"/>
        <v>4464</v>
      </c>
      <c r="G14" s="91">
        <v>559</v>
      </c>
      <c r="H14" s="91">
        <v>639</v>
      </c>
      <c r="I14" s="91">
        <v>238</v>
      </c>
      <c r="J14" s="91">
        <v>318</v>
      </c>
      <c r="K14" s="91">
        <v>238</v>
      </c>
      <c r="L14" s="91">
        <v>320</v>
      </c>
      <c r="M14" s="91">
        <v>103</v>
      </c>
      <c r="N14" s="91">
        <v>103</v>
      </c>
      <c r="O14" s="91">
        <v>120</v>
      </c>
      <c r="P14" s="91">
        <v>78</v>
      </c>
      <c r="Q14" s="91">
        <v>159</v>
      </c>
      <c r="R14" s="91">
        <v>78</v>
      </c>
      <c r="S14" s="91">
        <v>239</v>
      </c>
      <c r="T14" s="91">
        <v>95</v>
      </c>
      <c r="U14" s="91">
        <v>199</v>
      </c>
      <c r="V14" s="91">
        <v>159</v>
      </c>
      <c r="W14" s="91">
        <v>159</v>
      </c>
      <c r="X14" s="91">
        <v>63</v>
      </c>
      <c r="Y14" s="91">
        <v>159</v>
      </c>
      <c r="Z14" s="91">
        <v>78</v>
      </c>
      <c r="AA14" s="91">
        <v>32</v>
      </c>
      <c r="AB14" s="91">
        <v>65</v>
      </c>
      <c r="AC14" s="91">
        <v>26</v>
      </c>
      <c r="AD14" s="91">
        <v>64</v>
      </c>
      <c r="AE14" s="92">
        <v>32</v>
      </c>
      <c r="AF14" s="92">
        <v>45</v>
      </c>
      <c r="AG14" s="90">
        <v>64</v>
      </c>
      <c r="AH14" s="90">
        <v>32</v>
      </c>
    </row>
    <row r="15" spans="1:34" x14ac:dyDescent="0.2">
      <c r="A15" s="95" t="s">
        <v>15</v>
      </c>
      <c r="B15" s="87" t="s">
        <v>198</v>
      </c>
      <c r="C15" s="87" t="s">
        <v>5</v>
      </c>
      <c r="D15" s="90" t="s">
        <v>44</v>
      </c>
      <c r="E15" s="83">
        <f t="shared" si="0"/>
        <v>16560030</v>
      </c>
      <c r="F15" s="88">
        <f t="shared" si="1"/>
        <v>9997</v>
      </c>
      <c r="G15" s="91">
        <v>1249</v>
      </c>
      <c r="H15" s="91">
        <v>1431</v>
      </c>
      <c r="I15" s="91">
        <v>521</v>
      </c>
      <c r="J15" s="91">
        <v>702</v>
      </c>
      <c r="K15" s="91">
        <v>522</v>
      </c>
      <c r="L15" s="91">
        <v>705</v>
      </c>
      <c r="M15" s="91">
        <v>224</v>
      </c>
      <c r="N15" s="91">
        <v>224</v>
      </c>
      <c r="O15" s="91">
        <v>271</v>
      </c>
      <c r="P15" s="91">
        <v>174</v>
      </c>
      <c r="Q15" s="91">
        <v>361</v>
      </c>
      <c r="R15" s="91">
        <v>180</v>
      </c>
      <c r="S15" s="91">
        <v>543</v>
      </c>
      <c r="T15" s="91">
        <v>216</v>
      </c>
      <c r="U15" s="91">
        <v>452</v>
      </c>
      <c r="V15" s="91">
        <v>361</v>
      </c>
      <c r="W15" s="91">
        <v>361</v>
      </c>
      <c r="X15" s="91">
        <v>143</v>
      </c>
      <c r="Y15" s="91">
        <v>361</v>
      </c>
      <c r="Z15" s="91">
        <v>180</v>
      </c>
      <c r="AA15" s="91">
        <v>74</v>
      </c>
      <c r="AB15" s="91">
        <v>148</v>
      </c>
      <c r="AC15" s="91">
        <v>51</v>
      </c>
      <c r="AD15" s="91">
        <v>147</v>
      </c>
      <c r="AE15" s="92">
        <v>73</v>
      </c>
      <c r="AF15" s="92">
        <v>102</v>
      </c>
      <c r="AG15" s="90">
        <v>147</v>
      </c>
      <c r="AH15" s="90">
        <v>74</v>
      </c>
    </row>
    <row r="16" spans="1:34" x14ac:dyDescent="0.2">
      <c r="A16" s="95" t="s">
        <v>127</v>
      </c>
      <c r="B16" s="87" t="s">
        <v>199</v>
      </c>
      <c r="C16" s="87" t="s">
        <v>5</v>
      </c>
      <c r="D16" s="90" t="s">
        <v>44</v>
      </c>
      <c r="E16" s="83">
        <f t="shared" si="0"/>
        <v>8661480</v>
      </c>
      <c r="F16" s="88">
        <f t="shared" si="1"/>
        <v>5256</v>
      </c>
      <c r="G16" s="91">
        <v>657</v>
      </c>
      <c r="H16" s="91">
        <v>751</v>
      </c>
      <c r="I16" s="91">
        <v>280</v>
      </c>
      <c r="J16" s="91">
        <v>375</v>
      </c>
      <c r="K16" s="91">
        <v>281</v>
      </c>
      <c r="L16" s="91">
        <v>376</v>
      </c>
      <c r="M16" s="91">
        <v>121</v>
      </c>
      <c r="N16" s="91">
        <v>121</v>
      </c>
      <c r="O16" s="91">
        <v>141</v>
      </c>
      <c r="P16" s="91">
        <v>93</v>
      </c>
      <c r="Q16" s="91">
        <v>187</v>
      </c>
      <c r="R16" s="91">
        <v>93</v>
      </c>
      <c r="S16" s="91">
        <v>282</v>
      </c>
      <c r="T16" s="91">
        <v>112</v>
      </c>
      <c r="U16" s="91">
        <v>235</v>
      </c>
      <c r="V16" s="91">
        <v>187</v>
      </c>
      <c r="W16" s="91">
        <v>187</v>
      </c>
      <c r="X16" s="91">
        <v>74</v>
      </c>
      <c r="Y16" s="91">
        <v>187</v>
      </c>
      <c r="Z16" s="91">
        <v>93</v>
      </c>
      <c r="AA16" s="91">
        <v>38</v>
      </c>
      <c r="AB16" s="91">
        <v>77</v>
      </c>
      <c r="AC16" s="91">
        <v>27</v>
      </c>
      <c r="AD16" s="91">
        <v>76</v>
      </c>
      <c r="AE16" s="92">
        <v>38</v>
      </c>
      <c r="AF16" s="92">
        <v>53</v>
      </c>
      <c r="AG16" s="90">
        <v>76</v>
      </c>
      <c r="AH16" s="90">
        <v>38</v>
      </c>
    </row>
    <row r="17" spans="1:34" x14ac:dyDescent="0.2">
      <c r="A17" s="95" t="s">
        <v>200</v>
      </c>
      <c r="B17" s="87" t="s">
        <v>201</v>
      </c>
      <c r="C17" s="87" t="s">
        <v>5</v>
      </c>
      <c r="D17" s="90" t="s">
        <v>44</v>
      </c>
      <c r="E17" s="83">
        <f t="shared" si="0"/>
        <v>7342800</v>
      </c>
      <c r="F17" s="88">
        <f t="shared" si="1"/>
        <v>4457</v>
      </c>
      <c r="G17" s="91">
        <v>558</v>
      </c>
      <c r="H17" s="91">
        <v>637</v>
      </c>
      <c r="I17" s="91">
        <v>238</v>
      </c>
      <c r="J17" s="91">
        <v>317</v>
      </c>
      <c r="K17" s="91">
        <v>238</v>
      </c>
      <c r="L17" s="91">
        <v>319</v>
      </c>
      <c r="M17" s="91">
        <v>103</v>
      </c>
      <c r="N17" s="91">
        <v>103</v>
      </c>
      <c r="O17" s="91">
        <v>119</v>
      </c>
      <c r="P17" s="91">
        <v>78</v>
      </c>
      <c r="Q17" s="91">
        <v>159</v>
      </c>
      <c r="R17" s="91">
        <v>78</v>
      </c>
      <c r="S17" s="91">
        <v>239</v>
      </c>
      <c r="T17" s="91">
        <v>95</v>
      </c>
      <c r="U17" s="91">
        <v>199</v>
      </c>
      <c r="V17" s="91">
        <v>159</v>
      </c>
      <c r="W17" s="91">
        <v>159</v>
      </c>
      <c r="X17" s="91">
        <v>63</v>
      </c>
      <c r="Y17" s="91">
        <v>159</v>
      </c>
      <c r="Z17" s="91">
        <v>78</v>
      </c>
      <c r="AA17" s="91">
        <v>32</v>
      </c>
      <c r="AB17" s="91">
        <v>65</v>
      </c>
      <c r="AC17" s="91">
        <v>25</v>
      </c>
      <c r="AD17" s="91">
        <v>64</v>
      </c>
      <c r="AE17" s="92">
        <v>32</v>
      </c>
      <c r="AF17" s="92">
        <v>45</v>
      </c>
      <c r="AG17" s="90">
        <v>64</v>
      </c>
      <c r="AH17" s="90">
        <v>32</v>
      </c>
    </row>
    <row r="18" spans="1:34" x14ac:dyDescent="0.2">
      <c r="A18" s="114" t="s">
        <v>16</v>
      </c>
      <c r="B18" s="114"/>
      <c r="C18" s="114"/>
      <c r="D18" s="114"/>
      <c r="E18" s="94">
        <f t="shared" ref="E18:AH18" si="2">SUM(E4:E17)</f>
        <v>117246530</v>
      </c>
      <c r="F18" s="94">
        <f t="shared" si="2"/>
        <v>71061</v>
      </c>
      <c r="G18" s="94">
        <f t="shared" si="2"/>
        <v>8888</v>
      </c>
      <c r="H18" s="94">
        <f t="shared" si="2"/>
        <v>10160</v>
      </c>
      <c r="I18" s="94">
        <f t="shared" si="2"/>
        <v>3769</v>
      </c>
      <c r="J18" s="94">
        <f t="shared" si="2"/>
        <v>5062</v>
      </c>
      <c r="K18" s="94">
        <f t="shared" si="2"/>
        <v>3797</v>
      </c>
      <c r="L18" s="94">
        <f t="shared" si="2"/>
        <v>5081</v>
      </c>
      <c r="M18" s="94">
        <f t="shared" si="2"/>
        <v>1639</v>
      </c>
      <c r="N18" s="94">
        <f t="shared" si="2"/>
        <v>1639</v>
      </c>
      <c r="O18" s="94">
        <f t="shared" si="2"/>
        <v>1902</v>
      </c>
      <c r="P18" s="94">
        <f t="shared" si="2"/>
        <v>1256</v>
      </c>
      <c r="Q18" s="94">
        <f t="shared" si="2"/>
        <v>2529</v>
      </c>
      <c r="R18" s="94">
        <f t="shared" si="2"/>
        <v>1256</v>
      </c>
      <c r="S18" s="94">
        <f t="shared" si="2"/>
        <v>3808</v>
      </c>
      <c r="T18" s="94">
        <f t="shared" si="2"/>
        <v>1510</v>
      </c>
      <c r="U18" s="94">
        <f t="shared" si="2"/>
        <v>3168</v>
      </c>
      <c r="V18" s="94">
        <f t="shared" si="2"/>
        <v>2529</v>
      </c>
      <c r="W18" s="94">
        <f t="shared" si="2"/>
        <v>2529</v>
      </c>
      <c r="X18" s="94">
        <f t="shared" si="2"/>
        <v>1003</v>
      </c>
      <c r="Y18" s="94">
        <f t="shared" si="2"/>
        <v>2529</v>
      </c>
      <c r="Z18" s="94">
        <f t="shared" si="2"/>
        <v>1256</v>
      </c>
      <c r="AA18" s="94">
        <f t="shared" si="2"/>
        <v>513</v>
      </c>
      <c r="AB18" s="94">
        <f t="shared" si="2"/>
        <v>1035</v>
      </c>
      <c r="AC18" s="94">
        <f t="shared" si="2"/>
        <v>408</v>
      </c>
      <c r="AD18" s="94">
        <f t="shared" si="2"/>
        <v>1026</v>
      </c>
      <c r="AE18" s="94"/>
      <c r="AF18" s="94">
        <f t="shared" si="2"/>
        <v>717</v>
      </c>
      <c r="AG18" s="94">
        <f t="shared" si="2"/>
        <v>1028</v>
      </c>
      <c r="AH18" s="94">
        <f t="shared" si="2"/>
        <v>513</v>
      </c>
    </row>
  </sheetData>
  <mergeCells count="1">
    <mergeCell ref="A18:D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1"/>
  <sheetViews>
    <sheetView zoomScaleNormal="100" workbookViewId="0">
      <pane xSplit="6" ySplit="2" topLeftCell="AB3" activePane="bottomRight" state="frozen"/>
      <selection pane="topRight" activeCell="G1" sqref="G1"/>
      <selection pane="bottomLeft" activeCell="A3" sqref="A3"/>
      <selection pane="bottomRight" activeCell="AG5" sqref="AG5"/>
    </sheetView>
  </sheetViews>
  <sheetFormatPr defaultColWidth="22.7109375" defaultRowHeight="12" x14ac:dyDescent="0.2"/>
  <cols>
    <col min="1" max="1" width="25.7109375" style="9" customWidth="1"/>
    <col min="2" max="2" width="8.140625" style="9" bestFit="1" customWidth="1"/>
    <col min="3" max="3" width="8.28515625" style="9" bestFit="1" customWidth="1"/>
    <col min="4" max="4" width="9.28515625" style="9" bestFit="1" customWidth="1"/>
    <col min="5" max="5" width="25.5703125" style="9" bestFit="1" customWidth="1"/>
    <col min="6" max="6" width="10.7109375" style="9" bestFit="1" customWidth="1"/>
    <col min="7" max="7" width="12.140625" style="9" bestFit="1" customWidth="1"/>
    <col min="8" max="9" width="9.7109375" style="9" bestFit="1" customWidth="1"/>
    <col min="10" max="11" width="10.7109375" style="9" bestFit="1" customWidth="1"/>
    <col min="12" max="12" width="11.7109375" style="9" bestFit="1" customWidth="1"/>
    <col min="13" max="16" width="9.7109375" style="9" bestFit="1" customWidth="1"/>
    <col min="17" max="17" width="10.7109375" style="9" bestFit="1" customWidth="1"/>
    <col min="18" max="20" width="9.7109375" style="9" bestFit="1" customWidth="1"/>
    <col min="21" max="24" width="9.5703125" style="9" bestFit="1" customWidth="1"/>
    <col min="25" max="26" width="10.5703125" style="9" bestFit="1" customWidth="1"/>
    <col min="27" max="27" width="8" style="9" bestFit="1" customWidth="1"/>
    <col min="28" max="29" width="10.5703125" style="9" bestFit="1" customWidth="1"/>
    <col min="30" max="30" width="10.7109375" style="9" bestFit="1" customWidth="1"/>
    <col min="31" max="32" width="9" style="9" bestFit="1" customWidth="1"/>
    <col min="33" max="33" width="9" style="9" customWidth="1"/>
    <col min="34" max="34" width="9.7109375" style="9" bestFit="1" customWidth="1"/>
    <col min="35" max="35" width="12.140625" style="9" bestFit="1" customWidth="1"/>
    <col min="36" max="16384" width="22.7109375" style="9"/>
  </cols>
  <sheetData>
    <row r="1" spans="1:35" x14ac:dyDescent="0.2">
      <c r="A1" s="116" t="s">
        <v>17</v>
      </c>
      <c r="B1" s="116" t="s">
        <v>18</v>
      </c>
      <c r="C1" s="116" t="s">
        <v>19</v>
      </c>
      <c r="D1" s="116" t="s">
        <v>20</v>
      </c>
      <c r="E1" s="116" t="s">
        <v>21</v>
      </c>
      <c r="F1" s="115" t="s">
        <v>3</v>
      </c>
      <c r="G1" s="115" t="s">
        <v>22</v>
      </c>
      <c r="H1" s="73">
        <v>1000</v>
      </c>
      <c r="I1" s="73">
        <v>960</v>
      </c>
      <c r="J1" s="73">
        <v>950</v>
      </c>
      <c r="K1" s="73">
        <v>1030</v>
      </c>
      <c r="L1" s="73">
        <v>1060</v>
      </c>
      <c r="M1" s="73">
        <v>1100</v>
      </c>
      <c r="N1" s="73">
        <v>1150</v>
      </c>
      <c r="O1" s="73">
        <v>1150</v>
      </c>
      <c r="P1" s="73">
        <v>1460</v>
      </c>
      <c r="Q1" s="74">
        <v>1430</v>
      </c>
      <c r="R1" s="73">
        <v>1200</v>
      </c>
      <c r="S1" s="74">
        <v>1250</v>
      </c>
      <c r="T1" s="73">
        <v>1260</v>
      </c>
      <c r="U1" s="73">
        <v>1250</v>
      </c>
      <c r="V1" s="73">
        <v>1250</v>
      </c>
      <c r="W1" s="73">
        <v>1300</v>
      </c>
      <c r="X1" s="73">
        <v>1340</v>
      </c>
      <c r="Y1" s="73">
        <v>1330</v>
      </c>
      <c r="Z1" s="74">
        <v>1370</v>
      </c>
      <c r="AA1" s="73">
        <v>1440</v>
      </c>
      <c r="AB1" s="73">
        <v>4840</v>
      </c>
      <c r="AC1" s="73">
        <v>6950</v>
      </c>
      <c r="AD1" s="73">
        <v>6100</v>
      </c>
      <c r="AE1" s="73">
        <v>7240</v>
      </c>
      <c r="AF1" s="73">
        <v>8930</v>
      </c>
      <c r="AG1" s="73">
        <v>7700</v>
      </c>
      <c r="AH1" s="63">
        <v>8490</v>
      </c>
      <c r="AI1" s="63">
        <v>9580</v>
      </c>
    </row>
    <row r="2" spans="1:35" x14ac:dyDescent="0.2">
      <c r="A2" s="116"/>
      <c r="B2" s="116"/>
      <c r="C2" s="116"/>
      <c r="D2" s="116"/>
      <c r="E2" s="116"/>
      <c r="F2" s="115"/>
      <c r="G2" s="115"/>
      <c r="H2" s="51" t="s">
        <v>203</v>
      </c>
      <c r="I2" s="51" t="s">
        <v>159</v>
      </c>
      <c r="J2" s="51" t="s">
        <v>158</v>
      </c>
      <c r="K2" s="51" t="s">
        <v>160</v>
      </c>
      <c r="L2" s="51" t="s">
        <v>204</v>
      </c>
      <c r="M2" s="51" t="s">
        <v>161</v>
      </c>
      <c r="N2" s="51" t="s">
        <v>162</v>
      </c>
      <c r="O2" s="51" t="s">
        <v>163</v>
      </c>
      <c r="P2" s="51" t="s">
        <v>175</v>
      </c>
      <c r="Q2" s="51" t="s">
        <v>173</v>
      </c>
      <c r="R2" s="51" t="s">
        <v>164</v>
      </c>
      <c r="S2" s="51" t="s">
        <v>166</v>
      </c>
      <c r="T2" s="51" t="s">
        <v>168</v>
      </c>
      <c r="U2" s="51" t="s">
        <v>165</v>
      </c>
      <c r="V2" s="51" t="s">
        <v>167</v>
      </c>
      <c r="W2" s="51" t="s">
        <v>169</v>
      </c>
      <c r="X2" s="51" t="s">
        <v>171</v>
      </c>
      <c r="Y2" s="51" t="s">
        <v>170</v>
      </c>
      <c r="Z2" s="51" t="s">
        <v>172</v>
      </c>
      <c r="AA2" s="51" t="s">
        <v>174</v>
      </c>
      <c r="AB2" s="51" t="s">
        <v>176</v>
      </c>
      <c r="AC2" s="51" t="s">
        <v>205</v>
      </c>
      <c r="AD2" s="51" t="s">
        <v>178</v>
      </c>
      <c r="AE2" s="51" t="s">
        <v>179</v>
      </c>
      <c r="AF2" s="51" t="s">
        <v>206</v>
      </c>
      <c r="AG2" s="51" t="s">
        <v>180</v>
      </c>
      <c r="AH2" s="64" t="s">
        <v>181</v>
      </c>
      <c r="AI2" s="64" t="s">
        <v>177</v>
      </c>
    </row>
    <row r="3" spans="1:35" x14ac:dyDescent="0.2">
      <c r="A3" s="17" t="s">
        <v>6</v>
      </c>
      <c r="B3" s="18" t="s">
        <v>5</v>
      </c>
      <c r="C3" s="19" t="s">
        <v>5</v>
      </c>
      <c r="D3" s="29" t="s">
        <v>42</v>
      </c>
      <c r="E3" s="17" t="s">
        <v>43</v>
      </c>
      <c r="F3" s="20">
        <f>'DSR Secondary'!F3</f>
        <v>2169678</v>
      </c>
      <c r="G3" s="75">
        <f>'DSR Secondary'!G3</f>
        <v>1292.9999999999998</v>
      </c>
      <c r="H3" s="76">
        <v>0.6</v>
      </c>
      <c r="I3" s="76">
        <v>0.6</v>
      </c>
      <c r="J3" s="76">
        <v>0.6</v>
      </c>
      <c r="K3" s="76">
        <v>0.6</v>
      </c>
      <c r="L3" s="76">
        <v>0.6</v>
      </c>
      <c r="M3" s="76">
        <v>0.6</v>
      </c>
      <c r="N3" s="76">
        <v>0.6</v>
      </c>
      <c r="O3" s="76">
        <v>0.6</v>
      </c>
      <c r="P3" s="76">
        <v>0.6</v>
      </c>
      <c r="Q3" s="76">
        <v>0.6</v>
      </c>
      <c r="R3" s="76">
        <v>0.6</v>
      </c>
      <c r="S3" s="76">
        <v>0.6</v>
      </c>
      <c r="T3" s="76">
        <v>0.6</v>
      </c>
      <c r="U3" s="76">
        <v>0.6</v>
      </c>
      <c r="V3" s="76">
        <v>0.6</v>
      </c>
      <c r="W3" s="76">
        <v>0.6</v>
      </c>
      <c r="X3" s="76">
        <v>0.6</v>
      </c>
      <c r="Y3" s="76">
        <v>0.6</v>
      </c>
      <c r="Z3" s="76">
        <v>0.6</v>
      </c>
      <c r="AA3" s="76">
        <v>0.6</v>
      </c>
      <c r="AB3" s="76">
        <v>0.6</v>
      </c>
      <c r="AC3" s="76">
        <v>0.6</v>
      </c>
      <c r="AD3" s="76">
        <v>0.6</v>
      </c>
      <c r="AE3" s="76">
        <v>0.6</v>
      </c>
      <c r="AF3" s="76">
        <v>0.6</v>
      </c>
      <c r="AG3" s="76">
        <v>0.6</v>
      </c>
      <c r="AH3" s="76">
        <v>0.6</v>
      </c>
      <c r="AI3" s="76">
        <v>0.6</v>
      </c>
    </row>
    <row r="4" spans="1:35" x14ac:dyDescent="0.2">
      <c r="A4" s="17" t="s">
        <v>6</v>
      </c>
      <c r="B4" s="18" t="s">
        <v>5</v>
      </c>
      <c r="C4" s="19" t="s">
        <v>5</v>
      </c>
      <c r="D4" s="29" t="s">
        <v>47</v>
      </c>
      <c r="E4" s="17" t="s">
        <v>143</v>
      </c>
      <c r="F4" s="20">
        <f>'DSR Secondary'!F4</f>
        <v>1446452</v>
      </c>
      <c r="G4" s="75">
        <f>'DSR Secondary'!G4</f>
        <v>862.00000000000011</v>
      </c>
      <c r="H4" s="76">
        <v>0.4</v>
      </c>
      <c r="I4" s="76">
        <v>0.4</v>
      </c>
      <c r="J4" s="76">
        <v>0.4</v>
      </c>
      <c r="K4" s="76">
        <v>0.4</v>
      </c>
      <c r="L4" s="76">
        <v>0.4</v>
      </c>
      <c r="M4" s="76">
        <v>0.4</v>
      </c>
      <c r="N4" s="76">
        <v>0.4</v>
      </c>
      <c r="O4" s="76">
        <v>0.4</v>
      </c>
      <c r="P4" s="76">
        <v>0.4</v>
      </c>
      <c r="Q4" s="76">
        <v>0.4</v>
      </c>
      <c r="R4" s="76">
        <v>0.4</v>
      </c>
      <c r="S4" s="76">
        <v>0.4</v>
      </c>
      <c r="T4" s="76">
        <v>0.4</v>
      </c>
      <c r="U4" s="76">
        <v>0.4</v>
      </c>
      <c r="V4" s="76">
        <v>0.4</v>
      </c>
      <c r="W4" s="76">
        <v>0.4</v>
      </c>
      <c r="X4" s="76">
        <v>0.4</v>
      </c>
      <c r="Y4" s="76">
        <v>0.4</v>
      </c>
      <c r="Z4" s="76">
        <v>0.4</v>
      </c>
      <c r="AA4" s="76">
        <v>0.4</v>
      </c>
      <c r="AB4" s="76">
        <v>0.4</v>
      </c>
      <c r="AC4" s="76">
        <v>0.4</v>
      </c>
      <c r="AD4" s="76">
        <v>0.4</v>
      </c>
      <c r="AE4" s="76">
        <v>0.4</v>
      </c>
      <c r="AF4" s="76">
        <v>0.4</v>
      </c>
      <c r="AG4" s="76">
        <v>0.4</v>
      </c>
      <c r="AH4" s="76">
        <v>0.4</v>
      </c>
      <c r="AI4" s="76">
        <v>0.4</v>
      </c>
    </row>
    <row r="5" spans="1:35" s="10" customFormat="1" x14ac:dyDescent="0.2">
      <c r="A5" s="23"/>
      <c r="B5" s="71"/>
      <c r="C5" s="25"/>
      <c r="D5" s="30"/>
      <c r="E5" s="23"/>
      <c r="F5" s="28">
        <f>SUM(F3:F4)</f>
        <v>3616130</v>
      </c>
      <c r="G5" s="28">
        <f>SUM(G3:G4)</f>
        <v>2155</v>
      </c>
      <c r="H5" s="65">
        <f>SUM(H3:H4)</f>
        <v>1</v>
      </c>
      <c r="I5" s="65">
        <f t="shared" ref="I5:AI5" si="0">SUM(I3:I4)</f>
        <v>1</v>
      </c>
      <c r="J5" s="65">
        <f t="shared" si="0"/>
        <v>1</v>
      </c>
      <c r="K5" s="65">
        <f t="shared" si="0"/>
        <v>1</v>
      </c>
      <c r="L5" s="65">
        <f t="shared" si="0"/>
        <v>1</v>
      </c>
      <c r="M5" s="65">
        <f t="shared" si="0"/>
        <v>1</v>
      </c>
      <c r="N5" s="65">
        <f t="shared" si="0"/>
        <v>1</v>
      </c>
      <c r="O5" s="65">
        <f t="shared" si="0"/>
        <v>1</v>
      </c>
      <c r="P5" s="65">
        <f t="shared" si="0"/>
        <v>1</v>
      </c>
      <c r="Q5" s="65">
        <f t="shared" si="0"/>
        <v>1</v>
      </c>
      <c r="R5" s="65">
        <f t="shared" si="0"/>
        <v>1</v>
      </c>
      <c r="S5" s="65">
        <f t="shared" si="0"/>
        <v>1</v>
      </c>
      <c r="T5" s="65">
        <f t="shared" si="0"/>
        <v>1</v>
      </c>
      <c r="U5" s="65">
        <f t="shared" si="0"/>
        <v>1</v>
      </c>
      <c r="V5" s="65">
        <f t="shared" si="0"/>
        <v>1</v>
      </c>
      <c r="W5" s="65">
        <f t="shared" si="0"/>
        <v>1</v>
      </c>
      <c r="X5" s="65">
        <f t="shared" si="0"/>
        <v>1</v>
      </c>
      <c r="Y5" s="65">
        <f t="shared" si="0"/>
        <v>1</v>
      </c>
      <c r="Z5" s="65">
        <f t="shared" si="0"/>
        <v>1</v>
      </c>
      <c r="AA5" s="65">
        <f t="shared" si="0"/>
        <v>1</v>
      </c>
      <c r="AB5" s="65">
        <f t="shared" si="0"/>
        <v>1</v>
      </c>
      <c r="AC5" s="65">
        <f t="shared" si="0"/>
        <v>1</v>
      </c>
      <c r="AD5" s="65">
        <f t="shared" si="0"/>
        <v>1</v>
      </c>
      <c r="AE5" s="65">
        <f t="shared" si="0"/>
        <v>1</v>
      </c>
      <c r="AF5" s="65">
        <f t="shared" si="0"/>
        <v>1</v>
      </c>
      <c r="AG5" s="65">
        <f t="shared" si="0"/>
        <v>1</v>
      </c>
      <c r="AH5" s="65">
        <f t="shared" si="0"/>
        <v>1</v>
      </c>
      <c r="AI5" s="65">
        <f t="shared" si="0"/>
        <v>1</v>
      </c>
    </row>
    <row r="6" spans="1:35" x14ac:dyDescent="0.2">
      <c r="A6" s="77" t="s">
        <v>50</v>
      </c>
      <c r="B6" s="18" t="s">
        <v>5</v>
      </c>
      <c r="C6" s="19" t="s">
        <v>24</v>
      </c>
      <c r="D6" s="31" t="s">
        <v>52</v>
      </c>
      <c r="E6" s="31" t="s">
        <v>145</v>
      </c>
      <c r="F6" s="20">
        <f>'DSR Secondary'!F6</f>
        <v>1736044.6064961469</v>
      </c>
      <c r="G6" s="75">
        <f>'DSR Secondary'!G6</f>
        <v>1057.9334044357906</v>
      </c>
      <c r="H6" s="76">
        <v>0.36196537981083815</v>
      </c>
      <c r="I6" s="76">
        <v>0.36196537981083815</v>
      </c>
      <c r="J6" s="76">
        <v>0.36196537981083815</v>
      </c>
      <c r="K6" s="76">
        <v>0.36196537981083815</v>
      </c>
      <c r="L6" s="76">
        <v>0.36196537981083815</v>
      </c>
      <c r="M6" s="76">
        <v>0.36196537981083815</v>
      </c>
      <c r="N6" s="76">
        <v>0.36196537981083815</v>
      </c>
      <c r="O6" s="76">
        <v>0.36196537981083815</v>
      </c>
      <c r="P6" s="76">
        <v>0.36196537981083815</v>
      </c>
      <c r="Q6" s="76">
        <v>0.36196537981083815</v>
      </c>
      <c r="R6" s="76">
        <v>0.36196537981083815</v>
      </c>
      <c r="S6" s="76">
        <v>0.36196537981083815</v>
      </c>
      <c r="T6" s="76">
        <v>0.36196537981083815</v>
      </c>
      <c r="U6" s="76">
        <v>0.36196537981083815</v>
      </c>
      <c r="V6" s="76">
        <v>0.36196537981083815</v>
      </c>
      <c r="W6" s="76">
        <v>0.36196537981083815</v>
      </c>
      <c r="X6" s="76">
        <v>0.36196537981083815</v>
      </c>
      <c r="Y6" s="76">
        <v>0.36196537981083815</v>
      </c>
      <c r="Z6" s="76">
        <v>0.36196537981083815</v>
      </c>
      <c r="AA6" s="76">
        <v>0.36196537981083815</v>
      </c>
      <c r="AB6" s="76">
        <v>0.29987531172069826</v>
      </c>
      <c r="AC6" s="76">
        <v>0.29987531172069826</v>
      </c>
      <c r="AD6" s="76">
        <v>0.29987531172069826</v>
      </c>
      <c r="AE6" s="76">
        <v>0.29987531172069826</v>
      </c>
      <c r="AF6" s="76">
        <v>0.29987531172069826</v>
      </c>
      <c r="AG6" s="76"/>
      <c r="AH6" s="76">
        <v>0.29987531172069826</v>
      </c>
      <c r="AI6" s="76">
        <v>0.29987531172069826</v>
      </c>
    </row>
    <row r="7" spans="1:35" x14ac:dyDescent="0.2">
      <c r="A7" s="77" t="s">
        <v>50</v>
      </c>
      <c r="B7" s="18" t="s">
        <v>5</v>
      </c>
      <c r="C7" s="19" t="s">
        <v>24</v>
      </c>
      <c r="D7" s="31" t="s">
        <v>53</v>
      </c>
      <c r="E7" s="31" t="s">
        <v>146</v>
      </c>
      <c r="F7" s="20">
        <f>'DSR Secondary'!F7</f>
        <v>2016325.7036562124</v>
      </c>
      <c r="G7" s="75">
        <f>'DSR Secondary'!G7</f>
        <v>1116.3661070688931</v>
      </c>
      <c r="H7" s="76">
        <v>0.37178038189280826</v>
      </c>
      <c r="I7" s="76">
        <v>0.37178038189280826</v>
      </c>
      <c r="J7" s="76">
        <v>0.37178038189280826</v>
      </c>
      <c r="K7" s="76">
        <v>0.37178038189280826</v>
      </c>
      <c r="L7" s="76">
        <v>0.37178038189280826</v>
      </c>
      <c r="M7" s="76">
        <v>0.37178038189280826</v>
      </c>
      <c r="N7" s="76">
        <v>0.37178038189280826</v>
      </c>
      <c r="O7" s="76">
        <v>0.37178038189280826</v>
      </c>
      <c r="P7" s="76">
        <v>0.37178038189280826</v>
      </c>
      <c r="Q7" s="76">
        <v>0.37178038189280826</v>
      </c>
      <c r="R7" s="76">
        <v>0.37178038189280826</v>
      </c>
      <c r="S7" s="76">
        <v>0.37178038189280826</v>
      </c>
      <c r="T7" s="76">
        <v>0.37178038189280826</v>
      </c>
      <c r="U7" s="76">
        <v>0.37178038189280826</v>
      </c>
      <c r="V7" s="76">
        <v>0.37178038189280826</v>
      </c>
      <c r="W7" s="76">
        <v>0.37178038189280826</v>
      </c>
      <c r="X7" s="76">
        <v>0.37178038189280826</v>
      </c>
      <c r="Y7" s="76">
        <v>0.37178038189280826</v>
      </c>
      <c r="Z7" s="76">
        <v>0.37178038189280826</v>
      </c>
      <c r="AA7" s="76">
        <v>0.37178038189280826</v>
      </c>
      <c r="AB7" s="76">
        <v>0.44139650872817954</v>
      </c>
      <c r="AC7" s="76">
        <v>0.44139650872817954</v>
      </c>
      <c r="AD7" s="76">
        <v>0.44139650872817954</v>
      </c>
      <c r="AE7" s="76">
        <v>0.44139650872817954</v>
      </c>
      <c r="AF7" s="76">
        <v>0.44139650872817954</v>
      </c>
      <c r="AG7" s="76"/>
      <c r="AH7" s="76">
        <v>0.44139650872817954</v>
      </c>
      <c r="AI7" s="76">
        <v>0.44139650872817954</v>
      </c>
    </row>
    <row r="8" spans="1:35" x14ac:dyDescent="0.2">
      <c r="A8" s="77" t="s">
        <v>50</v>
      </c>
      <c r="B8" s="18" t="s">
        <v>5</v>
      </c>
      <c r="C8" s="19" t="s">
        <v>24</v>
      </c>
      <c r="D8" s="31" t="s">
        <v>54</v>
      </c>
      <c r="E8" s="31" t="s">
        <v>147</v>
      </c>
      <c r="F8" s="20">
        <f>'DSR Secondary'!F8</f>
        <v>1343689.68984764</v>
      </c>
      <c r="G8" s="75">
        <f>'DSR Secondary'!G8</f>
        <v>786.70048849531656</v>
      </c>
      <c r="H8" s="76">
        <v>0.26625423829635358</v>
      </c>
      <c r="I8" s="76">
        <v>0.26625423829635358</v>
      </c>
      <c r="J8" s="76">
        <v>0.26625423829635358</v>
      </c>
      <c r="K8" s="76">
        <v>0.26625423829635358</v>
      </c>
      <c r="L8" s="76">
        <v>0.26625423829635358</v>
      </c>
      <c r="M8" s="76">
        <v>0.26625423829635358</v>
      </c>
      <c r="N8" s="76">
        <v>0.26625423829635358</v>
      </c>
      <c r="O8" s="76">
        <v>0.26625423829635358</v>
      </c>
      <c r="P8" s="76">
        <v>0.26625423829635358</v>
      </c>
      <c r="Q8" s="76">
        <v>0.26625423829635358</v>
      </c>
      <c r="R8" s="76">
        <v>0.26625423829635358</v>
      </c>
      <c r="S8" s="76">
        <v>0.26625423829635358</v>
      </c>
      <c r="T8" s="76">
        <v>0.26625423829635358</v>
      </c>
      <c r="U8" s="76">
        <v>0.26625423829635358</v>
      </c>
      <c r="V8" s="76">
        <v>0.26625423829635358</v>
      </c>
      <c r="W8" s="76">
        <v>0.26625423829635358</v>
      </c>
      <c r="X8" s="76">
        <v>0.26625423829635358</v>
      </c>
      <c r="Y8" s="76">
        <v>0.26625423829635358</v>
      </c>
      <c r="Z8" s="76">
        <v>0.26625423829635358</v>
      </c>
      <c r="AA8" s="76">
        <v>0.26625423829635358</v>
      </c>
      <c r="AB8" s="76">
        <v>0.25872817955112221</v>
      </c>
      <c r="AC8" s="76">
        <v>0.25872817955112221</v>
      </c>
      <c r="AD8" s="76">
        <v>0.25872817955112221</v>
      </c>
      <c r="AE8" s="76">
        <v>0.25872817955112221</v>
      </c>
      <c r="AF8" s="76">
        <v>0.25872817955112221</v>
      </c>
      <c r="AG8" s="76"/>
      <c r="AH8" s="76">
        <v>0.25872817955112221</v>
      </c>
      <c r="AI8" s="76">
        <v>0.25872817955112221</v>
      </c>
    </row>
    <row r="9" spans="1:35" s="10" customFormat="1" x14ac:dyDescent="0.2">
      <c r="A9" s="33"/>
      <c r="B9" s="71"/>
      <c r="C9" s="25"/>
      <c r="D9" s="33"/>
      <c r="E9" s="33"/>
      <c r="F9" s="28">
        <f>SUM(F6:F8)</f>
        <v>5096059.9999999991</v>
      </c>
      <c r="G9" s="28">
        <f>SUM(G6:G8)</f>
        <v>2961.0000000000005</v>
      </c>
      <c r="H9" s="65">
        <f t="shared" ref="H9:AI9" si="1">SUM(H6:H8)</f>
        <v>1</v>
      </c>
      <c r="I9" s="65">
        <f t="shared" si="1"/>
        <v>1</v>
      </c>
      <c r="J9" s="65">
        <f t="shared" si="1"/>
        <v>1</v>
      </c>
      <c r="K9" s="65">
        <f t="shared" si="1"/>
        <v>1</v>
      </c>
      <c r="L9" s="65">
        <f t="shared" si="1"/>
        <v>1</v>
      </c>
      <c r="M9" s="65">
        <f t="shared" si="1"/>
        <v>1</v>
      </c>
      <c r="N9" s="65">
        <f t="shared" si="1"/>
        <v>1</v>
      </c>
      <c r="O9" s="65">
        <f t="shared" si="1"/>
        <v>1</v>
      </c>
      <c r="P9" s="65">
        <f t="shared" si="1"/>
        <v>1</v>
      </c>
      <c r="Q9" s="65">
        <f t="shared" si="1"/>
        <v>1</v>
      </c>
      <c r="R9" s="65">
        <f t="shared" si="1"/>
        <v>1</v>
      </c>
      <c r="S9" s="65">
        <f t="shared" si="1"/>
        <v>1</v>
      </c>
      <c r="T9" s="65">
        <f t="shared" si="1"/>
        <v>1</v>
      </c>
      <c r="U9" s="65">
        <f t="shared" si="1"/>
        <v>1</v>
      </c>
      <c r="V9" s="65">
        <f t="shared" si="1"/>
        <v>1</v>
      </c>
      <c r="W9" s="65">
        <f t="shared" si="1"/>
        <v>1</v>
      </c>
      <c r="X9" s="65">
        <f t="shared" si="1"/>
        <v>1</v>
      </c>
      <c r="Y9" s="65">
        <f t="shared" si="1"/>
        <v>1</v>
      </c>
      <c r="Z9" s="65">
        <f t="shared" si="1"/>
        <v>1</v>
      </c>
      <c r="AA9" s="65">
        <f t="shared" si="1"/>
        <v>1</v>
      </c>
      <c r="AB9" s="65">
        <f t="shared" si="1"/>
        <v>1</v>
      </c>
      <c r="AC9" s="65">
        <f t="shared" si="1"/>
        <v>1</v>
      </c>
      <c r="AD9" s="65">
        <f t="shared" si="1"/>
        <v>1</v>
      </c>
      <c r="AE9" s="65">
        <f t="shared" si="1"/>
        <v>1</v>
      </c>
      <c r="AF9" s="65">
        <f t="shared" si="1"/>
        <v>1</v>
      </c>
      <c r="AG9" s="65"/>
      <c r="AH9" s="65">
        <f t="shared" si="1"/>
        <v>1</v>
      </c>
      <c r="AI9" s="65">
        <f t="shared" si="1"/>
        <v>1</v>
      </c>
    </row>
    <row r="10" spans="1:35" x14ac:dyDescent="0.2">
      <c r="A10" s="31" t="s">
        <v>7</v>
      </c>
      <c r="B10" s="18" t="s">
        <v>5</v>
      </c>
      <c r="C10" s="19" t="s">
        <v>23</v>
      </c>
      <c r="D10" s="31" t="s">
        <v>74</v>
      </c>
      <c r="E10" s="31" t="s">
        <v>75</v>
      </c>
      <c r="F10" s="20">
        <f>'DSR Secondary'!F10</f>
        <v>1309345.5</v>
      </c>
      <c r="G10" s="75">
        <f>'DSR Secondary'!G10</f>
        <v>813.97000000000014</v>
      </c>
      <c r="H10" s="76">
        <v>0.39</v>
      </c>
      <c r="I10" s="76">
        <v>0.1</v>
      </c>
      <c r="J10" s="76">
        <v>0.17</v>
      </c>
      <c r="K10" s="76">
        <v>0.15</v>
      </c>
      <c r="L10" s="76">
        <v>0.13</v>
      </c>
      <c r="M10" s="76">
        <v>0.12</v>
      </c>
      <c r="N10" s="76">
        <v>0.21</v>
      </c>
      <c r="O10" s="76">
        <v>0.22</v>
      </c>
      <c r="P10" s="76">
        <v>0.25</v>
      </c>
      <c r="Q10" s="76">
        <v>0.27</v>
      </c>
      <c r="R10" s="76">
        <v>0.15</v>
      </c>
      <c r="S10" s="76">
        <v>0.11</v>
      </c>
      <c r="T10" s="76">
        <v>0.1</v>
      </c>
      <c r="U10" s="76">
        <v>0.16</v>
      </c>
      <c r="V10" s="76">
        <v>0.16</v>
      </c>
      <c r="W10" s="76">
        <v>0.28000000000000003</v>
      </c>
      <c r="X10" s="76">
        <v>0.25</v>
      </c>
      <c r="Y10" s="76">
        <v>0.33</v>
      </c>
      <c r="Z10" s="76">
        <v>0.62</v>
      </c>
      <c r="AA10" s="76">
        <v>0.18</v>
      </c>
      <c r="AB10" s="76">
        <v>0.15</v>
      </c>
      <c r="AC10" s="76">
        <v>0.13</v>
      </c>
      <c r="AD10" s="76">
        <v>0.21</v>
      </c>
      <c r="AE10" s="76">
        <v>0.15</v>
      </c>
      <c r="AF10" s="76">
        <v>0.15</v>
      </c>
      <c r="AG10" s="76"/>
      <c r="AH10" s="76">
        <v>0.15</v>
      </c>
      <c r="AI10" s="76">
        <v>0.15</v>
      </c>
    </row>
    <row r="11" spans="1:35" x14ac:dyDescent="0.2">
      <c r="A11" s="31" t="s">
        <v>7</v>
      </c>
      <c r="B11" s="18" t="s">
        <v>5</v>
      </c>
      <c r="C11" s="19" t="s">
        <v>23</v>
      </c>
      <c r="D11" s="31" t="s">
        <v>76</v>
      </c>
      <c r="E11" s="31" t="s">
        <v>77</v>
      </c>
      <c r="F11" s="20">
        <f>'DSR Secondary'!F11</f>
        <v>824969.40000000014</v>
      </c>
      <c r="G11" s="75">
        <f>'DSR Secondary'!G11</f>
        <v>450.97</v>
      </c>
      <c r="H11" s="76">
        <v>0.1</v>
      </c>
      <c r="I11" s="76">
        <v>0.1</v>
      </c>
      <c r="J11" s="76">
        <v>0.09</v>
      </c>
      <c r="K11" s="76">
        <v>0.1</v>
      </c>
      <c r="L11" s="76">
        <v>0.14000000000000001</v>
      </c>
      <c r="M11" s="76">
        <v>0.18</v>
      </c>
      <c r="N11" s="76">
        <v>0.13</v>
      </c>
      <c r="O11" s="76">
        <v>0.11</v>
      </c>
      <c r="P11" s="76">
        <v>0.1</v>
      </c>
      <c r="Q11" s="76">
        <v>0.08</v>
      </c>
      <c r="R11" s="76">
        <v>0.11</v>
      </c>
      <c r="S11" s="76">
        <v>0.13</v>
      </c>
      <c r="T11" s="76">
        <v>0.1</v>
      </c>
      <c r="U11" s="76">
        <v>0.16</v>
      </c>
      <c r="V11" s="76">
        <v>0.13</v>
      </c>
      <c r="W11" s="76">
        <v>0.11</v>
      </c>
      <c r="X11" s="76">
        <v>0.13</v>
      </c>
      <c r="Y11" s="76">
        <v>0.08</v>
      </c>
      <c r="Z11" s="76">
        <v>7.0000000000000007E-2</v>
      </c>
      <c r="AA11" s="76">
        <v>0.02</v>
      </c>
      <c r="AB11" s="76">
        <v>0.08</v>
      </c>
      <c r="AC11" s="76">
        <v>7.0000000000000007E-2</v>
      </c>
      <c r="AD11" s="76">
        <v>7.0000000000000007E-2</v>
      </c>
      <c r="AE11" s="76">
        <v>0.17</v>
      </c>
      <c r="AF11" s="76">
        <v>0.19</v>
      </c>
      <c r="AG11" s="76"/>
      <c r="AH11" s="76">
        <v>0.19</v>
      </c>
      <c r="AI11" s="76">
        <v>0.19</v>
      </c>
    </row>
    <row r="12" spans="1:35" x14ac:dyDescent="0.2">
      <c r="A12" s="31" t="s">
        <v>7</v>
      </c>
      <c r="B12" s="18" t="s">
        <v>5</v>
      </c>
      <c r="C12" s="19" t="s">
        <v>23</v>
      </c>
      <c r="D12" s="31" t="s">
        <v>78</v>
      </c>
      <c r="E12" s="31" t="s">
        <v>79</v>
      </c>
      <c r="F12" s="20">
        <f>'DSR Secondary'!F12</f>
        <v>1527018.9000000001</v>
      </c>
      <c r="G12" s="75">
        <f>'DSR Secondary'!G12</f>
        <v>670.01</v>
      </c>
      <c r="H12" s="76">
        <v>0.1</v>
      </c>
      <c r="I12" s="76">
        <v>0.13</v>
      </c>
      <c r="J12" s="76">
        <v>0.2</v>
      </c>
      <c r="K12" s="76">
        <v>0.25</v>
      </c>
      <c r="L12" s="76">
        <v>0.17</v>
      </c>
      <c r="M12" s="76">
        <v>0.13</v>
      </c>
      <c r="N12" s="76">
        <v>0.16</v>
      </c>
      <c r="O12" s="76">
        <v>0.16</v>
      </c>
      <c r="P12" s="76">
        <v>0.17</v>
      </c>
      <c r="Q12" s="76">
        <v>0.09</v>
      </c>
      <c r="R12" s="76">
        <v>0.08</v>
      </c>
      <c r="S12" s="76">
        <v>0.12</v>
      </c>
      <c r="T12" s="76">
        <v>0.19</v>
      </c>
      <c r="U12" s="76">
        <v>0.06</v>
      </c>
      <c r="V12" s="76">
        <v>0.1</v>
      </c>
      <c r="W12" s="76">
        <v>0.11</v>
      </c>
      <c r="X12" s="76">
        <v>0.2</v>
      </c>
      <c r="Y12" s="76">
        <v>0.33</v>
      </c>
      <c r="Z12" s="76">
        <v>0.14000000000000001</v>
      </c>
      <c r="AA12" s="76">
        <v>0.55000000000000004</v>
      </c>
      <c r="AB12" s="76">
        <v>0.6</v>
      </c>
      <c r="AC12" s="76">
        <v>0.46</v>
      </c>
      <c r="AD12" s="76">
        <v>0.6</v>
      </c>
      <c r="AE12" s="76">
        <v>0.17</v>
      </c>
      <c r="AF12" s="76">
        <v>0.21</v>
      </c>
      <c r="AG12" s="76"/>
      <c r="AH12" s="76">
        <v>0.21</v>
      </c>
      <c r="AI12" s="76">
        <v>0.21</v>
      </c>
    </row>
    <row r="13" spans="1:35" x14ac:dyDescent="0.2">
      <c r="A13" s="31" t="s">
        <v>7</v>
      </c>
      <c r="B13" s="18" t="s">
        <v>5</v>
      </c>
      <c r="C13" s="19" t="s">
        <v>23</v>
      </c>
      <c r="D13" s="31" t="s">
        <v>80</v>
      </c>
      <c r="E13" s="31" t="s">
        <v>81</v>
      </c>
      <c r="F13" s="20">
        <f>'DSR Secondary'!F13</f>
        <v>1180692.3</v>
      </c>
      <c r="G13" s="75">
        <f>'DSR Secondary'!G13</f>
        <v>721.2399999999999</v>
      </c>
      <c r="H13" s="76">
        <v>0.14000000000000001</v>
      </c>
      <c r="I13" s="76">
        <v>0.13</v>
      </c>
      <c r="J13" s="76">
        <v>0.1</v>
      </c>
      <c r="K13" s="76">
        <v>0.16</v>
      </c>
      <c r="L13" s="76">
        <v>0.2</v>
      </c>
      <c r="M13" s="76">
        <v>0.2</v>
      </c>
      <c r="N13" s="76">
        <v>0.19</v>
      </c>
      <c r="O13" s="76">
        <v>0.21</v>
      </c>
      <c r="P13" s="76">
        <v>0.15</v>
      </c>
      <c r="Q13" s="76">
        <v>0.34</v>
      </c>
      <c r="R13" s="76">
        <v>0.28999999999999998</v>
      </c>
      <c r="S13" s="76">
        <v>0.28000000000000003</v>
      </c>
      <c r="T13" s="76">
        <v>0.34</v>
      </c>
      <c r="U13" s="76">
        <v>0.28999999999999998</v>
      </c>
      <c r="V13" s="76">
        <v>0.27</v>
      </c>
      <c r="W13" s="76">
        <v>0.28000000000000003</v>
      </c>
      <c r="X13" s="76">
        <v>0.15</v>
      </c>
      <c r="Y13" s="76">
        <v>0.08</v>
      </c>
      <c r="Z13" s="76">
        <v>7.0000000000000007E-2</v>
      </c>
      <c r="AA13" s="76">
        <v>7.0000000000000007E-2</v>
      </c>
      <c r="AB13" s="76">
        <v>7.0000000000000007E-2</v>
      </c>
      <c r="AC13" s="76">
        <v>7.0000000000000007E-2</v>
      </c>
      <c r="AD13" s="76">
        <v>7.0000000000000007E-2</v>
      </c>
      <c r="AE13" s="76">
        <v>0.21</v>
      </c>
      <c r="AF13" s="76">
        <v>0.19</v>
      </c>
      <c r="AG13" s="76"/>
      <c r="AH13" s="76">
        <v>0.19</v>
      </c>
      <c r="AI13" s="76">
        <v>0.19</v>
      </c>
    </row>
    <row r="14" spans="1:35" x14ac:dyDescent="0.2">
      <c r="A14" s="26" t="s">
        <v>7</v>
      </c>
      <c r="B14" s="18" t="s">
        <v>5</v>
      </c>
      <c r="C14" s="19" t="s">
        <v>23</v>
      </c>
      <c r="D14" s="26" t="s">
        <v>82</v>
      </c>
      <c r="E14" s="26" t="s">
        <v>83</v>
      </c>
      <c r="F14" s="20">
        <f>'DSR Secondary'!F14</f>
        <v>1217046.8999999999</v>
      </c>
      <c r="G14" s="75">
        <f>'DSR Secondary'!G14</f>
        <v>810.39999999999986</v>
      </c>
      <c r="H14" s="76">
        <v>0.2</v>
      </c>
      <c r="I14" s="76">
        <v>0.17</v>
      </c>
      <c r="J14" s="76">
        <v>0.37</v>
      </c>
      <c r="K14" s="76">
        <v>0.27</v>
      </c>
      <c r="L14" s="76">
        <v>0.28999999999999998</v>
      </c>
      <c r="M14" s="76">
        <v>0.24</v>
      </c>
      <c r="N14" s="76">
        <v>0.18</v>
      </c>
      <c r="O14" s="76">
        <v>0.18</v>
      </c>
      <c r="P14" s="76">
        <v>0.22</v>
      </c>
      <c r="Q14" s="76">
        <v>0.1</v>
      </c>
      <c r="R14" s="76">
        <v>0.3</v>
      </c>
      <c r="S14" s="76">
        <v>0.27</v>
      </c>
      <c r="T14" s="76">
        <v>0.2</v>
      </c>
      <c r="U14" s="76">
        <v>0.2</v>
      </c>
      <c r="V14" s="76">
        <v>0.23</v>
      </c>
      <c r="W14" s="76">
        <v>0.13</v>
      </c>
      <c r="X14" s="76">
        <v>0.13</v>
      </c>
      <c r="Y14" s="76">
        <v>0.08</v>
      </c>
      <c r="Z14" s="76">
        <v>7.0000000000000007E-2</v>
      </c>
      <c r="AA14" s="76">
        <v>0.09</v>
      </c>
      <c r="AB14" s="76">
        <v>0.08</v>
      </c>
      <c r="AC14" s="76">
        <v>0.2</v>
      </c>
      <c r="AD14" s="76">
        <v>0.02</v>
      </c>
      <c r="AE14" s="76">
        <v>0.17</v>
      </c>
      <c r="AF14" s="76">
        <v>0.13</v>
      </c>
      <c r="AG14" s="76"/>
      <c r="AH14" s="76">
        <v>0.13</v>
      </c>
      <c r="AI14" s="76">
        <v>0.13</v>
      </c>
    </row>
    <row r="15" spans="1:35" x14ac:dyDescent="0.2">
      <c r="A15" s="26" t="s">
        <v>7</v>
      </c>
      <c r="B15" s="18" t="s">
        <v>5</v>
      </c>
      <c r="C15" s="19" t="s">
        <v>23</v>
      </c>
      <c r="D15" s="26" t="s">
        <v>84</v>
      </c>
      <c r="E15" s="26" t="s">
        <v>85</v>
      </c>
      <c r="F15" s="20">
        <f>'DSR Secondary'!F15</f>
        <v>801576.99999999988</v>
      </c>
      <c r="G15" s="75">
        <f>'DSR Secondary'!G15</f>
        <v>518.40999999999985</v>
      </c>
      <c r="H15" s="76">
        <v>7.0000000000000007E-2</v>
      </c>
      <c r="I15" s="76">
        <v>0.37</v>
      </c>
      <c r="J15" s="76">
        <v>7.0000000000000007E-2</v>
      </c>
      <c r="K15" s="76">
        <v>7.0000000000000007E-2</v>
      </c>
      <c r="L15" s="76">
        <v>7.0000000000000007E-2</v>
      </c>
      <c r="M15" s="76">
        <v>0.13</v>
      </c>
      <c r="N15" s="76">
        <v>0.13</v>
      </c>
      <c r="O15" s="76">
        <v>0.12</v>
      </c>
      <c r="P15" s="76">
        <v>0.11</v>
      </c>
      <c r="Q15" s="76">
        <v>0.12</v>
      </c>
      <c r="R15" s="76">
        <v>7.0000000000000007E-2</v>
      </c>
      <c r="S15" s="76">
        <v>0.09</v>
      </c>
      <c r="T15" s="76">
        <v>7.0000000000000007E-2</v>
      </c>
      <c r="U15" s="76">
        <v>0.13</v>
      </c>
      <c r="V15" s="76">
        <v>0.11</v>
      </c>
      <c r="W15" s="76">
        <v>0.09</v>
      </c>
      <c r="X15" s="76">
        <v>0.14000000000000001</v>
      </c>
      <c r="Y15" s="76">
        <v>0.1</v>
      </c>
      <c r="Z15" s="76">
        <v>0.03</v>
      </c>
      <c r="AA15" s="76">
        <v>0.09</v>
      </c>
      <c r="AB15" s="76">
        <v>0.02</v>
      </c>
      <c r="AC15" s="76">
        <v>7.0000000000000007E-2</v>
      </c>
      <c r="AD15" s="76">
        <v>0.03</v>
      </c>
      <c r="AE15" s="76">
        <v>0.13</v>
      </c>
      <c r="AF15" s="76">
        <v>0.13</v>
      </c>
      <c r="AG15" s="76"/>
      <c r="AH15" s="76">
        <v>0.13</v>
      </c>
      <c r="AI15" s="76">
        <v>0.13</v>
      </c>
    </row>
    <row r="16" spans="1:35" s="10" customFormat="1" x14ac:dyDescent="0.2">
      <c r="A16" s="27"/>
      <c r="B16" s="71"/>
      <c r="C16" s="25"/>
      <c r="D16" s="27"/>
      <c r="E16" s="27"/>
      <c r="F16" s="28">
        <f>SUM(F10:F15)</f>
        <v>6860650</v>
      </c>
      <c r="G16" s="28">
        <f>SUM(G10:G15)</f>
        <v>3985</v>
      </c>
      <c r="H16" s="78">
        <f>SUM(H10:H15)</f>
        <v>1</v>
      </c>
      <c r="I16" s="78">
        <f t="shared" ref="I16:AI16" si="2">SUM(I10:I15)</f>
        <v>1</v>
      </c>
      <c r="J16" s="78">
        <f t="shared" si="2"/>
        <v>1</v>
      </c>
      <c r="K16" s="78">
        <f t="shared" si="2"/>
        <v>1</v>
      </c>
      <c r="L16" s="78">
        <f t="shared" si="2"/>
        <v>1.0000000000000002</v>
      </c>
      <c r="M16" s="78">
        <f t="shared" si="2"/>
        <v>1</v>
      </c>
      <c r="N16" s="78">
        <f t="shared" si="2"/>
        <v>0.99999999999999989</v>
      </c>
      <c r="O16" s="78">
        <f t="shared" si="2"/>
        <v>0.99999999999999989</v>
      </c>
      <c r="P16" s="78">
        <f t="shared" si="2"/>
        <v>1</v>
      </c>
      <c r="Q16" s="78">
        <f t="shared" si="2"/>
        <v>1</v>
      </c>
      <c r="R16" s="78">
        <f t="shared" si="2"/>
        <v>1</v>
      </c>
      <c r="S16" s="78">
        <f t="shared" si="2"/>
        <v>1</v>
      </c>
      <c r="T16" s="78">
        <f t="shared" si="2"/>
        <v>1</v>
      </c>
      <c r="U16" s="78">
        <f t="shared" si="2"/>
        <v>0.99999999999999989</v>
      </c>
      <c r="V16" s="78">
        <f t="shared" si="2"/>
        <v>1</v>
      </c>
      <c r="W16" s="78">
        <f t="shared" si="2"/>
        <v>1</v>
      </c>
      <c r="X16" s="78">
        <f t="shared" si="2"/>
        <v>1</v>
      </c>
      <c r="Y16" s="78">
        <f t="shared" si="2"/>
        <v>0.99999999999999989</v>
      </c>
      <c r="Z16" s="78">
        <f t="shared" si="2"/>
        <v>1</v>
      </c>
      <c r="AA16" s="78">
        <f t="shared" si="2"/>
        <v>1</v>
      </c>
      <c r="AB16" s="78">
        <f t="shared" si="2"/>
        <v>0.99999999999999989</v>
      </c>
      <c r="AC16" s="78">
        <f t="shared" si="2"/>
        <v>1</v>
      </c>
      <c r="AD16" s="78">
        <f t="shared" si="2"/>
        <v>1</v>
      </c>
      <c r="AE16" s="78">
        <f t="shared" si="2"/>
        <v>1</v>
      </c>
      <c r="AF16" s="78">
        <f t="shared" si="2"/>
        <v>1</v>
      </c>
      <c r="AG16" s="78"/>
      <c r="AH16" s="78">
        <f t="shared" si="2"/>
        <v>1</v>
      </c>
      <c r="AI16" s="78">
        <f t="shared" si="2"/>
        <v>1</v>
      </c>
    </row>
    <row r="17" spans="1:35" x14ac:dyDescent="0.2">
      <c r="A17" s="31" t="s">
        <v>8</v>
      </c>
      <c r="B17" s="18" t="s">
        <v>5</v>
      </c>
      <c r="C17" s="19" t="s">
        <v>24</v>
      </c>
      <c r="D17" s="31" t="s">
        <v>55</v>
      </c>
      <c r="E17" s="31" t="s">
        <v>56</v>
      </c>
      <c r="F17" s="20">
        <f>'DSR Secondary'!F17</f>
        <v>2003444.0374543858</v>
      </c>
      <c r="G17" s="75">
        <f>'DSR Secondary'!G17</f>
        <v>828.5953314609402</v>
      </c>
      <c r="H17" s="76">
        <v>0.18848737697903295</v>
      </c>
      <c r="I17" s="76">
        <v>0.18848737697903295</v>
      </c>
      <c r="J17" s="76">
        <v>0.18848737697903295</v>
      </c>
      <c r="K17" s="76">
        <v>0.18848737697903295</v>
      </c>
      <c r="L17" s="76">
        <v>0.18848737697903295</v>
      </c>
      <c r="M17" s="76">
        <v>0.18848737697903295</v>
      </c>
      <c r="N17" s="76">
        <v>0.18848737697903295</v>
      </c>
      <c r="O17" s="76">
        <v>0.18848737697903295</v>
      </c>
      <c r="P17" s="76">
        <v>0.18848737697903295</v>
      </c>
      <c r="Q17" s="76">
        <v>0.18848737697903295</v>
      </c>
      <c r="R17" s="76">
        <v>0.18848737697903295</v>
      </c>
      <c r="S17" s="76">
        <v>0.18848737697903295</v>
      </c>
      <c r="T17" s="76">
        <v>0.18848737697903295</v>
      </c>
      <c r="U17" s="76">
        <v>0.18848737697903295</v>
      </c>
      <c r="V17" s="76">
        <v>0.18848737697903295</v>
      </c>
      <c r="W17" s="76">
        <v>0.18848737697903295</v>
      </c>
      <c r="X17" s="76">
        <v>0.18848737697903295</v>
      </c>
      <c r="Y17" s="76">
        <v>0.18848737697903295</v>
      </c>
      <c r="Z17" s="76">
        <v>0.18848737697903295</v>
      </c>
      <c r="AA17" s="76">
        <v>0.18848737697903295</v>
      </c>
      <c r="AB17" s="76">
        <v>0.50906054279749502</v>
      </c>
      <c r="AC17" s="76">
        <v>0.50906054279749502</v>
      </c>
      <c r="AD17" s="76">
        <v>0.50906054279749502</v>
      </c>
      <c r="AE17" s="76">
        <v>0.50906054279749502</v>
      </c>
      <c r="AF17" s="76">
        <v>0.50906054279749502</v>
      </c>
      <c r="AG17" s="76"/>
      <c r="AH17" s="76">
        <v>0.50906054279749502</v>
      </c>
      <c r="AI17" s="76">
        <v>0.50906054279749502</v>
      </c>
    </row>
    <row r="18" spans="1:35" x14ac:dyDescent="0.2">
      <c r="A18" s="31" t="s">
        <v>8</v>
      </c>
      <c r="B18" s="18" t="s">
        <v>5</v>
      </c>
      <c r="C18" s="19" t="s">
        <v>24</v>
      </c>
      <c r="D18" s="31" t="s">
        <v>57</v>
      </c>
      <c r="E18" s="31" t="s">
        <v>58</v>
      </c>
      <c r="F18" s="20">
        <f>'DSR Secondary'!F18</f>
        <v>1372965.190904153</v>
      </c>
      <c r="G18" s="75">
        <f>'DSR Secondary'!G18</f>
        <v>1047.7460287576723</v>
      </c>
      <c r="H18" s="76">
        <v>0.28695977749251178</v>
      </c>
      <c r="I18" s="76">
        <v>0.28695977749251178</v>
      </c>
      <c r="J18" s="76">
        <v>0.28695977749251178</v>
      </c>
      <c r="K18" s="76">
        <v>0.28695977749251178</v>
      </c>
      <c r="L18" s="76">
        <v>0.28695977749251178</v>
      </c>
      <c r="M18" s="76">
        <v>0.28695977749251178</v>
      </c>
      <c r="N18" s="76">
        <v>0.28695977749251178</v>
      </c>
      <c r="O18" s="76">
        <v>0.28695977749251178</v>
      </c>
      <c r="P18" s="76">
        <v>0.28695977749251178</v>
      </c>
      <c r="Q18" s="76">
        <v>0.28695977749251178</v>
      </c>
      <c r="R18" s="76">
        <v>0.28695977749251178</v>
      </c>
      <c r="S18" s="76">
        <v>0.28695977749251178</v>
      </c>
      <c r="T18" s="76">
        <v>0.28695977749251178</v>
      </c>
      <c r="U18" s="76">
        <v>0.28695977749251178</v>
      </c>
      <c r="V18" s="76">
        <v>0.28695977749251178</v>
      </c>
      <c r="W18" s="76">
        <v>0.28695977749251178</v>
      </c>
      <c r="X18" s="76">
        <v>0.28695977749251178</v>
      </c>
      <c r="Y18" s="76">
        <v>0.28695977749251178</v>
      </c>
      <c r="Z18" s="76">
        <v>0.28695977749251178</v>
      </c>
      <c r="AA18" s="76">
        <v>0.28695977749251178</v>
      </c>
      <c r="AB18" s="76">
        <v>4.8016701461377868E-2</v>
      </c>
      <c r="AC18" s="76">
        <v>4.8016701461377868E-2</v>
      </c>
      <c r="AD18" s="76">
        <v>4.8016701461377868E-2</v>
      </c>
      <c r="AE18" s="76">
        <v>4.8016701461377868E-2</v>
      </c>
      <c r="AF18" s="76">
        <v>4.8016701461377868E-2</v>
      </c>
      <c r="AG18" s="76"/>
      <c r="AH18" s="76">
        <v>4.8016701461377868E-2</v>
      </c>
      <c r="AI18" s="76">
        <v>4.8016701461377868E-2</v>
      </c>
    </row>
    <row r="19" spans="1:35" x14ac:dyDescent="0.2">
      <c r="A19" s="31" t="s">
        <v>8</v>
      </c>
      <c r="B19" s="18" t="s">
        <v>5</v>
      </c>
      <c r="C19" s="19" t="s">
        <v>24</v>
      </c>
      <c r="D19" s="31" t="s">
        <v>59</v>
      </c>
      <c r="E19" s="31" t="s">
        <v>148</v>
      </c>
      <c r="F19" s="20">
        <f>'DSR Secondary'!F19</f>
        <v>1577831.6760272933</v>
      </c>
      <c r="G19" s="75">
        <f>'DSR Secondary'!G19</f>
        <v>969.739516831439</v>
      </c>
      <c r="H19" s="76">
        <v>0.25272785622593069</v>
      </c>
      <c r="I19" s="76">
        <v>0.25272785622593069</v>
      </c>
      <c r="J19" s="76">
        <v>0.25272785622593069</v>
      </c>
      <c r="K19" s="76">
        <v>0.25272785622593069</v>
      </c>
      <c r="L19" s="76">
        <v>0.25272785622593069</v>
      </c>
      <c r="M19" s="76">
        <v>0.25272785622593069</v>
      </c>
      <c r="N19" s="76">
        <v>0.25272785622593069</v>
      </c>
      <c r="O19" s="76">
        <v>0.25272785622593069</v>
      </c>
      <c r="P19" s="76">
        <v>0.25272785622593069</v>
      </c>
      <c r="Q19" s="76">
        <v>0.25272785622593069</v>
      </c>
      <c r="R19" s="76">
        <v>0.25272785622593069</v>
      </c>
      <c r="S19" s="76">
        <v>0.25272785622593069</v>
      </c>
      <c r="T19" s="76">
        <v>0.25272785622593069</v>
      </c>
      <c r="U19" s="76">
        <v>0.25272785622593069</v>
      </c>
      <c r="V19" s="76">
        <v>0.25272785622593069</v>
      </c>
      <c r="W19" s="76">
        <v>0.25272785622593069</v>
      </c>
      <c r="X19" s="76">
        <v>0.25272785622593069</v>
      </c>
      <c r="Y19" s="76">
        <v>0.25272785622593069</v>
      </c>
      <c r="Z19" s="76">
        <v>0.25272785622593069</v>
      </c>
      <c r="AA19" s="76">
        <v>0.25272785622593069</v>
      </c>
      <c r="AB19" s="76">
        <v>0.20208768267223404</v>
      </c>
      <c r="AC19" s="76">
        <v>0.20208768267223404</v>
      </c>
      <c r="AD19" s="76">
        <v>0.20208768267223404</v>
      </c>
      <c r="AE19" s="76">
        <v>0.20208768267223404</v>
      </c>
      <c r="AF19" s="76">
        <v>0.20208768267223404</v>
      </c>
      <c r="AG19" s="76"/>
      <c r="AH19" s="76">
        <v>0.20208768267223404</v>
      </c>
      <c r="AI19" s="76">
        <v>0.20208768267223404</v>
      </c>
    </row>
    <row r="20" spans="1:35" x14ac:dyDescent="0.2">
      <c r="A20" s="31" t="s">
        <v>8</v>
      </c>
      <c r="B20" s="18" t="s">
        <v>5</v>
      </c>
      <c r="C20" s="19" t="s">
        <v>24</v>
      </c>
      <c r="D20" s="31" t="s">
        <v>60</v>
      </c>
      <c r="E20" s="31" t="s">
        <v>61</v>
      </c>
      <c r="F20" s="20">
        <f>'DSR Secondary'!F20</f>
        <v>1751219.0956141704</v>
      </c>
      <c r="G20" s="75">
        <f>'DSR Secondary'!G20</f>
        <v>1049.9191229499481</v>
      </c>
      <c r="H20" s="76">
        <v>0.27182498930252458</v>
      </c>
      <c r="I20" s="76">
        <v>0.27182498930252458</v>
      </c>
      <c r="J20" s="76">
        <v>0.27182498930252458</v>
      </c>
      <c r="K20" s="76">
        <v>0.27182498930252458</v>
      </c>
      <c r="L20" s="76">
        <v>0.27182498930252458</v>
      </c>
      <c r="M20" s="76">
        <v>0.27182498930252458</v>
      </c>
      <c r="N20" s="76">
        <v>0.27182498930252458</v>
      </c>
      <c r="O20" s="76">
        <v>0.27182498930252458</v>
      </c>
      <c r="P20" s="76">
        <v>0.27182498930252458</v>
      </c>
      <c r="Q20" s="76">
        <v>0.27182498930252458</v>
      </c>
      <c r="R20" s="76">
        <v>0.27182498930252458</v>
      </c>
      <c r="S20" s="76">
        <v>0.27182498930252458</v>
      </c>
      <c r="T20" s="76">
        <v>0.27182498930252458</v>
      </c>
      <c r="U20" s="76">
        <v>0.27182498930252458</v>
      </c>
      <c r="V20" s="76">
        <v>0.27182498930252458</v>
      </c>
      <c r="W20" s="76">
        <v>0.27182498930252458</v>
      </c>
      <c r="X20" s="76">
        <v>0.27182498930252458</v>
      </c>
      <c r="Y20" s="76">
        <v>0.27182498930252458</v>
      </c>
      <c r="Z20" s="76">
        <v>0.27182498930252458</v>
      </c>
      <c r="AA20" s="76">
        <v>0.27182498930252458</v>
      </c>
      <c r="AB20" s="76">
        <v>0.24083507306889407</v>
      </c>
      <c r="AC20" s="76">
        <v>0.24083507306889407</v>
      </c>
      <c r="AD20" s="76">
        <v>0.24083507306889407</v>
      </c>
      <c r="AE20" s="76">
        <v>0.24083507306889407</v>
      </c>
      <c r="AF20" s="76">
        <v>0.24083507306889407</v>
      </c>
      <c r="AG20" s="76"/>
      <c r="AH20" s="76">
        <v>0.24083507306889407</v>
      </c>
      <c r="AI20" s="76">
        <v>0.24083507306889407</v>
      </c>
    </row>
    <row r="21" spans="1:35" s="10" customFormat="1" x14ac:dyDescent="0.2">
      <c r="A21" s="33"/>
      <c r="B21" s="71"/>
      <c r="C21" s="25"/>
      <c r="D21" s="33"/>
      <c r="E21" s="33"/>
      <c r="F21" s="28">
        <f>SUM(F17:F20)</f>
        <v>6705460.0000000028</v>
      </c>
      <c r="G21" s="28">
        <f>SUM(G17:G20)</f>
        <v>3896</v>
      </c>
      <c r="H21" s="100">
        <f>SUM(H17:H20)</f>
        <v>1</v>
      </c>
      <c r="I21" s="65">
        <f t="shared" ref="I21:AI21" si="3">SUM(I17:I20)</f>
        <v>1</v>
      </c>
      <c r="J21" s="65">
        <f t="shared" si="3"/>
        <v>1</v>
      </c>
      <c r="K21" s="65">
        <f t="shared" si="3"/>
        <v>1</v>
      </c>
      <c r="L21" s="65">
        <f t="shared" si="3"/>
        <v>1</v>
      </c>
      <c r="M21" s="65">
        <f t="shared" si="3"/>
        <v>1</v>
      </c>
      <c r="N21" s="65">
        <f t="shared" si="3"/>
        <v>1</v>
      </c>
      <c r="O21" s="65">
        <f t="shared" si="3"/>
        <v>1</v>
      </c>
      <c r="P21" s="65">
        <f t="shared" si="3"/>
        <v>1</v>
      </c>
      <c r="Q21" s="65">
        <f t="shared" si="3"/>
        <v>1</v>
      </c>
      <c r="R21" s="65">
        <f t="shared" si="3"/>
        <v>1</v>
      </c>
      <c r="S21" s="65">
        <f t="shared" si="3"/>
        <v>1</v>
      </c>
      <c r="T21" s="65">
        <f t="shared" si="3"/>
        <v>1</v>
      </c>
      <c r="U21" s="65">
        <f t="shared" si="3"/>
        <v>1</v>
      </c>
      <c r="V21" s="65">
        <f t="shared" si="3"/>
        <v>1</v>
      </c>
      <c r="W21" s="65">
        <f t="shared" si="3"/>
        <v>1</v>
      </c>
      <c r="X21" s="65">
        <f t="shared" si="3"/>
        <v>1</v>
      </c>
      <c r="Y21" s="65">
        <f t="shared" si="3"/>
        <v>1</v>
      </c>
      <c r="Z21" s="65">
        <f t="shared" si="3"/>
        <v>1</v>
      </c>
      <c r="AA21" s="65">
        <f t="shared" si="3"/>
        <v>1</v>
      </c>
      <c r="AB21" s="65">
        <f t="shared" si="3"/>
        <v>1.0000000000000009</v>
      </c>
      <c r="AC21" s="65">
        <f t="shared" si="3"/>
        <v>1.0000000000000009</v>
      </c>
      <c r="AD21" s="65">
        <f t="shared" si="3"/>
        <v>1.0000000000000009</v>
      </c>
      <c r="AE21" s="65">
        <f t="shared" si="3"/>
        <v>1.0000000000000009</v>
      </c>
      <c r="AF21" s="65">
        <f t="shared" si="3"/>
        <v>1.0000000000000009</v>
      </c>
      <c r="AG21" s="65"/>
      <c r="AH21" s="65">
        <f t="shared" si="3"/>
        <v>1.0000000000000009</v>
      </c>
      <c r="AI21" s="65">
        <f t="shared" si="3"/>
        <v>1.0000000000000009</v>
      </c>
    </row>
    <row r="22" spans="1:35" x14ac:dyDescent="0.2">
      <c r="A22" s="26" t="s">
        <v>9</v>
      </c>
      <c r="B22" s="18" t="s">
        <v>5</v>
      </c>
      <c r="C22" s="19" t="s">
        <v>24</v>
      </c>
      <c r="D22" s="26" t="s">
        <v>62</v>
      </c>
      <c r="E22" s="26" t="s">
        <v>63</v>
      </c>
      <c r="F22" s="20">
        <f>'DSR Secondary'!F22</f>
        <v>2663752.646499237</v>
      </c>
      <c r="G22" s="75">
        <f>'DSR Secondary'!G22</f>
        <v>1391.5111541013437</v>
      </c>
      <c r="H22" s="76">
        <v>0.29395416869819602</v>
      </c>
      <c r="I22" s="76">
        <v>0.29395416869819602</v>
      </c>
      <c r="J22" s="76">
        <v>0.29395416869819602</v>
      </c>
      <c r="K22" s="76">
        <v>0.29395416869819602</v>
      </c>
      <c r="L22" s="76">
        <v>0.29395416869819602</v>
      </c>
      <c r="M22" s="76">
        <v>0.29395416869819602</v>
      </c>
      <c r="N22" s="76">
        <v>0.29395416869819602</v>
      </c>
      <c r="O22" s="76">
        <v>0.29395416869819602</v>
      </c>
      <c r="P22" s="76">
        <v>0.29395416869819602</v>
      </c>
      <c r="Q22" s="76">
        <v>0.29395416869819602</v>
      </c>
      <c r="R22" s="76">
        <v>0.29395416869819602</v>
      </c>
      <c r="S22" s="76">
        <v>0.29395416869819602</v>
      </c>
      <c r="T22" s="76">
        <v>0.29395416869819602</v>
      </c>
      <c r="U22" s="76">
        <v>0.29395416869819602</v>
      </c>
      <c r="V22" s="76">
        <v>0.29395416869819602</v>
      </c>
      <c r="W22" s="76">
        <v>0.29395416869819602</v>
      </c>
      <c r="X22" s="76">
        <v>0.29395416869819602</v>
      </c>
      <c r="Y22" s="76">
        <v>0.29395416869819602</v>
      </c>
      <c r="Z22" s="76">
        <v>0.29395416869819602</v>
      </c>
      <c r="AA22" s="76">
        <v>0.29395416869819602</v>
      </c>
      <c r="AB22" s="76">
        <v>0.42156357388316201</v>
      </c>
      <c r="AC22" s="76">
        <v>0.42156357388316201</v>
      </c>
      <c r="AD22" s="76">
        <v>0.42156357388316201</v>
      </c>
      <c r="AE22" s="76">
        <v>0.42156357388316201</v>
      </c>
      <c r="AF22" s="76">
        <v>0.42156357388316201</v>
      </c>
      <c r="AG22" s="76"/>
      <c r="AH22" s="76">
        <v>0.42156357388316201</v>
      </c>
      <c r="AI22" s="76">
        <v>0.42156357388316201</v>
      </c>
    </row>
    <row r="23" spans="1:35" x14ac:dyDescent="0.2">
      <c r="A23" s="26" t="s">
        <v>9</v>
      </c>
      <c r="B23" s="18" t="s">
        <v>5</v>
      </c>
      <c r="C23" s="19" t="s">
        <v>24</v>
      </c>
      <c r="D23" s="26" t="s">
        <v>64</v>
      </c>
      <c r="E23" s="26" t="s">
        <v>149</v>
      </c>
      <c r="F23" s="20">
        <f>'DSR Secondary'!F23</f>
        <v>1894309.4953506882</v>
      </c>
      <c r="G23" s="75">
        <f>'DSR Secondary'!G23</f>
        <v>1133.1089284080688</v>
      </c>
      <c r="H23" s="76">
        <v>0.24915163334958557</v>
      </c>
      <c r="I23" s="76">
        <v>0.24915163334958557</v>
      </c>
      <c r="J23" s="76">
        <v>0.24915163334958557</v>
      </c>
      <c r="K23" s="76">
        <v>0.24915163334958557</v>
      </c>
      <c r="L23" s="76">
        <v>0.24915163334958557</v>
      </c>
      <c r="M23" s="76">
        <v>0.24915163334958557</v>
      </c>
      <c r="N23" s="76">
        <v>0.24915163334958557</v>
      </c>
      <c r="O23" s="76">
        <v>0.24915163334958557</v>
      </c>
      <c r="P23" s="76">
        <v>0.24915163334958557</v>
      </c>
      <c r="Q23" s="76">
        <v>0.24915163334958557</v>
      </c>
      <c r="R23" s="76">
        <v>0.24915163334958557</v>
      </c>
      <c r="S23" s="76">
        <v>0.24915163334958557</v>
      </c>
      <c r="T23" s="76">
        <v>0.24915163334958557</v>
      </c>
      <c r="U23" s="76">
        <v>0.24915163334958557</v>
      </c>
      <c r="V23" s="76">
        <v>0.24915163334958557</v>
      </c>
      <c r="W23" s="76">
        <v>0.24915163334958557</v>
      </c>
      <c r="X23" s="76">
        <v>0.24915163334958557</v>
      </c>
      <c r="Y23" s="76">
        <v>0.24915163334958557</v>
      </c>
      <c r="Z23" s="76">
        <v>0.24915163334958557</v>
      </c>
      <c r="AA23" s="76">
        <v>0.24915163334958557</v>
      </c>
      <c r="AB23" s="76">
        <v>0.22305841924398626</v>
      </c>
      <c r="AC23" s="76">
        <v>0.22305841924398626</v>
      </c>
      <c r="AD23" s="76">
        <v>0.22305841924398626</v>
      </c>
      <c r="AE23" s="76">
        <v>0.22305841924398626</v>
      </c>
      <c r="AF23" s="76">
        <v>0.22305841924398626</v>
      </c>
      <c r="AG23" s="76"/>
      <c r="AH23" s="76">
        <v>0.22305841924398626</v>
      </c>
      <c r="AI23" s="76">
        <v>0.22305841924398626</v>
      </c>
    </row>
    <row r="24" spans="1:35" x14ac:dyDescent="0.2">
      <c r="A24" s="31" t="s">
        <v>9</v>
      </c>
      <c r="B24" s="18" t="s">
        <v>5</v>
      </c>
      <c r="C24" s="19" t="s">
        <v>24</v>
      </c>
      <c r="D24" s="31" t="s">
        <v>65</v>
      </c>
      <c r="E24" s="31" t="s">
        <v>66</v>
      </c>
      <c r="F24" s="20">
        <f>'DSR Secondary'!F24</f>
        <v>1911808.2079124083</v>
      </c>
      <c r="G24" s="75">
        <f>'DSR Secondary'!G24</f>
        <v>1129.7200801972383</v>
      </c>
      <c r="H24" s="76">
        <v>0.2475816674792784</v>
      </c>
      <c r="I24" s="76">
        <v>0.2475816674792784</v>
      </c>
      <c r="J24" s="76">
        <v>0.2475816674792784</v>
      </c>
      <c r="K24" s="76">
        <v>0.2475816674792784</v>
      </c>
      <c r="L24" s="76">
        <v>0.2475816674792784</v>
      </c>
      <c r="M24" s="76">
        <v>0.2475816674792784</v>
      </c>
      <c r="N24" s="76">
        <v>0.2475816674792784</v>
      </c>
      <c r="O24" s="76">
        <v>0.2475816674792784</v>
      </c>
      <c r="P24" s="76">
        <v>0.2475816674792784</v>
      </c>
      <c r="Q24" s="76">
        <v>0.2475816674792784</v>
      </c>
      <c r="R24" s="76">
        <v>0.2475816674792784</v>
      </c>
      <c r="S24" s="76">
        <v>0.2475816674792784</v>
      </c>
      <c r="T24" s="76">
        <v>0.2475816674792784</v>
      </c>
      <c r="U24" s="76">
        <v>0.2475816674792784</v>
      </c>
      <c r="V24" s="76">
        <v>0.2475816674792784</v>
      </c>
      <c r="W24" s="76">
        <v>0.2475816674792784</v>
      </c>
      <c r="X24" s="76">
        <v>0.2475816674792784</v>
      </c>
      <c r="Y24" s="76">
        <v>0.2475816674792784</v>
      </c>
      <c r="Z24" s="76">
        <v>0.2475816674792784</v>
      </c>
      <c r="AA24" s="76">
        <v>0.2475816674792784</v>
      </c>
      <c r="AB24" s="76">
        <v>0.23252577319587603</v>
      </c>
      <c r="AC24" s="76">
        <v>0.23252577319587603</v>
      </c>
      <c r="AD24" s="76">
        <v>0.23252577319587603</v>
      </c>
      <c r="AE24" s="76">
        <v>0.23252577319587603</v>
      </c>
      <c r="AF24" s="76">
        <v>0.23252577319587603</v>
      </c>
      <c r="AG24" s="76"/>
      <c r="AH24" s="76">
        <v>0.23252577319587603</v>
      </c>
      <c r="AI24" s="76">
        <v>0.23252577319587603</v>
      </c>
    </row>
    <row r="25" spans="1:35" x14ac:dyDescent="0.2">
      <c r="A25" s="31" t="s">
        <v>9</v>
      </c>
      <c r="B25" s="18" t="s">
        <v>5</v>
      </c>
      <c r="C25" s="19" t="s">
        <v>24</v>
      </c>
      <c r="D25" s="31" t="s">
        <v>67</v>
      </c>
      <c r="E25" s="31" t="s">
        <v>68</v>
      </c>
      <c r="F25" s="20">
        <f>'DSR Secondary'!F25</f>
        <v>1416689.6502376678</v>
      </c>
      <c r="G25" s="75">
        <f>'DSR Secondary'!G25</f>
        <v>929.6598372933496</v>
      </c>
      <c r="H25" s="76">
        <v>0.20931253047294002</v>
      </c>
      <c r="I25" s="76">
        <v>0.20931253047294002</v>
      </c>
      <c r="J25" s="76">
        <v>0.20931253047294002</v>
      </c>
      <c r="K25" s="76">
        <v>0.20931253047294002</v>
      </c>
      <c r="L25" s="76">
        <v>0.20931253047294002</v>
      </c>
      <c r="M25" s="76">
        <v>0.20931253047294002</v>
      </c>
      <c r="N25" s="76">
        <v>0.20931253047294002</v>
      </c>
      <c r="O25" s="76">
        <v>0.20931253047294002</v>
      </c>
      <c r="P25" s="76">
        <v>0.20931253047294002</v>
      </c>
      <c r="Q25" s="76">
        <v>0.20931253047294002</v>
      </c>
      <c r="R25" s="76">
        <v>0.20931253047294002</v>
      </c>
      <c r="S25" s="76">
        <v>0.20931253047294002</v>
      </c>
      <c r="T25" s="76">
        <v>0.20931253047294002</v>
      </c>
      <c r="U25" s="76">
        <v>0.20931253047294002</v>
      </c>
      <c r="V25" s="76">
        <v>0.20931253047294002</v>
      </c>
      <c r="W25" s="76">
        <v>0.20931253047294002</v>
      </c>
      <c r="X25" s="76">
        <v>0.20931253047294002</v>
      </c>
      <c r="Y25" s="76">
        <v>0.20931253047294002</v>
      </c>
      <c r="Z25" s="76">
        <v>0.20931253047294002</v>
      </c>
      <c r="AA25" s="76">
        <v>0.20931253047294002</v>
      </c>
      <c r="AB25" s="76">
        <v>0.12285223367697594</v>
      </c>
      <c r="AC25" s="76">
        <v>0.12285223367697594</v>
      </c>
      <c r="AD25" s="76">
        <v>0.12285223367697594</v>
      </c>
      <c r="AE25" s="76">
        <v>0.12285223367697594</v>
      </c>
      <c r="AF25" s="76">
        <v>0.12285223367697594</v>
      </c>
      <c r="AG25" s="76"/>
      <c r="AH25" s="76">
        <v>0.12285223367697594</v>
      </c>
      <c r="AI25" s="76">
        <v>0.12285223367697594</v>
      </c>
    </row>
    <row r="26" spans="1:35" s="10" customFormat="1" x14ac:dyDescent="0.2">
      <c r="A26" s="33"/>
      <c r="B26" s="71"/>
      <c r="C26" s="25"/>
      <c r="D26" s="33"/>
      <c r="E26" s="33"/>
      <c r="F26" s="28">
        <f>SUM(F22:F25)</f>
        <v>7886560.0000000019</v>
      </c>
      <c r="G26" s="28">
        <f>SUM(G22:G25)</f>
        <v>4584</v>
      </c>
      <c r="H26" s="65">
        <f>SUM(H22:H25)</f>
        <v>1</v>
      </c>
      <c r="I26" s="65">
        <f t="shared" ref="I26:AI26" si="4">SUM(I22:I25)</f>
        <v>1</v>
      </c>
      <c r="J26" s="65">
        <f t="shared" si="4"/>
        <v>1</v>
      </c>
      <c r="K26" s="65">
        <f t="shared" si="4"/>
        <v>1</v>
      </c>
      <c r="L26" s="65">
        <f t="shared" si="4"/>
        <v>1</v>
      </c>
      <c r="M26" s="65">
        <f t="shared" si="4"/>
        <v>1</v>
      </c>
      <c r="N26" s="65">
        <f t="shared" si="4"/>
        <v>1</v>
      </c>
      <c r="O26" s="65">
        <f t="shared" si="4"/>
        <v>1</v>
      </c>
      <c r="P26" s="65">
        <f t="shared" si="4"/>
        <v>1</v>
      </c>
      <c r="Q26" s="65">
        <f t="shared" si="4"/>
        <v>1</v>
      </c>
      <c r="R26" s="65">
        <f t="shared" si="4"/>
        <v>1</v>
      </c>
      <c r="S26" s="65">
        <f t="shared" si="4"/>
        <v>1</v>
      </c>
      <c r="T26" s="65">
        <f t="shared" si="4"/>
        <v>1</v>
      </c>
      <c r="U26" s="65">
        <f t="shared" si="4"/>
        <v>1</v>
      </c>
      <c r="V26" s="65">
        <f t="shared" si="4"/>
        <v>1</v>
      </c>
      <c r="W26" s="65">
        <f t="shared" si="4"/>
        <v>1</v>
      </c>
      <c r="X26" s="65">
        <f t="shared" si="4"/>
        <v>1</v>
      </c>
      <c r="Y26" s="65">
        <f t="shared" si="4"/>
        <v>1</v>
      </c>
      <c r="Z26" s="65">
        <f t="shared" si="4"/>
        <v>1</v>
      </c>
      <c r="AA26" s="65">
        <f t="shared" si="4"/>
        <v>1</v>
      </c>
      <c r="AB26" s="65">
        <f t="shared" si="4"/>
        <v>1.0000000000000002</v>
      </c>
      <c r="AC26" s="65">
        <f t="shared" si="4"/>
        <v>1.0000000000000002</v>
      </c>
      <c r="AD26" s="65">
        <f t="shared" si="4"/>
        <v>1.0000000000000002</v>
      </c>
      <c r="AE26" s="65">
        <f t="shared" si="4"/>
        <v>1.0000000000000002</v>
      </c>
      <c r="AF26" s="65">
        <f t="shared" si="4"/>
        <v>1.0000000000000002</v>
      </c>
      <c r="AG26" s="65"/>
      <c r="AH26" s="65">
        <f t="shared" si="4"/>
        <v>1.0000000000000002</v>
      </c>
      <c r="AI26" s="65">
        <f t="shared" si="4"/>
        <v>1.0000000000000002</v>
      </c>
    </row>
    <row r="27" spans="1:35" x14ac:dyDescent="0.2">
      <c r="A27" s="17" t="s">
        <v>10</v>
      </c>
      <c r="B27" s="18" t="s">
        <v>5</v>
      </c>
      <c r="C27" s="19" t="s">
        <v>5</v>
      </c>
      <c r="D27" s="29" t="s">
        <v>34</v>
      </c>
      <c r="E27" s="17" t="s">
        <v>35</v>
      </c>
      <c r="F27" s="20">
        <f>'DSR Secondary'!F27</f>
        <v>5093792.3</v>
      </c>
      <c r="G27" s="75">
        <f>'DSR Secondary'!G27</f>
        <v>2711.5499999999997</v>
      </c>
      <c r="H27" s="76">
        <v>0.32</v>
      </c>
      <c r="I27" s="76">
        <v>0.32</v>
      </c>
      <c r="J27" s="76">
        <v>0.32</v>
      </c>
      <c r="K27" s="76">
        <v>0.32</v>
      </c>
      <c r="L27" s="76">
        <v>0.32</v>
      </c>
      <c r="M27" s="76">
        <v>0.32</v>
      </c>
      <c r="N27" s="76">
        <v>0.32</v>
      </c>
      <c r="O27" s="76">
        <v>0.32</v>
      </c>
      <c r="P27" s="76">
        <v>0.32</v>
      </c>
      <c r="Q27" s="76">
        <v>0.32</v>
      </c>
      <c r="R27" s="76">
        <v>0.35</v>
      </c>
      <c r="S27" s="76">
        <v>0.35</v>
      </c>
      <c r="T27" s="76">
        <v>0.35</v>
      </c>
      <c r="U27" s="76">
        <v>0.35</v>
      </c>
      <c r="V27" s="76">
        <v>0.35</v>
      </c>
      <c r="W27" s="76">
        <v>0.35</v>
      </c>
      <c r="X27" s="76">
        <v>0.35</v>
      </c>
      <c r="Y27" s="76">
        <v>0.35</v>
      </c>
      <c r="Z27" s="76">
        <v>0.35</v>
      </c>
      <c r="AA27" s="76">
        <v>0.35</v>
      </c>
      <c r="AB27" s="76">
        <v>0.45</v>
      </c>
      <c r="AC27" s="76">
        <v>0.45</v>
      </c>
      <c r="AD27" s="76">
        <v>0.45</v>
      </c>
      <c r="AE27" s="76">
        <v>0.45</v>
      </c>
      <c r="AF27" s="76">
        <v>0.45</v>
      </c>
      <c r="AG27" s="76"/>
      <c r="AH27" s="76">
        <v>0.45</v>
      </c>
      <c r="AI27" s="76">
        <v>0.45</v>
      </c>
    </row>
    <row r="28" spans="1:35" x14ac:dyDescent="0.2">
      <c r="A28" s="17" t="s">
        <v>10</v>
      </c>
      <c r="B28" s="18" t="s">
        <v>5</v>
      </c>
      <c r="C28" s="19" t="s">
        <v>5</v>
      </c>
      <c r="D28" s="29" t="s">
        <v>36</v>
      </c>
      <c r="E28" s="17" t="s">
        <v>37</v>
      </c>
      <c r="F28" s="20">
        <f>'DSR Secondary'!F28</f>
        <v>1519759.9499999997</v>
      </c>
      <c r="G28" s="75">
        <f>'DSR Secondary'!G28</f>
        <v>902.04500000000007</v>
      </c>
      <c r="H28" s="76">
        <v>0.11</v>
      </c>
      <c r="I28" s="76">
        <v>0.11</v>
      </c>
      <c r="J28" s="76">
        <v>0.11</v>
      </c>
      <c r="K28" s="76">
        <v>0.11</v>
      </c>
      <c r="L28" s="76">
        <v>0.11</v>
      </c>
      <c r="M28" s="76">
        <v>0.11</v>
      </c>
      <c r="N28" s="76">
        <v>0.11</v>
      </c>
      <c r="O28" s="76">
        <v>0.11</v>
      </c>
      <c r="P28" s="76">
        <v>0.11</v>
      </c>
      <c r="Q28" s="76">
        <v>0.11</v>
      </c>
      <c r="R28" s="76">
        <v>0.12</v>
      </c>
      <c r="S28" s="76">
        <v>0.12</v>
      </c>
      <c r="T28" s="76">
        <v>0.12</v>
      </c>
      <c r="U28" s="76">
        <v>0.12</v>
      </c>
      <c r="V28" s="76">
        <v>0.12</v>
      </c>
      <c r="W28" s="76">
        <v>0.12</v>
      </c>
      <c r="X28" s="76">
        <v>0.12</v>
      </c>
      <c r="Y28" s="76">
        <v>0.12</v>
      </c>
      <c r="Z28" s="76">
        <v>0.12</v>
      </c>
      <c r="AA28" s="76">
        <v>0.12</v>
      </c>
      <c r="AB28" s="76">
        <v>0.105</v>
      </c>
      <c r="AC28" s="76">
        <v>0.105</v>
      </c>
      <c r="AD28" s="76">
        <v>0.105</v>
      </c>
      <c r="AE28" s="76">
        <v>0.105</v>
      </c>
      <c r="AF28" s="76">
        <v>0.105</v>
      </c>
      <c r="AG28" s="76"/>
      <c r="AH28" s="76">
        <v>0.105</v>
      </c>
      <c r="AI28" s="76">
        <v>0.105</v>
      </c>
    </row>
    <row r="29" spans="1:35" x14ac:dyDescent="0.2">
      <c r="A29" s="17" t="s">
        <v>10</v>
      </c>
      <c r="B29" s="18" t="s">
        <v>5</v>
      </c>
      <c r="C29" s="19" t="s">
        <v>5</v>
      </c>
      <c r="D29" s="29" t="s">
        <v>38</v>
      </c>
      <c r="E29" s="17" t="s">
        <v>39</v>
      </c>
      <c r="F29" s="20">
        <f>'DSR Secondary'!F29</f>
        <v>1991246.0000000005</v>
      </c>
      <c r="G29" s="75">
        <f>'DSR Secondary'!G29</f>
        <v>1170.0600000000002</v>
      </c>
      <c r="H29" s="76">
        <v>0.14000000000000001</v>
      </c>
      <c r="I29" s="76">
        <v>0.14000000000000001</v>
      </c>
      <c r="J29" s="76">
        <v>0.14000000000000001</v>
      </c>
      <c r="K29" s="76">
        <v>0.14000000000000001</v>
      </c>
      <c r="L29" s="76">
        <v>0.14000000000000001</v>
      </c>
      <c r="M29" s="76">
        <v>0.14000000000000001</v>
      </c>
      <c r="N29" s="76">
        <v>0.14000000000000001</v>
      </c>
      <c r="O29" s="76">
        <v>0.14000000000000001</v>
      </c>
      <c r="P29" s="76">
        <v>0.14000000000000001</v>
      </c>
      <c r="Q29" s="76">
        <v>0.14000000000000001</v>
      </c>
      <c r="R29" s="76">
        <v>0.16</v>
      </c>
      <c r="S29" s="76">
        <v>0.16</v>
      </c>
      <c r="T29" s="76">
        <v>0.16</v>
      </c>
      <c r="U29" s="76">
        <v>0.16</v>
      </c>
      <c r="V29" s="76">
        <v>0.16</v>
      </c>
      <c r="W29" s="76">
        <v>0.16</v>
      </c>
      <c r="X29" s="76">
        <v>0.16</v>
      </c>
      <c r="Y29" s="76">
        <v>0.16</v>
      </c>
      <c r="Z29" s="76">
        <v>0.16</v>
      </c>
      <c r="AA29" s="76">
        <v>0.16</v>
      </c>
      <c r="AB29" s="76">
        <v>0.14000000000000001</v>
      </c>
      <c r="AC29" s="76">
        <v>0.14000000000000001</v>
      </c>
      <c r="AD29" s="76">
        <v>0.14000000000000001</v>
      </c>
      <c r="AE29" s="76">
        <v>0.14000000000000001</v>
      </c>
      <c r="AF29" s="76">
        <v>0.14000000000000001</v>
      </c>
      <c r="AG29" s="76"/>
      <c r="AH29" s="76">
        <v>0.14000000000000001</v>
      </c>
      <c r="AI29" s="76">
        <v>0.14000000000000001</v>
      </c>
    </row>
    <row r="30" spans="1:35" x14ac:dyDescent="0.2">
      <c r="A30" s="17" t="s">
        <v>10</v>
      </c>
      <c r="B30" s="18" t="s">
        <v>5</v>
      </c>
      <c r="C30" s="19" t="s">
        <v>5</v>
      </c>
      <c r="D30" s="29" t="s">
        <v>40</v>
      </c>
      <c r="E30" s="17" t="s">
        <v>41</v>
      </c>
      <c r="F30" s="20">
        <f>'DSR Secondary'!F30</f>
        <v>1662933.55</v>
      </c>
      <c r="G30" s="75">
        <f>'DSR Secondary'!G30</f>
        <v>1025.1449999999998</v>
      </c>
      <c r="H30" s="76">
        <v>0.13</v>
      </c>
      <c r="I30" s="76">
        <v>0.13</v>
      </c>
      <c r="J30" s="76">
        <v>0.13</v>
      </c>
      <c r="K30" s="76">
        <v>0.13</v>
      </c>
      <c r="L30" s="76">
        <v>0.13</v>
      </c>
      <c r="M30" s="76">
        <v>0.13</v>
      </c>
      <c r="N30" s="76">
        <v>0.13</v>
      </c>
      <c r="O30" s="76">
        <v>0.13</v>
      </c>
      <c r="P30" s="76">
        <v>0.13</v>
      </c>
      <c r="Q30" s="76">
        <v>0.13</v>
      </c>
      <c r="R30" s="76">
        <v>0.13</v>
      </c>
      <c r="S30" s="76">
        <v>0.13</v>
      </c>
      <c r="T30" s="76">
        <v>0.13</v>
      </c>
      <c r="U30" s="76">
        <v>0.13</v>
      </c>
      <c r="V30" s="76">
        <v>0.13</v>
      </c>
      <c r="W30" s="76">
        <v>0.13</v>
      </c>
      <c r="X30" s="76">
        <v>0.13</v>
      </c>
      <c r="Y30" s="76">
        <v>0.13</v>
      </c>
      <c r="Z30" s="76">
        <v>0.13</v>
      </c>
      <c r="AA30" s="76">
        <v>0.13</v>
      </c>
      <c r="AB30" s="76">
        <v>0.105</v>
      </c>
      <c r="AC30" s="76">
        <v>0.105</v>
      </c>
      <c r="AD30" s="76">
        <v>0.105</v>
      </c>
      <c r="AE30" s="76">
        <v>0.105</v>
      </c>
      <c r="AF30" s="76">
        <v>0.105</v>
      </c>
      <c r="AG30" s="76"/>
      <c r="AH30" s="76">
        <v>0.105</v>
      </c>
      <c r="AI30" s="76">
        <v>0.105</v>
      </c>
    </row>
    <row r="31" spans="1:35" x14ac:dyDescent="0.2">
      <c r="A31" s="17" t="s">
        <v>10</v>
      </c>
      <c r="B31" s="18" t="s">
        <v>5</v>
      </c>
      <c r="C31" s="19" t="s">
        <v>5</v>
      </c>
      <c r="D31" s="31" t="s">
        <v>25</v>
      </c>
      <c r="E31" s="69" t="s">
        <v>153</v>
      </c>
      <c r="F31" s="20">
        <f>'DSR Secondary'!F31</f>
        <v>2149198.7000000002</v>
      </c>
      <c r="G31" s="75">
        <f>'DSR Secondary'!G31</f>
        <v>1317.0600000000004</v>
      </c>
      <c r="H31" s="76">
        <v>0.17</v>
      </c>
      <c r="I31" s="76">
        <v>0.17</v>
      </c>
      <c r="J31" s="76">
        <v>0.17</v>
      </c>
      <c r="K31" s="76">
        <v>0.17</v>
      </c>
      <c r="L31" s="76">
        <v>0.17</v>
      </c>
      <c r="M31" s="76">
        <v>0.17</v>
      </c>
      <c r="N31" s="76">
        <v>0.17</v>
      </c>
      <c r="O31" s="76">
        <v>0.17</v>
      </c>
      <c r="P31" s="76">
        <v>0.17</v>
      </c>
      <c r="Q31" s="76">
        <v>0.17</v>
      </c>
      <c r="R31" s="76">
        <v>0.16</v>
      </c>
      <c r="S31" s="76">
        <v>0.16</v>
      </c>
      <c r="T31" s="76">
        <v>0.16</v>
      </c>
      <c r="U31" s="76">
        <v>0.16</v>
      </c>
      <c r="V31" s="76">
        <v>0.16</v>
      </c>
      <c r="W31" s="76">
        <v>0.16</v>
      </c>
      <c r="X31" s="76">
        <v>0.16</v>
      </c>
      <c r="Y31" s="76">
        <v>0.16</v>
      </c>
      <c r="Z31" s="76">
        <v>0.16</v>
      </c>
      <c r="AA31" s="76">
        <v>0.16</v>
      </c>
      <c r="AB31" s="76">
        <v>0.14000000000000001</v>
      </c>
      <c r="AC31" s="76">
        <v>0.14000000000000001</v>
      </c>
      <c r="AD31" s="76">
        <v>0.14000000000000001</v>
      </c>
      <c r="AE31" s="76">
        <v>0.14000000000000001</v>
      </c>
      <c r="AF31" s="76">
        <v>0.14000000000000001</v>
      </c>
      <c r="AG31" s="76"/>
      <c r="AH31" s="76">
        <v>0.14000000000000001</v>
      </c>
      <c r="AI31" s="76">
        <v>0.14000000000000001</v>
      </c>
    </row>
    <row r="32" spans="1:35" x14ac:dyDescent="0.2">
      <c r="A32" s="17" t="s">
        <v>10</v>
      </c>
      <c r="B32" s="18" t="s">
        <v>5</v>
      </c>
      <c r="C32" s="19" t="s">
        <v>5</v>
      </c>
      <c r="D32" s="31" t="s">
        <v>26</v>
      </c>
      <c r="E32" s="31" t="s">
        <v>144</v>
      </c>
      <c r="F32" s="20">
        <f>'DSR Secondary'!F32</f>
        <v>1265229.5</v>
      </c>
      <c r="G32" s="75">
        <f>'DSR Secondary'!G32</f>
        <v>873.1400000000001</v>
      </c>
      <c r="H32" s="76">
        <v>0.13</v>
      </c>
      <c r="I32" s="76">
        <v>0.13</v>
      </c>
      <c r="J32" s="76">
        <v>0.13</v>
      </c>
      <c r="K32" s="76">
        <v>0.13</v>
      </c>
      <c r="L32" s="76">
        <v>0.13</v>
      </c>
      <c r="M32" s="76">
        <v>0.13</v>
      </c>
      <c r="N32" s="76">
        <v>0.13</v>
      </c>
      <c r="O32" s="76">
        <v>0.13</v>
      </c>
      <c r="P32" s="76">
        <v>0.13</v>
      </c>
      <c r="Q32" s="76">
        <v>0.13</v>
      </c>
      <c r="R32" s="76">
        <v>0.08</v>
      </c>
      <c r="S32" s="76">
        <v>0.08</v>
      </c>
      <c r="T32" s="76">
        <v>0.08</v>
      </c>
      <c r="U32" s="76">
        <v>0.08</v>
      </c>
      <c r="V32" s="76">
        <v>0.08</v>
      </c>
      <c r="W32" s="76">
        <v>0.08</v>
      </c>
      <c r="X32" s="76">
        <v>0.08</v>
      </c>
      <c r="Y32" s="76">
        <v>0.08</v>
      </c>
      <c r="Z32" s="76">
        <v>0.08</v>
      </c>
      <c r="AA32" s="76">
        <v>0.08</v>
      </c>
      <c r="AB32" s="76">
        <v>0.06</v>
      </c>
      <c r="AC32" s="76">
        <v>0.06</v>
      </c>
      <c r="AD32" s="76">
        <v>0.06</v>
      </c>
      <c r="AE32" s="76">
        <v>0.06</v>
      </c>
      <c r="AF32" s="76">
        <v>0.06</v>
      </c>
      <c r="AG32" s="76"/>
      <c r="AH32" s="76">
        <v>0.06</v>
      </c>
      <c r="AI32" s="76">
        <v>0.06</v>
      </c>
    </row>
    <row r="33" spans="1:35" s="10" customFormat="1" x14ac:dyDescent="0.2">
      <c r="A33" s="23"/>
      <c r="B33" s="71"/>
      <c r="C33" s="25"/>
      <c r="D33" s="30"/>
      <c r="E33" s="23"/>
      <c r="F33" s="28">
        <f t="shared" ref="F33:AI33" si="5">SUM(F27:F32)</f>
        <v>13682160</v>
      </c>
      <c r="G33" s="28">
        <f t="shared" si="5"/>
        <v>7999</v>
      </c>
      <c r="H33" s="65">
        <f t="shared" si="5"/>
        <v>1</v>
      </c>
      <c r="I33" s="65">
        <f t="shared" si="5"/>
        <v>1</v>
      </c>
      <c r="J33" s="65">
        <f t="shared" si="5"/>
        <v>1</v>
      </c>
      <c r="K33" s="65">
        <f t="shared" si="5"/>
        <v>1</v>
      </c>
      <c r="L33" s="65">
        <f t="shared" si="5"/>
        <v>1</v>
      </c>
      <c r="M33" s="65">
        <f t="shared" si="5"/>
        <v>1</v>
      </c>
      <c r="N33" s="65">
        <f t="shared" si="5"/>
        <v>1</v>
      </c>
      <c r="O33" s="65">
        <f t="shared" si="5"/>
        <v>1</v>
      </c>
      <c r="P33" s="65">
        <f t="shared" si="5"/>
        <v>1</v>
      </c>
      <c r="Q33" s="65">
        <f t="shared" si="5"/>
        <v>1</v>
      </c>
      <c r="R33" s="65">
        <f t="shared" si="5"/>
        <v>1</v>
      </c>
      <c r="S33" s="65">
        <f t="shared" si="5"/>
        <v>1</v>
      </c>
      <c r="T33" s="65">
        <f t="shared" si="5"/>
        <v>1</v>
      </c>
      <c r="U33" s="65">
        <f t="shared" si="5"/>
        <v>1</v>
      </c>
      <c r="V33" s="65">
        <f t="shared" si="5"/>
        <v>1</v>
      </c>
      <c r="W33" s="65">
        <f t="shared" si="5"/>
        <v>1</v>
      </c>
      <c r="X33" s="65">
        <f t="shared" si="5"/>
        <v>1</v>
      </c>
      <c r="Y33" s="65">
        <f t="shared" si="5"/>
        <v>1</v>
      </c>
      <c r="Z33" s="65">
        <f t="shared" si="5"/>
        <v>1</v>
      </c>
      <c r="AA33" s="65">
        <f t="shared" si="5"/>
        <v>1</v>
      </c>
      <c r="AB33" s="65">
        <f t="shared" si="5"/>
        <v>1</v>
      </c>
      <c r="AC33" s="65">
        <f t="shared" si="5"/>
        <v>1</v>
      </c>
      <c r="AD33" s="65">
        <f t="shared" si="5"/>
        <v>1</v>
      </c>
      <c r="AE33" s="65">
        <f t="shared" si="5"/>
        <v>1</v>
      </c>
      <c r="AF33" s="65">
        <f t="shared" si="5"/>
        <v>1</v>
      </c>
      <c r="AG33" s="65"/>
      <c r="AH33" s="65">
        <f t="shared" si="5"/>
        <v>1</v>
      </c>
      <c r="AI33" s="65">
        <f t="shared" si="5"/>
        <v>1</v>
      </c>
    </row>
    <row r="34" spans="1:35" x14ac:dyDescent="0.2">
      <c r="A34" s="31" t="s">
        <v>11</v>
      </c>
      <c r="B34" s="18" t="s">
        <v>5</v>
      </c>
      <c r="C34" s="19" t="s">
        <v>24</v>
      </c>
      <c r="D34" s="31" t="s">
        <v>69</v>
      </c>
      <c r="E34" s="31" t="s">
        <v>150</v>
      </c>
      <c r="F34" s="20">
        <f>'DSR Secondary'!F34</f>
        <v>1689206.5</v>
      </c>
      <c r="G34" s="75">
        <f>'DSR Secondary'!G34</f>
        <v>926.60000000000025</v>
      </c>
      <c r="H34" s="76">
        <v>0.2</v>
      </c>
      <c r="I34" s="76">
        <v>0.2</v>
      </c>
      <c r="J34" s="76">
        <v>0.2</v>
      </c>
      <c r="K34" s="76">
        <v>0.2</v>
      </c>
      <c r="L34" s="76">
        <v>0.2</v>
      </c>
      <c r="M34" s="76">
        <v>0.2</v>
      </c>
      <c r="N34" s="76">
        <v>0.2</v>
      </c>
      <c r="O34" s="76">
        <v>0.2</v>
      </c>
      <c r="P34" s="76">
        <v>0.2</v>
      </c>
      <c r="Q34" s="76">
        <v>0.2</v>
      </c>
      <c r="R34" s="76">
        <v>0.2</v>
      </c>
      <c r="S34" s="76">
        <v>0.2</v>
      </c>
      <c r="T34" s="76">
        <v>0.2</v>
      </c>
      <c r="U34" s="76">
        <v>0.2</v>
      </c>
      <c r="V34" s="76">
        <v>0.2</v>
      </c>
      <c r="W34" s="76">
        <v>0.2</v>
      </c>
      <c r="X34" s="76">
        <v>0.2</v>
      </c>
      <c r="Y34" s="76">
        <v>0.2</v>
      </c>
      <c r="Z34" s="76">
        <v>0.2</v>
      </c>
      <c r="AA34" s="76">
        <v>0.2</v>
      </c>
      <c r="AB34" s="76">
        <v>0.25</v>
      </c>
      <c r="AC34" s="76">
        <v>0.25</v>
      </c>
      <c r="AD34" s="76">
        <v>0.25</v>
      </c>
      <c r="AE34" s="76">
        <v>0.25</v>
      </c>
      <c r="AF34" s="76">
        <v>0.25</v>
      </c>
      <c r="AG34" s="76"/>
      <c r="AH34" s="76">
        <v>0.25</v>
      </c>
      <c r="AI34" s="76">
        <v>0.25</v>
      </c>
    </row>
    <row r="35" spans="1:35" x14ac:dyDescent="0.2">
      <c r="A35" s="31" t="s">
        <v>11</v>
      </c>
      <c r="B35" s="18" t="s">
        <v>5</v>
      </c>
      <c r="C35" s="19" t="s">
        <v>24</v>
      </c>
      <c r="D35" s="31" t="s">
        <v>70</v>
      </c>
      <c r="E35" s="31" t="s">
        <v>182</v>
      </c>
      <c r="F35" s="20">
        <f>'DSR Secondary'!F35</f>
        <v>1062285.5</v>
      </c>
      <c r="G35" s="75">
        <f>'DSR Secondary'!G35</f>
        <v>668.90999999999985</v>
      </c>
      <c r="H35" s="76">
        <v>0.15</v>
      </c>
      <c r="I35" s="76">
        <v>0.15</v>
      </c>
      <c r="J35" s="76">
        <v>0.15</v>
      </c>
      <c r="K35" s="76">
        <v>0.15</v>
      </c>
      <c r="L35" s="76">
        <v>0.15</v>
      </c>
      <c r="M35" s="76">
        <v>0.15</v>
      </c>
      <c r="N35" s="76">
        <v>0.15</v>
      </c>
      <c r="O35" s="76">
        <v>0.15</v>
      </c>
      <c r="P35" s="76">
        <v>0.15</v>
      </c>
      <c r="Q35" s="76">
        <v>0.15</v>
      </c>
      <c r="R35" s="76">
        <v>0.15</v>
      </c>
      <c r="S35" s="76">
        <v>0.15</v>
      </c>
      <c r="T35" s="76">
        <v>0.15</v>
      </c>
      <c r="U35" s="76">
        <v>0.15</v>
      </c>
      <c r="V35" s="76">
        <v>0.15</v>
      </c>
      <c r="W35" s="76">
        <v>0.15</v>
      </c>
      <c r="X35" s="76">
        <v>0.15</v>
      </c>
      <c r="Y35" s="76">
        <v>0.15</v>
      </c>
      <c r="Z35" s="76">
        <v>0.15</v>
      </c>
      <c r="AA35" s="76">
        <v>0.15</v>
      </c>
      <c r="AB35" s="76">
        <v>0.11</v>
      </c>
      <c r="AC35" s="76">
        <v>0.11</v>
      </c>
      <c r="AD35" s="76">
        <v>0.11</v>
      </c>
      <c r="AE35" s="76">
        <v>0.11</v>
      </c>
      <c r="AF35" s="76">
        <v>0.11</v>
      </c>
      <c r="AG35" s="76"/>
      <c r="AH35" s="76">
        <v>0.11</v>
      </c>
      <c r="AI35" s="76">
        <v>0.11</v>
      </c>
    </row>
    <row r="36" spans="1:35" x14ac:dyDescent="0.2">
      <c r="A36" s="31" t="s">
        <v>11</v>
      </c>
      <c r="B36" s="18" t="s">
        <v>5</v>
      </c>
      <c r="C36" s="19" t="s">
        <v>24</v>
      </c>
      <c r="D36" s="31" t="s">
        <v>71</v>
      </c>
      <c r="E36" s="31" t="s">
        <v>157</v>
      </c>
      <c r="F36" s="20">
        <f>'DSR Secondary'!F36</f>
        <v>1088688</v>
      </c>
      <c r="G36" s="75">
        <f>'DSR Secondary'!G36</f>
        <v>672.26999999999987</v>
      </c>
      <c r="H36" s="76">
        <v>0.15</v>
      </c>
      <c r="I36" s="76">
        <v>0.15</v>
      </c>
      <c r="J36" s="76">
        <v>0.15</v>
      </c>
      <c r="K36" s="76">
        <v>0.15</v>
      </c>
      <c r="L36" s="76">
        <v>0.15</v>
      </c>
      <c r="M36" s="76">
        <v>0.15</v>
      </c>
      <c r="N36" s="76">
        <v>0.15</v>
      </c>
      <c r="O36" s="76">
        <v>0.15</v>
      </c>
      <c r="P36" s="76">
        <v>0.15</v>
      </c>
      <c r="Q36" s="76">
        <v>0.15</v>
      </c>
      <c r="R36" s="76">
        <v>0.15</v>
      </c>
      <c r="S36" s="76">
        <v>0.15</v>
      </c>
      <c r="T36" s="76">
        <v>0.15</v>
      </c>
      <c r="U36" s="76">
        <v>0.15</v>
      </c>
      <c r="V36" s="76">
        <v>0.15</v>
      </c>
      <c r="W36" s="76">
        <v>0.15</v>
      </c>
      <c r="X36" s="76">
        <v>0.15</v>
      </c>
      <c r="Y36" s="76">
        <v>0.15</v>
      </c>
      <c r="Z36" s="76">
        <v>0.15</v>
      </c>
      <c r="AA36" s="76">
        <v>0.15</v>
      </c>
      <c r="AB36" s="76">
        <v>0.12</v>
      </c>
      <c r="AC36" s="76">
        <v>0.12</v>
      </c>
      <c r="AD36" s="76">
        <v>0.12</v>
      </c>
      <c r="AE36" s="76">
        <v>0.12</v>
      </c>
      <c r="AF36" s="76">
        <v>0.12</v>
      </c>
      <c r="AG36" s="76"/>
      <c r="AH36" s="76">
        <v>0.12</v>
      </c>
      <c r="AI36" s="76">
        <v>0.12</v>
      </c>
    </row>
    <row r="37" spans="1:35" x14ac:dyDescent="0.2">
      <c r="A37" s="31" t="s">
        <v>11</v>
      </c>
      <c r="B37" s="18" t="s">
        <v>5</v>
      </c>
      <c r="C37" s="19" t="s">
        <v>24</v>
      </c>
      <c r="D37" s="31" t="s">
        <v>72</v>
      </c>
      <c r="E37" s="31" t="s">
        <v>151</v>
      </c>
      <c r="F37" s="20">
        <f>'DSR Secondary'!F37</f>
        <v>1088688</v>
      </c>
      <c r="G37" s="75">
        <f>'DSR Secondary'!G37</f>
        <v>672.26999999999987</v>
      </c>
      <c r="H37" s="76">
        <v>0.15</v>
      </c>
      <c r="I37" s="76">
        <v>0.15</v>
      </c>
      <c r="J37" s="76">
        <v>0.15</v>
      </c>
      <c r="K37" s="76">
        <v>0.15</v>
      </c>
      <c r="L37" s="76">
        <v>0.15</v>
      </c>
      <c r="M37" s="76">
        <v>0.15</v>
      </c>
      <c r="N37" s="76">
        <v>0.15</v>
      </c>
      <c r="O37" s="76">
        <v>0.15</v>
      </c>
      <c r="P37" s="76">
        <v>0.15</v>
      </c>
      <c r="Q37" s="76">
        <v>0.15</v>
      </c>
      <c r="R37" s="76">
        <v>0.15</v>
      </c>
      <c r="S37" s="76">
        <v>0.15</v>
      </c>
      <c r="T37" s="76">
        <v>0.15</v>
      </c>
      <c r="U37" s="76">
        <v>0.15</v>
      </c>
      <c r="V37" s="76">
        <v>0.15</v>
      </c>
      <c r="W37" s="76">
        <v>0.15</v>
      </c>
      <c r="X37" s="76">
        <v>0.15</v>
      </c>
      <c r="Y37" s="76">
        <v>0.15</v>
      </c>
      <c r="Z37" s="76">
        <v>0.15</v>
      </c>
      <c r="AA37" s="76">
        <v>0.15</v>
      </c>
      <c r="AB37" s="76">
        <v>0.12</v>
      </c>
      <c r="AC37" s="76">
        <v>0.12</v>
      </c>
      <c r="AD37" s="76">
        <v>0.12</v>
      </c>
      <c r="AE37" s="76">
        <v>0.12</v>
      </c>
      <c r="AF37" s="76">
        <v>0.12</v>
      </c>
      <c r="AG37" s="76"/>
      <c r="AH37" s="76">
        <v>0.12</v>
      </c>
      <c r="AI37" s="76">
        <v>0.12</v>
      </c>
    </row>
    <row r="38" spans="1:35" x14ac:dyDescent="0.2">
      <c r="A38" s="31" t="s">
        <v>11</v>
      </c>
      <c r="B38" s="18" t="s">
        <v>5</v>
      </c>
      <c r="C38" s="19" t="s">
        <v>24</v>
      </c>
      <c r="D38" s="31" t="s">
        <v>73</v>
      </c>
      <c r="E38" s="31" t="s">
        <v>152</v>
      </c>
      <c r="F38" s="20">
        <f>'DSR Secondary'!F38</f>
        <v>2857102</v>
      </c>
      <c r="G38" s="75">
        <f>'DSR Secondary'!G38</f>
        <v>1608.9500000000003</v>
      </c>
      <c r="H38" s="76">
        <v>0.35</v>
      </c>
      <c r="I38" s="76">
        <v>0.35</v>
      </c>
      <c r="J38" s="76">
        <v>0.35</v>
      </c>
      <c r="K38" s="76">
        <v>0.35</v>
      </c>
      <c r="L38" s="76">
        <v>0.35</v>
      </c>
      <c r="M38" s="76">
        <v>0.35</v>
      </c>
      <c r="N38" s="76">
        <v>0.35</v>
      </c>
      <c r="O38" s="76">
        <v>0.35</v>
      </c>
      <c r="P38" s="76">
        <v>0.35</v>
      </c>
      <c r="Q38" s="76">
        <v>0.35</v>
      </c>
      <c r="R38" s="76">
        <v>0.35</v>
      </c>
      <c r="S38" s="76">
        <v>0.35</v>
      </c>
      <c r="T38" s="76">
        <v>0.35</v>
      </c>
      <c r="U38" s="76">
        <v>0.35</v>
      </c>
      <c r="V38" s="76">
        <v>0.35</v>
      </c>
      <c r="W38" s="76">
        <v>0.35</v>
      </c>
      <c r="X38" s="76">
        <v>0.35</v>
      </c>
      <c r="Y38" s="76">
        <v>0.35</v>
      </c>
      <c r="Z38" s="76">
        <v>0.35</v>
      </c>
      <c r="AA38" s="76">
        <v>0.35</v>
      </c>
      <c r="AB38" s="76">
        <v>0.4</v>
      </c>
      <c r="AC38" s="76">
        <v>0.4</v>
      </c>
      <c r="AD38" s="76">
        <v>0.4</v>
      </c>
      <c r="AE38" s="76">
        <v>0.4</v>
      </c>
      <c r="AF38" s="76">
        <v>0.4</v>
      </c>
      <c r="AG38" s="76"/>
      <c r="AH38" s="76">
        <v>0.4</v>
      </c>
      <c r="AI38" s="76">
        <v>0.4</v>
      </c>
    </row>
    <row r="39" spans="1:35" s="10" customFormat="1" x14ac:dyDescent="0.2">
      <c r="A39" s="33"/>
      <c r="B39" s="71"/>
      <c r="C39" s="25"/>
      <c r="D39" s="33"/>
      <c r="E39" s="33"/>
      <c r="F39" s="28">
        <f>SUM(F34:F38)</f>
        <v>7785970</v>
      </c>
      <c r="G39" s="28">
        <f>SUM(G34:G38)</f>
        <v>4549</v>
      </c>
      <c r="H39" s="65">
        <f>SUM(H34:H38)</f>
        <v>1</v>
      </c>
      <c r="I39" s="65">
        <f t="shared" ref="I39:AF39" si="6">SUM(I34:I38)</f>
        <v>1</v>
      </c>
      <c r="J39" s="65">
        <f t="shared" si="6"/>
        <v>1</v>
      </c>
      <c r="K39" s="65">
        <f t="shared" si="6"/>
        <v>1</v>
      </c>
      <c r="L39" s="65">
        <f t="shared" si="6"/>
        <v>1</v>
      </c>
      <c r="M39" s="65">
        <f t="shared" si="6"/>
        <v>1</v>
      </c>
      <c r="N39" s="65">
        <f t="shared" si="6"/>
        <v>1</v>
      </c>
      <c r="O39" s="65">
        <f t="shared" si="6"/>
        <v>1</v>
      </c>
      <c r="P39" s="65">
        <f t="shared" si="6"/>
        <v>1</v>
      </c>
      <c r="Q39" s="65">
        <f t="shared" si="6"/>
        <v>1</v>
      </c>
      <c r="R39" s="65">
        <f t="shared" si="6"/>
        <v>1</v>
      </c>
      <c r="S39" s="65">
        <f t="shared" si="6"/>
        <v>1</v>
      </c>
      <c r="T39" s="65">
        <f t="shared" si="6"/>
        <v>1</v>
      </c>
      <c r="U39" s="65">
        <f t="shared" si="6"/>
        <v>1</v>
      </c>
      <c r="V39" s="65">
        <f t="shared" si="6"/>
        <v>1</v>
      </c>
      <c r="W39" s="65">
        <f t="shared" si="6"/>
        <v>1</v>
      </c>
      <c r="X39" s="65">
        <f t="shared" si="6"/>
        <v>1</v>
      </c>
      <c r="Y39" s="65">
        <f t="shared" si="6"/>
        <v>1</v>
      </c>
      <c r="Z39" s="65">
        <f t="shared" si="6"/>
        <v>1</v>
      </c>
      <c r="AA39" s="65">
        <f t="shared" si="6"/>
        <v>1</v>
      </c>
      <c r="AB39" s="65">
        <f t="shared" si="6"/>
        <v>1</v>
      </c>
      <c r="AC39" s="65">
        <f t="shared" si="6"/>
        <v>1</v>
      </c>
      <c r="AD39" s="65">
        <f t="shared" si="6"/>
        <v>1</v>
      </c>
      <c r="AE39" s="65">
        <f t="shared" si="6"/>
        <v>1</v>
      </c>
      <c r="AF39" s="65">
        <f t="shared" si="6"/>
        <v>1</v>
      </c>
      <c r="AG39" s="65"/>
      <c r="AH39" s="65">
        <f t="shared" ref="AH39:AI39" si="7">SUM(AH34:AH38)</f>
        <v>1</v>
      </c>
      <c r="AI39" s="65">
        <f t="shared" si="7"/>
        <v>1</v>
      </c>
    </row>
    <row r="40" spans="1:35" x14ac:dyDescent="0.2">
      <c r="A40" s="31" t="s">
        <v>12</v>
      </c>
      <c r="B40" s="18" t="s">
        <v>5</v>
      </c>
      <c r="C40" s="19" t="s">
        <v>5</v>
      </c>
      <c r="D40" s="31" t="s">
        <v>27</v>
      </c>
      <c r="E40" s="31" t="s">
        <v>51</v>
      </c>
      <c r="F40" s="20">
        <f>'DSR Secondary'!F40</f>
        <v>1844815.6</v>
      </c>
      <c r="G40" s="75">
        <f>'DSR Secondary'!G40</f>
        <v>1153.6599999999996</v>
      </c>
      <c r="H40" s="76">
        <v>0.25</v>
      </c>
      <c r="I40" s="76">
        <v>0.25</v>
      </c>
      <c r="J40" s="76">
        <v>0.25</v>
      </c>
      <c r="K40" s="76">
        <v>0.25</v>
      </c>
      <c r="L40" s="76">
        <v>0.25</v>
      </c>
      <c r="M40" s="76">
        <v>0.25</v>
      </c>
      <c r="N40" s="76">
        <v>0.25</v>
      </c>
      <c r="O40" s="76">
        <v>0.19</v>
      </c>
      <c r="P40" s="76">
        <v>0.19</v>
      </c>
      <c r="Q40" s="76">
        <v>0.19</v>
      </c>
      <c r="R40" s="76">
        <v>0.19</v>
      </c>
      <c r="S40" s="76">
        <v>0.19</v>
      </c>
      <c r="T40" s="76">
        <v>0.19</v>
      </c>
      <c r="U40" s="76">
        <v>0.19</v>
      </c>
      <c r="V40" s="76">
        <v>0.19</v>
      </c>
      <c r="W40" s="76">
        <v>0.19</v>
      </c>
      <c r="X40" s="76">
        <v>0.19</v>
      </c>
      <c r="Y40" s="76">
        <v>0.19</v>
      </c>
      <c r="Z40" s="76">
        <v>0.19</v>
      </c>
      <c r="AA40" s="76">
        <v>0.19</v>
      </c>
      <c r="AB40" s="76">
        <v>0.19</v>
      </c>
      <c r="AC40" s="76">
        <v>0.19</v>
      </c>
      <c r="AD40" s="76">
        <v>0.19</v>
      </c>
      <c r="AE40" s="76">
        <v>0.19</v>
      </c>
      <c r="AF40" s="76">
        <v>0.19</v>
      </c>
      <c r="AG40" s="76"/>
      <c r="AH40" s="76">
        <v>0.19</v>
      </c>
      <c r="AI40" s="76">
        <v>0.19</v>
      </c>
    </row>
    <row r="41" spans="1:35" x14ac:dyDescent="0.2">
      <c r="A41" s="31" t="s">
        <v>12</v>
      </c>
      <c r="B41" s="18" t="s">
        <v>5</v>
      </c>
      <c r="C41" s="19" t="s">
        <v>5</v>
      </c>
      <c r="D41" s="31" t="s">
        <v>28</v>
      </c>
      <c r="E41" s="31" t="s">
        <v>29</v>
      </c>
      <c r="F41" s="20">
        <f>'DSR Secondary'!F41</f>
        <v>1988367.8999999997</v>
      </c>
      <c r="G41" s="75">
        <f>'DSR Secondary'!G41</f>
        <v>1160.5400000000002</v>
      </c>
      <c r="H41" s="76">
        <v>0.22</v>
      </c>
      <c r="I41" s="76">
        <v>0.22</v>
      </c>
      <c r="J41" s="76">
        <v>0.22</v>
      </c>
      <c r="K41" s="76">
        <v>0.22</v>
      </c>
      <c r="L41" s="76">
        <v>0.22</v>
      </c>
      <c r="M41" s="76">
        <v>0.22</v>
      </c>
      <c r="N41" s="76">
        <v>0.22</v>
      </c>
      <c r="O41" s="76">
        <v>0.22999999999999998</v>
      </c>
      <c r="P41" s="76">
        <v>0.22999999999999998</v>
      </c>
      <c r="Q41" s="76">
        <v>0.22999999999999998</v>
      </c>
      <c r="R41" s="76">
        <v>0.22999999999999998</v>
      </c>
      <c r="S41" s="76">
        <v>0.22999999999999998</v>
      </c>
      <c r="T41" s="76">
        <v>0.22999999999999998</v>
      </c>
      <c r="U41" s="76">
        <v>0.22999999999999998</v>
      </c>
      <c r="V41" s="76">
        <v>0.22999999999999998</v>
      </c>
      <c r="W41" s="76">
        <v>0.22999999999999998</v>
      </c>
      <c r="X41" s="76">
        <v>0.22999999999999998</v>
      </c>
      <c r="Y41" s="76">
        <v>0.22999999999999998</v>
      </c>
      <c r="Z41" s="76">
        <v>0.22999999999999998</v>
      </c>
      <c r="AA41" s="76">
        <v>0.22999999999999998</v>
      </c>
      <c r="AB41" s="76">
        <v>0.22999999999999998</v>
      </c>
      <c r="AC41" s="76">
        <v>0.22999999999999998</v>
      </c>
      <c r="AD41" s="76">
        <v>0.22999999999999998</v>
      </c>
      <c r="AE41" s="76">
        <v>0.22999999999999998</v>
      </c>
      <c r="AF41" s="76">
        <v>0.22999999999999998</v>
      </c>
      <c r="AG41" s="76"/>
      <c r="AH41" s="76">
        <v>0.22999999999999998</v>
      </c>
      <c r="AI41" s="76">
        <v>0.22999999999999998</v>
      </c>
    </row>
    <row r="42" spans="1:35" x14ac:dyDescent="0.2">
      <c r="A42" s="31" t="s">
        <v>12</v>
      </c>
      <c r="B42" s="18" t="s">
        <v>5</v>
      </c>
      <c r="C42" s="19" t="s">
        <v>5</v>
      </c>
      <c r="D42" s="31" t="s">
        <v>30</v>
      </c>
      <c r="E42" s="31" t="s">
        <v>31</v>
      </c>
      <c r="F42" s="20">
        <f>'DSR Secondary'!F42</f>
        <v>1667040.9999999998</v>
      </c>
      <c r="G42" s="75">
        <f>'DSR Secondary'!G42</f>
        <v>982.3</v>
      </c>
      <c r="H42" s="76">
        <v>0.19</v>
      </c>
      <c r="I42" s="76">
        <v>0.19</v>
      </c>
      <c r="J42" s="76">
        <v>0.19</v>
      </c>
      <c r="K42" s="76">
        <v>0.19</v>
      </c>
      <c r="L42" s="76">
        <v>0.19</v>
      </c>
      <c r="M42" s="76">
        <v>0.19</v>
      </c>
      <c r="N42" s="76">
        <v>0.19</v>
      </c>
      <c r="O42" s="76">
        <v>0.19</v>
      </c>
      <c r="P42" s="76">
        <v>0.19</v>
      </c>
      <c r="Q42" s="76">
        <v>0.19</v>
      </c>
      <c r="R42" s="76">
        <v>0.19</v>
      </c>
      <c r="S42" s="76">
        <v>0.19</v>
      </c>
      <c r="T42" s="76">
        <v>0.19</v>
      </c>
      <c r="U42" s="76">
        <v>0.19</v>
      </c>
      <c r="V42" s="76">
        <v>0.19</v>
      </c>
      <c r="W42" s="76">
        <v>0.19</v>
      </c>
      <c r="X42" s="76">
        <v>0.19</v>
      </c>
      <c r="Y42" s="76">
        <v>0.19</v>
      </c>
      <c r="Z42" s="76">
        <v>0.19</v>
      </c>
      <c r="AA42" s="76">
        <v>0.19</v>
      </c>
      <c r="AB42" s="76">
        <v>0.19</v>
      </c>
      <c r="AC42" s="76">
        <v>0.19</v>
      </c>
      <c r="AD42" s="76">
        <v>0.19</v>
      </c>
      <c r="AE42" s="76">
        <v>0.19</v>
      </c>
      <c r="AF42" s="76">
        <v>0.19</v>
      </c>
      <c r="AG42" s="76"/>
      <c r="AH42" s="76">
        <v>0.19</v>
      </c>
      <c r="AI42" s="76">
        <v>0.19</v>
      </c>
    </row>
    <row r="43" spans="1:35" x14ac:dyDescent="0.2">
      <c r="A43" s="31" t="s">
        <v>12</v>
      </c>
      <c r="B43" s="18" t="s">
        <v>5</v>
      </c>
      <c r="C43" s="19" t="s">
        <v>5</v>
      </c>
      <c r="D43" s="31" t="s">
        <v>32</v>
      </c>
      <c r="E43" s="31" t="s">
        <v>33</v>
      </c>
      <c r="F43" s="20">
        <f>'DSR Secondary'!F43</f>
        <v>2046477.8</v>
      </c>
      <c r="G43" s="75">
        <f>'DSR Secondary'!G43</f>
        <v>1183.6800000000003</v>
      </c>
      <c r="H43" s="76">
        <v>0.22</v>
      </c>
      <c r="I43" s="76">
        <v>0.22</v>
      </c>
      <c r="J43" s="76">
        <v>0.22</v>
      </c>
      <c r="K43" s="76">
        <v>0.22</v>
      </c>
      <c r="L43" s="76">
        <v>0.22</v>
      </c>
      <c r="M43" s="76">
        <v>0.22</v>
      </c>
      <c r="N43" s="76">
        <v>0.22</v>
      </c>
      <c r="O43" s="76">
        <v>0.24</v>
      </c>
      <c r="P43" s="76">
        <v>0.24</v>
      </c>
      <c r="Q43" s="76">
        <v>0.24</v>
      </c>
      <c r="R43" s="76">
        <v>0.24</v>
      </c>
      <c r="S43" s="76">
        <v>0.24</v>
      </c>
      <c r="T43" s="76">
        <v>0.24</v>
      </c>
      <c r="U43" s="76">
        <v>0.24</v>
      </c>
      <c r="V43" s="76">
        <v>0.24</v>
      </c>
      <c r="W43" s="76">
        <v>0.24</v>
      </c>
      <c r="X43" s="76">
        <v>0.24</v>
      </c>
      <c r="Y43" s="76">
        <v>0.24</v>
      </c>
      <c r="Z43" s="76">
        <v>0.24</v>
      </c>
      <c r="AA43" s="76">
        <v>0.24</v>
      </c>
      <c r="AB43" s="76">
        <v>0.24</v>
      </c>
      <c r="AC43" s="76">
        <v>0.24</v>
      </c>
      <c r="AD43" s="76">
        <v>0.24</v>
      </c>
      <c r="AE43" s="76">
        <v>0.24</v>
      </c>
      <c r="AF43" s="76">
        <v>0.24</v>
      </c>
      <c r="AG43" s="76"/>
      <c r="AH43" s="76">
        <v>0.24</v>
      </c>
      <c r="AI43" s="76">
        <v>0.24</v>
      </c>
    </row>
    <row r="44" spans="1:35" x14ac:dyDescent="0.2">
      <c r="A44" s="17" t="s">
        <v>12</v>
      </c>
      <c r="B44" s="18" t="s">
        <v>5</v>
      </c>
      <c r="C44" s="19" t="s">
        <v>5</v>
      </c>
      <c r="D44" s="29" t="s">
        <v>48</v>
      </c>
      <c r="E44" s="17" t="s">
        <v>49</v>
      </c>
      <c r="F44" s="20">
        <f>'DSR Secondary'!F44</f>
        <v>1227197.7</v>
      </c>
      <c r="G44" s="75">
        <f>'DSR Secondary'!G44</f>
        <v>689.81999999999982</v>
      </c>
      <c r="H44" s="76">
        <v>0.12</v>
      </c>
      <c r="I44" s="76">
        <v>0.12</v>
      </c>
      <c r="J44" s="76">
        <v>0.12</v>
      </c>
      <c r="K44" s="76">
        <v>0.12</v>
      </c>
      <c r="L44" s="76">
        <v>0.12</v>
      </c>
      <c r="M44" s="76">
        <v>0.12</v>
      </c>
      <c r="N44" s="76">
        <v>0.12</v>
      </c>
      <c r="O44" s="76">
        <v>0.15</v>
      </c>
      <c r="P44" s="76">
        <v>0.15</v>
      </c>
      <c r="Q44" s="76">
        <v>0.15</v>
      </c>
      <c r="R44" s="76">
        <v>0.15</v>
      </c>
      <c r="S44" s="76">
        <v>0.15</v>
      </c>
      <c r="T44" s="76">
        <v>0.15</v>
      </c>
      <c r="U44" s="76">
        <v>0.15</v>
      </c>
      <c r="V44" s="76">
        <v>0.15</v>
      </c>
      <c r="W44" s="76">
        <v>0.15</v>
      </c>
      <c r="X44" s="76">
        <v>0.15</v>
      </c>
      <c r="Y44" s="76">
        <v>0.15</v>
      </c>
      <c r="Z44" s="76">
        <v>0.15</v>
      </c>
      <c r="AA44" s="76">
        <v>0.15</v>
      </c>
      <c r="AB44" s="76">
        <v>0.15</v>
      </c>
      <c r="AC44" s="76">
        <v>0.15</v>
      </c>
      <c r="AD44" s="76">
        <v>0.15</v>
      </c>
      <c r="AE44" s="76">
        <v>0.15</v>
      </c>
      <c r="AF44" s="76">
        <v>0.15</v>
      </c>
      <c r="AG44" s="76"/>
      <c r="AH44" s="76">
        <v>0.15</v>
      </c>
      <c r="AI44" s="76">
        <v>0.15</v>
      </c>
    </row>
    <row r="45" spans="1:35" s="10" customFormat="1" x14ac:dyDescent="0.2">
      <c r="A45" s="23"/>
      <c r="B45" s="71"/>
      <c r="C45" s="25"/>
      <c r="D45" s="30"/>
      <c r="E45" s="23"/>
      <c r="F45" s="28">
        <f>SUM(F40:F44)</f>
        <v>8773900</v>
      </c>
      <c r="G45" s="28">
        <f>SUM(G40:G44)</f>
        <v>5170</v>
      </c>
      <c r="H45" s="65">
        <f>SUM(H40:H44)</f>
        <v>0.99999999999999989</v>
      </c>
      <c r="I45" s="65">
        <f t="shared" ref="I45:AF45" si="8">SUM(I40:I44)</f>
        <v>0.99999999999999989</v>
      </c>
      <c r="J45" s="65">
        <f t="shared" si="8"/>
        <v>0.99999999999999989</v>
      </c>
      <c r="K45" s="65">
        <f t="shared" si="8"/>
        <v>0.99999999999999989</v>
      </c>
      <c r="L45" s="65">
        <f t="shared" si="8"/>
        <v>0.99999999999999989</v>
      </c>
      <c r="M45" s="65">
        <f t="shared" si="8"/>
        <v>0.99999999999999989</v>
      </c>
      <c r="N45" s="65">
        <f t="shared" si="8"/>
        <v>0.99999999999999989</v>
      </c>
      <c r="O45" s="65">
        <f t="shared" si="8"/>
        <v>1</v>
      </c>
      <c r="P45" s="65">
        <f t="shared" si="8"/>
        <v>1</v>
      </c>
      <c r="Q45" s="65">
        <f t="shared" si="8"/>
        <v>1</v>
      </c>
      <c r="R45" s="65">
        <f t="shared" si="8"/>
        <v>1</v>
      </c>
      <c r="S45" s="65">
        <f t="shared" si="8"/>
        <v>1</v>
      </c>
      <c r="T45" s="65">
        <f t="shared" si="8"/>
        <v>1</v>
      </c>
      <c r="U45" s="65">
        <f t="shared" si="8"/>
        <v>1</v>
      </c>
      <c r="V45" s="65">
        <f t="shared" si="8"/>
        <v>1</v>
      </c>
      <c r="W45" s="65">
        <f t="shared" si="8"/>
        <v>1</v>
      </c>
      <c r="X45" s="65">
        <f t="shared" si="8"/>
        <v>1</v>
      </c>
      <c r="Y45" s="65">
        <f t="shared" si="8"/>
        <v>1</v>
      </c>
      <c r="Z45" s="65">
        <f t="shared" si="8"/>
        <v>1</v>
      </c>
      <c r="AA45" s="65">
        <f t="shared" si="8"/>
        <v>1</v>
      </c>
      <c r="AB45" s="65">
        <f t="shared" si="8"/>
        <v>1</v>
      </c>
      <c r="AC45" s="65">
        <f t="shared" si="8"/>
        <v>1</v>
      </c>
      <c r="AD45" s="65">
        <f t="shared" si="8"/>
        <v>1</v>
      </c>
      <c r="AE45" s="65">
        <f t="shared" si="8"/>
        <v>1</v>
      </c>
      <c r="AF45" s="65">
        <f t="shared" si="8"/>
        <v>1</v>
      </c>
      <c r="AG45" s="65"/>
      <c r="AH45" s="65">
        <f t="shared" ref="AH45:AI45" si="9">SUM(AH40:AH44)</f>
        <v>1</v>
      </c>
      <c r="AI45" s="65">
        <f t="shared" si="9"/>
        <v>1</v>
      </c>
    </row>
    <row r="46" spans="1:35" x14ac:dyDescent="0.2">
      <c r="A46" s="31" t="s">
        <v>13</v>
      </c>
      <c r="B46" s="18" t="s">
        <v>5</v>
      </c>
      <c r="C46" s="19" t="s">
        <v>23</v>
      </c>
      <c r="D46" s="31" t="s">
        <v>86</v>
      </c>
      <c r="E46" s="31" t="s">
        <v>87</v>
      </c>
      <c r="F46" s="20">
        <f>'DSR Secondary'!F46</f>
        <v>1730346.2999999998</v>
      </c>
      <c r="G46" s="75">
        <f>'DSR Secondary'!G46</f>
        <v>836.06999999999994</v>
      </c>
      <c r="H46" s="76">
        <v>0.12</v>
      </c>
      <c r="I46" s="76">
        <v>0.12</v>
      </c>
      <c r="J46" s="76">
        <v>0.05</v>
      </c>
      <c r="K46" s="76">
        <v>0.09</v>
      </c>
      <c r="L46" s="76">
        <v>0.15</v>
      </c>
      <c r="M46" s="76">
        <v>0.13</v>
      </c>
      <c r="N46" s="76">
        <v>0.16</v>
      </c>
      <c r="O46" s="76">
        <v>0.14000000000000001</v>
      </c>
      <c r="P46" s="76">
        <v>0.15</v>
      </c>
      <c r="Q46" s="76">
        <v>7.0000000000000007E-2</v>
      </c>
      <c r="R46" s="76">
        <v>7.0000000000000007E-2</v>
      </c>
      <c r="S46" s="76">
        <v>7.0000000000000007E-2</v>
      </c>
      <c r="T46" s="76">
        <v>7.0000000000000007E-2</v>
      </c>
      <c r="U46" s="76">
        <v>7.0000000000000007E-2</v>
      </c>
      <c r="V46" s="76">
        <v>0.13</v>
      </c>
      <c r="W46" s="76">
        <v>0.14000000000000001</v>
      </c>
      <c r="X46" s="76">
        <v>0.23</v>
      </c>
      <c r="Y46" s="76">
        <v>0.08</v>
      </c>
      <c r="Z46" s="76">
        <v>7.0000000000000007E-2</v>
      </c>
      <c r="AA46" s="76">
        <v>0.08</v>
      </c>
      <c r="AB46" s="76">
        <v>0.08</v>
      </c>
      <c r="AC46" s="76">
        <v>0.09</v>
      </c>
      <c r="AD46" s="76">
        <v>0.09</v>
      </c>
      <c r="AE46" s="76">
        <v>0.3</v>
      </c>
      <c r="AF46" s="76">
        <v>0.24</v>
      </c>
      <c r="AG46" s="76"/>
      <c r="AH46" s="76">
        <v>0.24</v>
      </c>
      <c r="AI46" s="76">
        <v>0.24</v>
      </c>
    </row>
    <row r="47" spans="1:35" x14ac:dyDescent="0.2">
      <c r="A47" s="31" t="s">
        <v>13</v>
      </c>
      <c r="B47" s="18" t="s">
        <v>5</v>
      </c>
      <c r="C47" s="19" t="s">
        <v>23</v>
      </c>
      <c r="D47" s="31" t="s">
        <v>88</v>
      </c>
      <c r="E47" s="31" t="s">
        <v>89</v>
      </c>
      <c r="F47" s="20">
        <f>'DSR Secondary'!F47</f>
        <v>1492364.3000000003</v>
      </c>
      <c r="G47" s="75">
        <f>'DSR Secondary'!G47</f>
        <v>1002.6300000000001</v>
      </c>
      <c r="H47" s="76">
        <v>0.17</v>
      </c>
      <c r="I47" s="76">
        <v>0.13</v>
      </c>
      <c r="J47" s="76">
        <v>0.21</v>
      </c>
      <c r="K47" s="76">
        <v>0.15</v>
      </c>
      <c r="L47" s="76">
        <v>0.13</v>
      </c>
      <c r="M47" s="76">
        <v>0.13</v>
      </c>
      <c r="N47" s="76">
        <v>0.13</v>
      </c>
      <c r="O47" s="76">
        <v>0.18</v>
      </c>
      <c r="P47" s="76">
        <v>0.14000000000000001</v>
      </c>
      <c r="Q47" s="76">
        <v>0.17</v>
      </c>
      <c r="R47" s="76">
        <v>0.19</v>
      </c>
      <c r="S47" s="76">
        <v>0.11</v>
      </c>
      <c r="T47" s="76">
        <v>0.12</v>
      </c>
      <c r="U47" s="76">
        <v>0.19</v>
      </c>
      <c r="V47" s="76">
        <v>0.13</v>
      </c>
      <c r="W47" s="76">
        <v>0.11</v>
      </c>
      <c r="X47" s="76">
        <v>0.13</v>
      </c>
      <c r="Y47" s="76">
        <v>0.08</v>
      </c>
      <c r="Z47" s="76">
        <v>0.2</v>
      </c>
      <c r="AA47" s="76">
        <v>0.06</v>
      </c>
      <c r="AB47" s="76">
        <v>0.1</v>
      </c>
      <c r="AC47" s="76">
        <v>0.15</v>
      </c>
      <c r="AD47" s="76">
        <v>0.11</v>
      </c>
      <c r="AE47" s="76">
        <v>0.08</v>
      </c>
      <c r="AF47" s="76">
        <v>7.0000000000000007E-2</v>
      </c>
      <c r="AG47" s="76"/>
      <c r="AH47" s="76">
        <v>7.0000000000000007E-2</v>
      </c>
      <c r="AI47" s="76">
        <v>7.0000000000000007E-2</v>
      </c>
    </row>
    <row r="48" spans="1:35" x14ac:dyDescent="0.2">
      <c r="A48" s="31" t="s">
        <v>13</v>
      </c>
      <c r="B48" s="18" t="s">
        <v>5</v>
      </c>
      <c r="C48" s="19" t="s">
        <v>23</v>
      </c>
      <c r="D48" s="31" t="s">
        <v>90</v>
      </c>
      <c r="E48" s="31" t="s">
        <v>91</v>
      </c>
      <c r="F48" s="20">
        <f>'DSR Secondary'!F48</f>
        <v>1779030.7000000002</v>
      </c>
      <c r="G48" s="75">
        <f>'DSR Secondary'!G48</f>
        <v>1128.6300000000001</v>
      </c>
      <c r="H48" s="76">
        <v>0.16</v>
      </c>
      <c r="I48" s="76">
        <v>0.12</v>
      </c>
      <c r="J48" s="76">
        <v>0.12</v>
      </c>
      <c r="K48" s="76">
        <v>0.13</v>
      </c>
      <c r="L48" s="76">
        <v>0.17</v>
      </c>
      <c r="M48" s="76">
        <v>0.21</v>
      </c>
      <c r="N48" s="76">
        <v>0.23</v>
      </c>
      <c r="O48" s="76">
        <v>0.19</v>
      </c>
      <c r="P48" s="76">
        <v>0.14000000000000001</v>
      </c>
      <c r="Q48" s="76">
        <v>0.2</v>
      </c>
      <c r="R48" s="76">
        <v>0.21</v>
      </c>
      <c r="S48" s="76">
        <v>0.21</v>
      </c>
      <c r="T48" s="76">
        <v>0.19</v>
      </c>
      <c r="U48" s="76">
        <v>0.08</v>
      </c>
      <c r="V48" s="76">
        <v>0.2</v>
      </c>
      <c r="W48" s="76">
        <v>0.16</v>
      </c>
      <c r="X48" s="76">
        <v>0.23</v>
      </c>
      <c r="Y48" s="76">
        <v>0.19</v>
      </c>
      <c r="Z48" s="76">
        <v>0.16</v>
      </c>
      <c r="AA48" s="76">
        <v>0.16</v>
      </c>
      <c r="AB48" s="76">
        <v>0.15</v>
      </c>
      <c r="AC48" s="76">
        <v>0.13</v>
      </c>
      <c r="AD48" s="76">
        <v>0.19</v>
      </c>
      <c r="AE48" s="76">
        <v>0.06</v>
      </c>
      <c r="AF48" s="76">
        <v>0.11</v>
      </c>
      <c r="AG48" s="76"/>
      <c r="AH48" s="76">
        <v>0.11</v>
      </c>
      <c r="AI48" s="76">
        <v>0.11</v>
      </c>
    </row>
    <row r="49" spans="1:35" x14ac:dyDescent="0.2">
      <c r="A49" s="31" t="s">
        <v>13</v>
      </c>
      <c r="B49" s="18" t="s">
        <v>5</v>
      </c>
      <c r="C49" s="19" t="s">
        <v>23</v>
      </c>
      <c r="D49" s="31" t="s">
        <v>92</v>
      </c>
      <c r="E49" s="31" t="s">
        <v>93</v>
      </c>
      <c r="F49" s="20">
        <f>'DSR Secondary'!F49</f>
        <v>1762028.8</v>
      </c>
      <c r="G49" s="75">
        <f>'DSR Secondary'!G49</f>
        <v>957.26000000000022</v>
      </c>
      <c r="H49" s="76">
        <v>0.15</v>
      </c>
      <c r="I49" s="76">
        <v>0.11</v>
      </c>
      <c r="J49" s="76">
        <v>0.12</v>
      </c>
      <c r="K49" s="76">
        <v>0.11</v>
      </c>
      <c r="L49" s="76">
        <v>0.09</v>
      </c>
      <c r="M49" s="76">
        <v>0.12</v>
      </c>
      <c r="N49" s="76">
        <v>0.06</v>
      </c>
      <c r="O49" s="76">
        <v>0.15</v>
      </c>
      <c r="P49" s="76">
        <v>0.12</v>
      </c>
      <c r="Q49" s="76">
        <v>0.23</v>
      </c>
      <c r="R49" s="76">
        <v>0.17</v>
      </c>
      <c r="S49" s="76">
        <v>0.14000000000000001</v>
      </c>
      <c r="T49" s="76">
        <v>0.18</v>
      </c>
      <c r="U49" s="76">
        <v>0.15</v>
      </c>
      <c r="V49" s="76">
        <v>0.17</v>
      </c>
      <c r="W49" s="76">
        <v>0.11</v>
      </c>
      <c r="X49" s="76">
        <v>0.05</v>
      </c>
      <c r="Y49" s="76">
        <v>0.2</v>
      </c>
      <c r="Z49" s="76">
        <v>0.23</v>
      </c>
      <c r="AA49" s="76">
        <v>0.23</v>
      </c>
      <c r="AB49" s="76">
        <v>0.16</v>
      </c>
      <c r="AC49" s="76">
        <v>0.14000000000000001</v>
      </c>
      <c r="AD49" s="76">
        <v>0.15</v>
      </c>
      <c r="AE49" s="76">
        <v>0.17</v>
      </c>
      <c r="AF49" s="76">
        <v>0.14000000000000001</v>
      </c>
      <c r="AG49" s="76"/>
      <c r="AH49" s="76">
        <v>0.14000000000000001</v>
      </c>
      <c r="AI49" s="76">
        <v>0.18</v>
      </c>
    </row>
    <row r="50" spans="1:35" x14ac:dyDescent="0.2">
      <c r="A50" s="31" t="s">
        <v>13</v>
      </c>
      <c r="B50" s="18" t="s">
        <v>5</v>
      </c>
      <c r="C50" s="19" t="s">
        <v>23</v>
      </c>
      <c r="D50" s="31" t="s">
        <v>94</v>
      </c>
      <c r="E50" s="31" t="s">
        <v>95</v>
      </c>
      <c r="F50" s="20">
        <f>'DSR Secondary'!F50</f>
        <v>1697022.7</v>
      </c>
      <c r="G50" s="75">
        <f>'DSR Secondary'!G50</f>
        <v>1009.58</v>
      </c>
      <c r="H50" s="76">
        <v>0.14000000000000001</v>
      </c>
      <c r="I50" s="76">
        <v>0.21</v>
      </c>
      <c r="J50" s="76">
        <v>0.21</v>
      </c>
      <c r="K50" s="76">
        <v>0.22</v>
      </c>
      <c r="L50" s="76">
        <v>0.15</v>
      </c>
      <c r="M50" s="76">
        <v>0.11</v>
      </c>
      <c r="N50" s="76">
        <v>0.16</v>
      </c>
      <c r="O50" s="76">
        <v>0.14000000000000001</v>
      </c>
      <c r="P50" s="76">
        <v>7.0000000000000007E-2</v>
      </c>
      <c r="Q50" s="76">
        <v>0.14000000000000001</v>
      </c>
      <c r="R50" s="76">
        <v>7.0000000000000007E-2</v>
      </c>
      <c r="S50" s="76">
        <v>0.11</v>
      </c>
      <c r="T50" s="76">
        <v>0.09</v>
      </c>
      <c r="U50" s="76">
        <v>0.13</v>
      </c>
      <c r="V50" s="76">
        <v>0.09</v>
      </c>
      <c r="W50" s="76">
        <v>7.0000000000000007E-2</v>
      </c>
      <c r="X50" s="76">
        <v>0.13</v>
      </c>
      <c r="Y50" s="76">
        <v>0.11</v>
      </c>
      <c r="Z50" s="76">
        <v>0.06</v>
      </c>
      <c r="AA50" s="76">
        <v>0.19</v>
      </c>
      <c r="AB50" s="76">
        <v>0.17</v>
      </c>
      <c r="AC50" s="76">
        <v>0.23</v>
      </c>
      <c r="AD50" s="76">
        <v>0.17</v>
      </c>
      <c r="AE50" s="76">
        <v>0.08</v>
      </c>
      <c r="AF50" s="76">
        <v>0.13</v>
      </c>
      <c r="AG50" s="76"/>
      <c r="AH50" s="76">
        <v>0.13</v>
      </c>
      <c r="AI50" s="76">
        <v>0.13</v>
      </c>
    </row>
    <row r="51" spans="1:35" x14ac:dyDescent="0.2">
      <c r="A51" s="31" t="s">
        <v>13</v>
      </c>
      <c r="B51" s="18" t="s">
        <v>5</v>
      </c>
      <c r="C51" s="19" t="s">
        <v>23</v>
      </c>
      <c r="D51" s="31" t="s">
        <v>96</v>
      </c>
      <c r="E51" s="31" t="s">
        <v>97</v>
      </c>
      <c r="F51" s="20">
        <f>'DSR Secondary'!F51</f>
        <v>1749211.4000000001</v>
      </c>
      <c r="G51" s="75">
        <f>'DSR Secondary'!G51</f>
        <v>1189.8200000000002</v>
      </c>
      <c r="H51" s="76">
        <v>0.17</v>
      </c>
      <c r="I51" s="76">
        <v>0.17</v>
      </c>
      <c r="J51" s="76">
        <v>0.15</v>
      </c>
      <c r="K51" s="76">
        <v>0.24</v>
      </c>
      <c r="L51" s="76">
        <v>0.15</v>
      </c>
      <c r="M51" s="76">
        <v>0.19</v>
      </c>
      <c r="N51" s="76">
        <v>0.13</v>
      </c>
      <c r="O51" s="76">
        <v>0.11</v>
      </c>
      <c r="P51" s="76">
        <v>0.26</v>
      </c>
      <c r="Q51" s="76">
        <v>0.08</v>
      </c>
      <c r="R51" s="76">
        <v>0.22</v>
      </c>
      <c r="S51" s="76">
        <v>0.16</v>
      </c>
      <c r="T51" s="76">
        <v>0.19</v>
      </c>
      <c r="U51" s="76">
        <v>0.26</v>
      </c>
      <c r="V51" s="76">
        <v>0.22</v>
      </c>
      <c r="W51" s="76">
        <v>0.21</v>
      </c>
      <c r="X51" s="76">
        <v>0.12</v>
      </c>
      <c r="Y51" s="76">
        <v>0.14000000000000001</v>
      </c>
      <c r="Z51" s="76">
        <v>0.09</v>
      </c>
      <c r="AA51" s="76">
        <v>0.08</v>
      </c>
      <c r="AB51" s="76">
        <v>0.1</v>
      </c>
      <c r="AC51" s="76">
        <v>0.11</v>
      </c>
      <c r="AD51" s="76">
        <v>0.1</v>
      </c>
      <c r="AE51" s="76">
        <v>0.13</v>
      </c>
      <c r="AF51" s="76">
        <v>0.09</v>
      </c>
      <c r="AG51" s="76"/>
      <c r="AH51" s="76">
        <v>0.09</v>
      </c>
      <c r="AI51" s="76">
        <v>0.05</v>
      </c>
    </row>
    <row r="52" spans="1:35" x14ac:dyDescent="0.2">
      <c r="A52" s="31" t="s">
        <v>13</v>
      </c>
      <c r="B52" s="18" t="s">
        <v>5</v>
      </c>
      <c r="C52" s="19" t="s">
        <v>23</v>
      </c>
      <c r="D52" s="31" t="s">
        <v>98</v>
      </c>
      <c r="E52" s="31" t="s">
        <v>99</v>
      </c>
      <c r="F52" s="20">
        <f>'DSR Secondary'!F52</f>
        <v>1848075.8</v>
      </c>
      <c r="G52" s="75">
        <f>'DSR Secondary'!G52</f>
        <v>908.01000000000033</v>
      </c>
      <c r="H52" s="76">
        <v>0.09</v>
      </c>
      <c r="I52" s="76">
        <v>0.14000000000000001</v>
      </c>
      <c r="J52" s="76">
        <v>0.14000000000000001</v>
      </c>
      <c r="K52" s="76">
        <v>0.06</v>
      </c>
      <c r="L52" s="76">
        <v>0.16</v>
      </c>
      <c r="M52" s="76">
        <v>0.11</v>
      </c>
      <c r="N52" s="76">
        <v>0.13</v>
      </c>
      <c r="O52" s="76">
        <v>0.09</v>
      </c>
      <c r="P52" s="76">
        <v>0.12</v>
      </c>
      <c r="Q52" s="76">
        <v>0.11</v>
      </c>
      <c r="R52" s="76">
        <v>7.0000000000000007E-2</v>
      </c>
      <c r="S52" s="76">
        <v>0.2</v>
      </c>
      <c r="T52" s="76">
        <v>0.16</v>
      </c>
      <c r="U52" s="76">
        <v>0.12</v>
      </c>
      <c r="V52" s="76">
        <v>0.06</v>
      </c>
      <c r="W52" s="76">
        <v>0.2</v>
      </c>
      <c r="X52" s="76">
        <v>0.11</v>
      </c>
      <c r="Y52" s="76">
        <v>0.2</v>
      </c>
      <c r="Z52" s="76">
        <v>0.19</v>
      </c>
      <c r="AA52" s="76">
        <v>0.2</v>
      </c>
      <c r="AB52" s="76">
        <v>0.24</v>
      </c>
      <c r="AC52" s="76">
        <v>0.15</v>
      </c>
      <c r="AD52" s="76">
        <v>0.19</v>
      </c>
      <c r="AE52" s="76">
        <v>0.18</v>
      </c>
      <c r="AF52" s="76">
        <v>0.22</v>
      </c>
      <c r="AG52" s="76"/>
      <c r="AH52" s="76">
        <v>0.22</v>
      </c>
      <c r="AI52" s="76">
        <v>0.22</v>
      </c>
    </row>
    <row r="53" spans="1:35" s="10" customFormat="1" x14ac:dyDescent="0.2">
      <c r="A53" s="33"/>
      <c r="B53" s="71"/>
      <c r="C53" s="25"/>
      <c r="D53" s="33"/>
      <c r="E53" s="33"/>
      <c r="F53" s="28">
        <f>SUM(F46:F52)</f>
        <v>12058080.000000002</v>
      </c>
      <c r="G53" s="28">
        <f>SUM(G46:G52)</f>
        <v>7032</v>
      </c>
      <c r="H53" s="65">
        <f>SUM(H46:H52)</f>
        <v>1.0000000000000002</v>
      </c>
      <c r="I53" s="65">
        <f t="shared" ref="I53:AF53" si="10">SUM(I46:I52)</f>
        <v>1</v>
      </c>
      <c r="J53" s="65">
        <f t="shared" si="10"/>
        <v>1</v>
      </c>
      <c r="K53" s="65">
        <f t="shared" si="10"/>
        <v>1</v>
      </c>
      <c r="L53" s="65">
        <f t="shared" si="10"/>
        <v>1</v>
      </c>
      <c r="M53" s="65">
        <f t="shared" si="10"/>
        <v>0.99999999999999989</v>
      </c>
      <c r="N53" s="65">
        <f t="shared" si="10"/>
        <v>1</v>
      </c>
      <c r="O53" s="65">
        <f t="shared" si="10"/>
        <v>1</v>
      </c>
      <c r="P53" s="65">
        <f t="shared" si="10"/>
        <v>1</v>
      </c>
      <c r="Q53" s="65">
        <f t="shared" si="10"/>
        <v>1</v>
      </c>
      <c r="R53" s="65">
        <f t="shared" si="10"/>
        <v>1</v>
      </c>
      <c r="S53" s="65">
        <f t="shared" si="10"/>
        <v>1</v>
      </c>
      <c r="T53" s="65">
        <f t="shared" si="10"/>
        <v>1</v>
      </c>
      <c r="U53" s="65">
        <f t="shared" si="10"/>
        <v>1</v>
      </c>
      <c r="V53" s="65">
        <f t="shared" si="10"/>
        <v>1</v>
      </c>
      <c r="W53" s="65">
        <f t="shared" si="10"/>
        <v>1</v>
      </c>
      <c r="X53" s="65">
        <f t="shared" si="10"/>
        <v>1</v>
      </c>
      <c r="Y53" s="65">
        <f t="shared" si="10"/>
        <v>1</v>
      </c>
      <c r="Z53" s="65">
        <f t="shared" si="10"/>
        <v>1</v>
      </c>
      <c r="AA53" s="65">
        <f t="shared" si="10"/>
        <v>1</v>
      </c>
      <c r="AB53" s="65">
        <f t="shared" si="10"/>
        <v>1</v>
      </c>
      <c r="AC53" s="65">
        <f t="shared" si="10"/>
        <v>1</v>
      </c>
      <c r="AD53" s="65">
        <f t="shared" si="10"/>
        <v>1</v>
      </c>
      <c r="AE53" s="65">
        <f t="shared" si="10"/>
        <v>1</v>
      </c>
      <c r="AF53" s="65">
        <f t="shared" si="10"/>
        <v>1</v>
      </c>
      <c r="AG53" s="65"/>
      <c r="AH53" s="65">
        <f t="shared" ref="AH53:AI53" si="11">SUM(AH46:AH52)</f>
        <v>1</v>
      </c>
      <c r="AI53" s="65">
        <f t="shared" si="11"/>
        <v>1</v>
      </c>
    </row>
    <row r="54" spans="1:35" ht="24" x14ac:dyDescent="0.2">
      <c r="A54" s="79" t="s">
        <v>45</v>
      </c>
      <c r="B54" s="18" t="s">
        <v>5</v>
      </c>
      <c r="C54" s="37" t="s">
        <v>44</v>
      </c>
      <c r="D54" s="102" t="s">
        <v>100</v>
      </c>
      <c r="E54" s="103" t="s">
        <v>101</v>
      </c>
      <c r="F54" s="20">
        <f>'DSR Secondary'!F54</f>
        <v>2788747.8</v>
      </c>
      <c r="G54" s="75">
        <f>'DSR Secondary'!G54</f>
        <v>1543.0599999999995</v>
      </c>
      <c r="H54" s="76">
        <v>0.35</v>
      </c>
      <c r="I54" s="76">
        <v>0.35</v>
      </c>
      <c r="J54" s="76">
        <v>0.35</v>
      </c>
      <c r="K54" s="76">
        <v>0.35</v>
      </c>
      <c r="L54" s="76">
        <v>0.35</v>
      </c>
      <c r="M54" s="76">
        <v>0.35</v>
      </c>
      <c r="N54" s="76">
        <v>0.35</v>
      </c>
      <c r="O54" s="76">
        <v>0.35</v>
      </c>
      <c r="P54" s="76">
        <v>0.35</v>
      </c>
      <c r="Q54" s="76">
        <v>0.35</v>
      </c>
      <c r="R54" s="76">
        <v>0.35</v>
      </c>
      <c r="S54" s="76">
        <v>0.35</v>
      </c>
      <c r="T54" s="76">
        <v>0.35</v>
      </c>
      <c r="U54" s="76">
        <v>0.35</v>
      </c>
      <c r="V54" s="76">
        <v>0.35</v>
      </c>
      <c r="W54" s="76">
        <v>0.35</v>
      </c>
      <c r="X54" s="76">
        <v>0.35</v>
      </c>
      <c r="Y54" s="76">
        <v>0.35</v>
      </c>
      <c r="Z54" s="76">
        <v>0.35</v>
      </c>
      <c r="AA54" s="76">
        <v>0.43</v>
      </c>
      <c r="AB54" s="76">
        <v>0.43</v>
      </c>
      <c r="AC54" s="76">
        <v>0.43</v>
      </c>
      <c r="AD54" s="76">
        <v>0.43</v>
      </c>
      <c r="AE54" s="76">
        <v>0.43</v>
      </c>
      <c r="AF54" s="76">
        <v>0.4</v>
      </c>
      <c r="AG54" s="76"/>
      <c r="AH54" s="76">
        <v>0.4</v>
      </c>
      <c r="AI54" s="76">
        <v>0.4</v>
      </c>
    </row>
    <row r="55" spans="1:35" ht="24" x14ac:dyDescent="0.2">
      <c r="A55" s="79" t="s">
        <v>45</v>
      </c>
      <c r="B55" s="18" t="s">
        <v>5</v>
      </c>
      <c r="C55" s="37" t="s">
        <v>44</v>
      </c>
      <c r="D55" s="102" t="s">
        <v>102</v>
      </c>
      <c r="E55" s="103" t="s">
        <v>103</v>
      </c>
      <c r="F55" s="20">
        <f>'DSR Secondary'!F55</f>
        <v>1726622.3000000003</v>
      </c>
      <c r="G55" s="75">
        <f>'DSR Secondary'!G55</f>
        <v>1064.2799999999997</v>
      </c>
      <c r="H55" s="76">
        <v>0.25</v>
      </c>
      <c r="I55" s="76">
        <v>0.25</v>
      </c>
      <c r="J55" s="76">
        <v>0.25</v>
      </c>
      <c r="K55" s="76">
        <v>0.25</v>
      </c>
      <c r="L55" s="76">
        <v>0.25</v>
      </c>
      <c r="M55" s="76">
        <v>0.25</v>
      </c>
      <c r="N55" s="76">
        <v>0.25</v>
      </c>
      <c r="O55" s="76">
        <v>0.25</v>
      </c>
      <c r="P55" s="76">
        <v>0.25</v>
      </c>
      <c r="Q55" s="76">
        <v>0.25</v>
      </c>
      <c r="R55" s="76">
        <v>0.25</v>
      </c>
      <c r="S55" s="76">
        <v>0.25</v>
      </c>
      <c r="T55" s="76">
        <v>0.25</v>
      </c>
      <c r="U55" s="76">
        <v>0.25</v>
      </c>
      <c r="V55" s="76">
        <v>0.25</v>
      </c>
      <c r="W55" s="76">
        <v>0.25</v>
      </c>
      <c r="X55" s="76">
        <v>0.25</v>
      </c>
      <c r="Y55" s="76">
        <v>0.25</v>
      </c>
      <c r="Z55" s="76">
        <v>0.25</v>
      </c>
      <c r="AA55" s="76">
        <v>0.19</v>
      </c>
      <c r="AB55" s="76">
        <v>0.19</v>
      </c>
      <c r="AC55" s="76">
        <v>0.19</v>
      </c>
      <c r="AD55" s="76">
        <v>0.19</v>
      </c>
      <c r="AE55" s="76">
        <v>0.19</v>
      </c>
      <c r="AF55" s="76">
        <v>0.23</v>
      </c>
      <c r="AG55" s="76"/>
      <c r="AH55" s="76">
        <v>0.23</v>
      </c>
      <c r="AI55" s="76">
        <v>0.23</v>
      </c>
    </row>
    <row r="56" spans="1:35" ht="24" x14ac:dyDescent="0.2">
      <c r="A56" s="79" t="s">
        <v>45</v>
      </c>
      <c r="B56" s="18" t="s">
        <v>5</v>
      </c>
      <c r="C56" s="37" t="s">
        <v>44</v>
      </c>
      <c r="D56" s="102" t="s">
        <v>104</v>
      </c>
      <c r="E56" s="103" t="s">
        <v>183</v>
      </c>
      <c r="F56" s="20">
        <f>'DSR Secondary'!F56</f>
        <v>1082552.0999999999</v>
      </c>
      <c r="G56" s="75">
        <f>'DSR Secondary'!G56</f>
        <v>645.53</v>
      </c>
      <c r="H56" s="76">
        <v>0.15</v>
      </c>
      <c r="I56" s="76">
        <v>0.15</v>
      </c>
      <c r="J56" s="76">
        <v>0.15</v>
      </c>
      <c r="K56" s="76">
        <v>0.15</v>
      </c>
      <c r="L56" s="76">
        <v>0.15</v>
      </c>
      <c r="M56" s="76">
        <v>0.15</v>
      </c>
      <c r="N56" s="76">
        <v>0.15</v>
      </c>
      <c r="O56" s="76">
        <v>0.15</v>
      </c>
      <c r="P56" s="76">
        <v>0.15</v>
      </c>
      <c r="Q56" s="76">
        <v>0.15</v>
      </c>
      <c r="R56" s="76">
        <v>0.15</v>
      </c>
      <c r="S56" s="76">
        <v>0.15</v>
      </c>
      <c r="T56" s="76">
        <v>0.15</v>
      </c>
      <c r="U56" s="76">
        <v>0.15</v>
      </c>
      <c r="V56" s="76">
        <v>0.15</v>
      </c>
      <c r="W56" s="76">
        <v>0.15</v>
      </c>
      <c r="X56" s="76">
        <v>0.15</v>
      </c>
      <c r="Y56" s="76">
        <v>0.15</v>
      </c>
      <c r="Z56" s="76">
        <v>0.15</v>
      </c>
      <c r="AA56" s="76">
        <v>0.14000000000000001</v>
      </c>
      <c r="AB56" s="76">
        <v>0.14000000000000001</v>
      </c>
      <c r="AC56" s="76">
        <v>0.14000000000000001</v>
      </c>
      <c r="AD56" s="76">
        <v>0.14000000000000001</v>
      </c>
      <c r="AE56" s="76">
        <v>0.14000000000000001</v>
      </c>
      <c r="AF56" s="76">
        <v>0.14000000000000001</v>
      </c>
      <c r="AG56" s="76"/>
      <c r="AH56" s="76">
        <v>0.14000000000000001</v>
      </c>
      <c r="AI56" s="76">
        <v>0.14000000000000001</v>
      </c>
    </row>
    <row r="57" spans="1:35" ht="24" x14ac:dyDescent="0.2">
      <c r="A57" s="79" t="s">
        <v>45</v>
      </c>
      <c r="B57" s="18" t="s">
        <v>5</v>
      </c>
      <c r="C57" s="37" t="s">
        <v>44</v>
      </c>
      <c r="D57" s="102" t="s">
        <v>105</v>
      </c>
      <c r="E57" s="103" t="s">
        <v>106</v>
      </c>
      <c r="F57" s="20">
        <f>'DSR Secondary'!F57</f>
        <v>1811627.8000000003</v>
      </c>
      <c r="G57" s="75">
        <f>'DSR Secondary'!G57</f>
        <v>1077.1299999999997</v>
      </c>
      <c r="H57" s="76">
        <v>0.25</v>
      </c>
      <c r="I57" s="76">
        <v>0.25</v>
      </c>
      <c r="J57" s="76">
        <v>0.25</v>
      </c>
      <c r="K57" s="76">
        <v>0.25</v>
      </c>
      <c r="L57" s="76">
        <v>0.25</v>
      </c>
      <c r="M57" s="76">
        <v>0.25</v>
      </c>
      <c r="N57" s="76">
        <v>0.25</v>
      </c>
      <c r="O57" s="76">
        <v>0.25</v>
      </c>
      <c r="P57" s="76">
        <v>0.25</v>
      </c>
      <c r="Q57" s="76">
        <v>0.25</v>
      </c>
      <c r="R57" s="76">
        <v>0.25</v>
      </c>
      <c r="S57" s="76">
        <v>0.25</v>
      </c>
      <c r="T57" s="76">
        <v>0.25</v>
      </c>
      <c r="U57" s="76">
        <v>0.25</v>
      </c>
      <c r="V57" s="76">
        <v>0.25</v>
      </c>
      <c r="W57" s="76">
        <v>0.25</v>
      </c>
      <c r="X57" s="76">
        <v>0.25</v>
      </c>
      <c r="Y57" s="76">
        <v>0.25</v>
      </c>
      <c r="Z57" s="76">
        <v>0.25</v>
      </c>
      <c r="AA57" s="76">
        <v>0.24</v>
      </c>
      <c r="AB57" s="76">
        <v>0.24</v>
      </c>
      <c r="AC57" s="76">
        <v>0.24</v>
      </c>
      <c r="AD57" s="76">
        <v>0.24</v>
      </c>
      <c r="AE57" s="76">
        <v>0.24</v>
      </c>
      <c r="AF57" s="76">
        <v>0.23</v>
      </c>
      <c r="AG57" s="76"/>
      <c r="AH57" s="76">
        <v>0.23</v>
      </c>
      <c r="AI57" s="76">
        <v>0.23</v>
      </c>
    </row>
    <row r="58" spans="1:35" s="10" customFormat="1" x14ac:dyDescent="0.2">
      <c r="A58" s="80"/>
      <c r="B58" s="71"/>
      <c r="C58" s="40"/>
      <c r="D58" s="41"/>
      <c r="E58" s="68"/>
      <c r="F58" s="28">
        <f>SUM(F54:F57)</f>
        <v>7409550</v>
      </c>
      <c r="G58" s="28">
        <f>SUM(G54:G57)</f>
        <v>4329.9999999999982</v>
      </c>
      <c r="H58" s="65">
        <f>SUM(H54:H57)</f>
        <v>1</v>
      </c>
      <c r="I58" s="65">
        <f t="shared" ref="I58:AF58" si="12">SUM(I54:I57)</f>
        <v>1</v>
      </c>
      <c r="J58" s="65">
        <f t="shared" si="12"/>
        <v>1</v>
      </c>
      <c r="K58" s="65">
        <f t="shared" si="12"/>
        <v>1</v>
      </c>
      <c r="L58" s="65">
        <f t="shared" si="12"/>
        <v>1</v>
      </c>
      <c r="M58" s="65">
        <f t="shared" si="12"/>
        <v>1</v>
      </c>
      <c r="N58" s="65">
        <f t="shared" si="12"/>
        <v>1</v>
      </c>
      <c r="O58" s="65">
        <f t="shared" si="12"/>
        <v>1</v>
      </c>
      <c r="P58" s="65">
        <f t="shared" si="12"/>
        <v>1</v>
      </c>
      <c r="Q58" s="65">
        <f t="shared" si="12"/>
        <v>1</v>
      </c>
      <c r="R58" s="65">
        <f t="shared" si="12"/>
        <v>1</v>
      </c>
      <c r="S58" s="65">
        <f t="shared" si="12"/>
        <v>1</v>
      </c>
      <c r="T58" s="65">
        <f t="shared" si="12"/>
        <v>1</v>
      </c>
      <c r="U58" s="65">
        <f t="shared" si="12"/>
        <v>1</v>
      </c>
      <c r="V58" s="65">
        <f t="shared" si="12"/>
        <v>1</v>
      </c>
      <c r="W58" s="65">
        <f t="shared" si="12"/>
        <v>1</v>
      </c>
      <c r="X58" s="65">
        <f t="shared" si="12"/>
        <v>1</v>
      </c>
      <c r="Y58" s="65">
        <f t="shared" si="12"/>
        <v>1</v>
      </c>
      <c r="Z58" s="65">
        <f t="shared" si="12"/>
        <v>1</v>
      </c>
      <c r="AA58" s="65">
        <f t="shared" si="12"/>
        <v>1</v>
      </c>
      <c r="AB58" s="65">
        <f t="shared" si="12"/>
        <v>1</v>
      </c>
      <c r="AC58" s="65">
        <f t="shared" si="12"/>
        <v>1</v>
      </c>
      <c r="AD58" s="65">
        <f t="shared" si="12"/>
        <v>1</v>
      </c>
      <c r="AE58" s="65">
        <f t="shared" si="12"/>
        <v>1</v>
      </c>
      <c r="AF58" s="65">
        <f t="shared" si="12"/>
        <v>1</v>
      </c>
      <c r="AG58" s="65"/>
      <c r="AH58" s="65">
        <f t="shared" ref="AH58:AI58" si="13">SUM(AH54:AH57)</f>
        <v>1</v>
      </c>
      <c r="AI58" s="65">
        <f t="shared" si="13"/>
        <v>1</v>
      </c>
    </row>
    <row r="59" spans="1:35" x14ac:dyDescent="0.2">
      <c r="A59" s="81" t="s">
        <v>14</v>
      </c>
      <c r="B59" s="18" t="s">
        <v>5</v>
      </c>
      <c r="C59" s="37" t="s">
        <v>44</v>
      </c>
      <c r="D59" s="43" t="s">
        <v>107</v>
      </c>
      <c r="E59" s="37" t="s">
        <v>108</v>
      </c>
      <c r="F59" s="20">
        <f>'DSR Secondary'!F59</f>
        <v>2433771.2269522981</v>
      </c>
      <c r="G59" s="75">
        <f>'DSR Secondary'!G59</f>
        <v>1244.2413625607176</v>
      </c>
      <c r="H59" s="76">
        <v>0.26</v>
      </c>
      <c r="I59" s="76">
        <v>0.26</v>
      </c>
      <c r="J59" s="76">
        <v>0.26</v>
      </c>
      <c r="K59" s="76">
        <v>0.26</v>
      </c>
      <c r="L59" s="76">
        <v>0.26</v>
      </c>
      <c r="M59" s="76">
        <v>0.26</v>
      </c>
      <c r="N59" s="76">
        <v>0.26</v>
      </c>
      <c r="O59" s="76">
        <v>0.26</v>
      </c>
      <c r="P59" s="76">
        <v>0.26</v>
      </c>
      <c r="Q59" s="76">
        <v>0.26</v>
      </c>
      <c r="R59" s="76">
        <v>0.26</v>
      </c>
      <c r="S59" s="76">
        <v>0.26</v>
      </c>
      <c r="T59" s="76">
        <v>0.26</v>
      </c>
      <c r="U59" s="76">
        <v>0.26</v>
      </c>
      <c r="V59" s="76">
        <v>0.26</v>
      </c>
      <c r="W59" s="76">
        <v>0.26</v>
      </c>
      <c r="X59" s="76">
        <v>0.35135135135135137</v>
      </c>
      <c r="Y59" s="76">
        <v>0.34693877551020408</v>
      </c>
      <c r="Z59" s="76">
        <v>0.35483870967741937</v>
      </c>
      <c r="AA59" s="76">
        <v>0.4</v>
      </c>
      <c r="AB59" s="76">
        <v>0.4</v>
      </c>
      <c r="AC59" s="76">
        <v>0.4</v>
      </c>
      <c r="AD59" s="76">
        <v>0.4</v>
      </c>
      <c r="AE59" s="76">
        <v>0.4</v>
      </c>
      <c r="AF59" s="76">
        <v>0.4</v>
      </c>
      <c r="AG59" s="76"/>
      <c r="AH59" s="76">
        <v>0.4</v>
      </c>
      <c r="AI59" s="76">
        <v>0.4</v>
      </c>
    </row>
    <row r="60" spans="1:35" x14ac:dyDescent="0.2">
      <c r="A60" s="81" t="s">
        <v>14</v>
      </c>
      <c r="B60" s="18" t="s">
        <v>5</v>
      </c>
      <c r="C60" s="37" t="s">
        <v>44</v>
      </c>
      <c r="D60" s="43" t="s">
        <v>109</v>
      </c>
      <c r="E60" s="37" t="s">
        <v>110</v>
      </c>
      <c r="F60" s="20">
        <f>'DSR Secondary'!F60</f>
        <v>1838384.0944700465</v>
      </c>
      <c r="G60" s="75">
        <f>'DSR Secondary'!G60</f>
        <v>1100.8408294930873</v>
      </c>
      <c r="H60" s="76">
        <v>0.25</v>
      </c>
      <c r="I60" s="76">
        <v>0.25</v>
      </c>
      <c r="J60" s="76">
        <v>0.25</v>
      </c>
      <c r="K60" s="76">
        <v>0.25</v>
      </c>
      <c r="L60" s="76">
        <v>0.25</v>
      </c>
      <c r="M60" s="76">
        <v>0.25</v>
      </c>
      <c r="N60" s="76">
        <v>0.25</v>
      </c>
      <c r="O60" s="76">
        <v>0.25</v>
      </c>
      <c r="P60" s="76">
        <v>0.25</v>
      </c>
      <c r="Q60" s="76">
        <v>0.25</v>
      </c>
      <c r="R60" s="76">
        <v>0.25</v>
      </c>
      <c r="S60" s="76">
        <v>0.25</v>
      </c>
      <c r="T60" s="76">
        <v>0.25</v>
      </c>
      <c r="U60" s="76">
        <v>0.25</v>
      </c>
      <c r="V60" s="76">
        <v>0.25</v>
      </c>
      <c r="W60" s="76">
        <v>0.25</v>
      </c>
      <c r="X60" s="76">
        <v>0.25</v>
      </c>
      <c r="Y60" s="76">
        <v>0.24489795918367346</v>
      </c>
      <c r="Z60" s="76">
        <v>0.25806451612903225</v>
      </c>
      <c r="AA60" s="76">
        <v>0.23</v>
      </c>
      <c r="AB60" s="76">
        <v>0.23</v>
      </c>
      <c r="AC60" s="76">
        <v>0.23</v>
      </c>
      <c r="AD60" s="76">
        <v>0.23</v>
      </c>
      <c r="AE60" s="76">
        <v>0.23</v>
      </c>
      <c r="AF60" s="76">
        <v>0.23</v>
      </c>
      <c r="AG60" s="76"/>
      <c r="AH60" s="76">
        <v>0.23</v>
      </c>
      <c r="AI60" s="76">
        <v>0.23</v>
      </c>
    </row>
    <row r="61" spans="1:35" x14ac:dyDescent="0.2">
      <c r="A61" s="81" t="s">
        <v>14</v>
      </c>
      <c r="B61" s="18" t="s">
        <v>5</v>
      </c>
      <c r="C61" s="37" t="s">
        <v>44</v>
      </c>
      <c r="D61" s="43" t="s">
        <v>111</v>
      </c>
      <c r="E61" s="37" t="s">
        <v>112</v>
      </c>
      <c r="F61" s="20">
        <f>'DSR Secondary'!F61</f>
        <v>1691269.2392888279</v>
      </c>
      <c r="G61" s="75">
        <f>'DSR Secondary'!G61</f>
        <v>1063.7139039730978</v>
      </c>
      <c r="H61" s="76">
        <v>0.25</v>
      </c>
      <c r="I61" s="76">
        <v>0.25</v>
      </c>
      <c r="J61" s="76">
        <v>0.25</v>
      </c>
      <c r="K61" s="76">
        <v>0.25</v>
      </c>
      <c r="L61" s="76">
        <v>0.25</v>
      </c>
      <c r="M61" s="76">
        <v>0.25</v>
      </c>
      <c r="N61" s="76">
        <v>0.25</v>
      </c>
      <c r="O61" s="76">
        <v>0.25</v>
      </c>
      <c r="P61" s="76">
        <v>0.25</v>
      </c>
      <c r="Q61" s="76">
        <v>0.25</v>
      </c>
      <c r="R61" s="76">
        <v>0.25</v>
      </c>
      <c r="S61" s="76">
        <v>0.25</v>
      </c>
      <c r="T61" s="76">
        <v>0.25</v>
      </c>
      <c r="U61" s="76">
        <v>0.25</v>
      </c>
      <c r="V61" s="76">
        <v>0.25</v>
      </c>
      <c r="W61" s="76">
        <v>0.25</v>
      </c>
      <c r="X61" s="76">
        <v>0.19932432432432431</v>
      </c>
      <c r="Y61" s="76">
        <v>0.20408163265306123</v>
      </c>
      <c r="Z61" s="76">
        <v>0.19354838709677419</v>
      </c>
      <c r="AA61" s="76">
        <v>0.19</v>
      </c>
      <c r="AB61" s="76">
        <v>0.19</v>
      </c>
      <c r="AC61" s="76">
        <v>0.19</v>
      </c>
      <c r="AD61" s="76">
        <v>0.19</v>
      </c>
      <c r="AE61" s="76">
        <v>0.19</v>
      </c>
      <c r="AF61" s="76">
        <v>0.19</v>
      </c>
      <c r="AG61" s="76"/>
      <c r="AH61" s="76">
        <v>0.19</v>
      </c>
      <c r="AI61" s="76">
        <v>0.19</v>
      </c>
    </row>
    <row r="62" spans="1:35" x14ac:dyDescent="0.2">
      <c r="A62" s="81" t="s">
        <v>14</v>
      </c>
      <c r="B62" s="18" t="s">
        <v>5</v>
      </c>
      <c r="C62" s="37" t="s">
        <v>44</v>
      </c>
      <c r="D62" s="43" t="s">
        <v>113</v>
      </c>
      <c r="E62" s="37" t="s">
        <v>114</v>
      </c>
      <c r="F62" s="20">
        <f>'DSR Secondary'!F62</f>
        <v>1620695.4392888281</v>
      </c>
      <c r="G62" s="75">
        <f>'DSR Secondary'!G62</f>
        <v>1023.2039039730975</v>
      </c>
      <c r="H62" s="76">
        <v>0.24</v>
      </c>
      <c r="I62" s="76">
        <v>0.24</v>
      </c>
      <c r="J62" s="76">
        <v>0.24</v>
      </c>
      <c r="K62" s="76">
        <v>0.24</v>
      </c>
      <c r="L62" s="76">
        <v>0.24</v>
      </c>
      <c r="M62" s="76">
        <v>0.24</v>
      </c>
      <c r="N62" s="76">
        <v>0.24</v>
      </c>
      <c r="O62" s="76">
        <v>0.24</v>
      </c>
      <c r="P62" s="76">
        <v>0.24</v>
      </c>
      <c r="Q62" s="76">
        <v>0.24</v>
      </c>
      <c r="R62" s="76">
        <v>0.24</v>
      </c>
      <c r="S62" s="76">
        <v>0.24</v>
      </c>
      <c r="T62" s="76">
        <v>0.24</v>
      </c>
      <c r="U62" s="76">
        <v>0.24</v>
      </c>
      <c r="V62" s="76">
        <v>0.24</v>
      </c>
      <c r="W62" s="76">
        <v>0.24</v>
      </c>
      <c r="X62" s="76">
        <v>0.19932432432432431</v>
      </c>
      <c r="Y62" s="76">
        <v>0.20408163265306123</v>
      </c>
      <c r="Z62" s="76">
        <v>0.19354838709677419</v>
      </c>
      <c r="AA62" s="76">
        <v>0.18</v>
      </c>
      <c r="AB62" s="76">
        <v>0.18</v>
      </c>
      <c r="AC62" s="76">
        <v>0.18</v>
      </c>
      <c r="AD62" s="76">
        <v>0.18</v>
      </c>
      <c r="AE62" s="76">
        <v>0.18</v>
      </c>
      <c r="AF62" s="76">
        <v>0.18</v>
      </c>
      <c r="AG62" s="76"/>
      <c r="AH62" s="76">
        <v>0.18</v>
      </c>
      <c r="AI62" s="76">
        <v>0.18</v>
      </c>
    </row>
    <row r="63" spans="1:35" s="10" customFormat="1" x14ac:dyDescent="0.2">
      <c r="A63" s="82"/>
      <c r="B63" s="71"/>
      <c r="C63" s="40"/>
      <c r="D63" s="45"/>
      <c r="E63" s="40"/>
      <c r="F63" s="28">
        <f>SUM(F59:F62)</f>
        <v>7584120</v>
      </c>
      <c r="G63" s="28">
        <f>SUM(G59:G62)</f>
        <v>4432</v>
      </c>
      <c r="H63" s="65">
        <f>SUM(H59:H62)</f>
        <v>1</v>
      </c>
      <c r="I63" s="65">
        <f t="shared" ref="I63:AF63" si="14">SUM(I59:I62)</f>
        <v>1</v>
      </c>
      <c r="J63" s="65">
        <f t="shared" si="14"/>
        <v>1</v>
      </c>
      <c r="K63" s="65">
        <f t="shared" si="14"/>
        <v>1</v>
      </c>
      <c r="L63" s="65">
        <f t="shared" si="14"/>
        <v>1</v>
      </c>
      <c r="M63" s="65">
        <f t="shared" si="14"/>
        <v>1</v>
      </c>
      <c r="N63" s="65">
        <f t="shared" si="14"/>
        <v>1</v>
      </c>
      <c r="O63" s="65">
        <f t="shared" si="14"/>
        <v>1</v>
      </c>
      <c r="P63" s="65">
        <f t="shared" si="14"/>
        <v>1</v>
      </c>
      <c r="Q63" s="65">
        <f t="shared" si="14"/>
        <v>1</v>
      </c>
      <c r="R63" s="65">
        <f t="shared" si="14"/>
        <v>1</v>
      </c>
      <c r="S63" s="65">
        <f t="shared" si="14"/>
        <v>1</v>
      </c>
      <c r="T63" s="65">
        <f t="shared" si="14"/>
        <v>1</v>
      </c>
      <c r="U63" s="65">
        <f t="shared" si="14"/>
        <v>1</v>
      </c>
      <c r="V63" s="65">
        <f t="shared" si="14"/>
        <v>1</v>
      </c>
      <c r="W63" s="65">
        <f t="shared" si="14"/>
        <v>1</v>
      </c>
      <c r="X63" s="65">
        <f t="shared" si="14"/>
        <v>1</v>
      </c>
      <c r="Y63" s="65">
        <f t="shared" si="14"/>
        <v>1</v>
      </c>
      <c r="Z63" s="65">
        <f t="shared" si="14"/>
        <v>1</v>
      </c>
      <c r="AA63" s="65">
        <f t="shared" si="14"/>
        <v>1</v>
      </c>
      <c r="AB63" s="65">
        <f t="shared" si="14"/>
        <v>1</v>
      </c>
      <c r="AC63" s="65">
        <f t="shared" si="14"/>
        <v>1</v>
      </c>
      <c r="AD63" s="65">
        <f t="shared" si="14"/>
        <v>1</v>
      </c>
      <c r="AE63" s="65">
        <f t="shared" si="14"/>
        <v>1</v>
      </c>
      <c r="AF63" s="65">
        <f t="shared" si="14"/>
        <v>1</v>
      </c>
      <c r="AG63" s="65"/>
      <c r="AH63" s="65">
        <f t="shared" ref="AH63:AI63" si="15">SUM(AH59:AH62)</f>
        <v>1</v>
      </c>
      <c r="AI63" s="65">
        <f t="shared" si="15"/>
        <v>1</v>
      </c>
    </row>
    <row r="64" spans="1:35" x14ac:dyDescent="0.2">
      <c r="A64" s="72" t="s">
        <v>15</v>
      </c>
      <c r="B64" s="18" t="s">
        <v>5</v>
      </c>
      <c r="C64" s="37" t="s">
        <v>44</v>
      </c>
      <c r="D64" s="102" t="s">
        <v>115</v>
      </c>
      <c r="E64" s="103" t="s">
        <v>139</v>
      </c>
      <c r="F64" s="20">
        <f>'DSR Secondary'!F64</f>
        <v>2691617.4</v>
      </c>
      <c r="G64" s="75">
        <f>'DSR Secondary'!G64</f>
        <v>1583.1399999999996</v>
      </c>
      <c r="H64" s="76">
        <v>0.16</v>
      </c>
      <c r="I64" s="76">
        <v>0.16</v>
      </c>
      <c r="J64" s="76">
        <v>0.16</v>
      </c>
      <c r="K64" s="76">
        <v>0.16</v>
      </c>
      <c r="L64" s="76">
        <v>0.16</v>
      </c>
      <c r="M64" s="76">
        <v>0.16</v>
      </c>
      <c r="N64" s="76">
        <v>0.16</v>
      </c>
      <c r="O64" s="76">
        <v>0.16</v>
      </c>
      <c r="P64" s="76">
        <v>0.16</v>
      </c>
      <c r="Q64" s="76">
        <v>0.16</v>
      </c>
      <c r="R64" s="76">
        <v>0.16</v>
      </c>
      <c r="S64" s="76">
        <v>0.16</v>
      </c>
      <c r="T64" s="76">
        <v>0.16</v>
      </c>
      <c r="U64" s="76">
        <v>0.16</v>
      </c>
      <c r="V64" s="76">
        <v>0.16</v>
      </c>
      <c r="W64" s="76">
        <v>0.16</v>
      </c>
      <c r="X64" s="76">
        <v>0.16</v>
      </c>
      <c r="Y64" s="76">
        <v>0.16</v>
      </c>
      <c r="Z64" s="76">
        <v>0.16</v>
      </c>
      <c r="AA64" s="76">
        <v>0.16</v>
      </c>
      <c r="AB64" s="76">
        <v>0.16</v>
      </c>
      <c r="AC64" s="76">
        <v>0.16</v>
      </c>
      <c r="AD64" s="76">
        <v>0.16</v>
      </c>
      <c r="AE64" s="76">
        <v>0.15</v>
      </c>
      <c r="AF64" s="76">
        <v>0.15</v>
      </c>
      <c r="AG64" s="76"/>
      <c r="AH64" s="76">
        <v>0.15</v>
      </c>
      <c r="AI64" s="76">
        <v>0.15</v>
      </c>
    </row>
    <row r="65" spans="1:35" x14ac:dyDescent="0.2">
      <c r="A65" s="72" t="s">
        <v>15</v>
      </c>
      <c r="B65" s="18" t="s">
        <v>5</v>
      </c>
      <c r="C65" s="37" t="s">
        <v>44</v>
      </c>
      <c r="D65" s="102" t="s">
        <v>116</v>
      </c>
      <c r="E65" s="103" t="s">
        <v>117</v>
      </c>
      <c r="F65" s="20">
        <f>'DSR Secondary'!F65</f>
        <v>2561407.5</v>
      </c>
      <c r="G65" s="75">
        <f>'DSR Secondary'!G65</f>
        <v>1488.6000000000001</v>
      </c>
      <c r="H65" s="76">
        <v>0.15</v>
      </c>
      <c r="I65" s="76">
        <v>0.15</v>
      </c>
      <c r="J65" s="76">
        <v>0.15</v>
      </c>
      <c r="K65" s="76">
        <v>0.15</v>
      </c>
      <c r="L65" s="76">
        <v>0.15</v>
      </c>
      <c r="M65" s="76">
        <v>0.15</v>
      </c>
      <c r="N65" s="76">
        <v>0.15</v>
      </c>
      <c r="O65" s="76">
        <v>0.15</v>
      </c>
      <c r="P65" s="76">
        <v>0.15</v>
      </c>
      <c r="Q65" s="76">
        <v>0.15</v>
      </c>
      <c r="R65" s="76">
        <v>0.15</v>
      </c>
      <c r="S65" s="76">
        <v>0.15</v>
      </c>
      <c r="T65" s="76">
        <v>0.15</v>
      </c>
      <c r="U65" s="76">
        <v>0.15</v>
      </c>
      <c r="V65" s="76">
        <v>0.15</v>
      </c>
      <c r="W65" s="76">
        <v>0.15</v>
      </c>
      <c r="X65" s="76">
        <v>0.15</v>
      </c>
      <c r="Y65" s="76">
        <v>0.15</v>
      </c>
      <c r="Z65" s="76">
        <v>0.15</v>
      </c>
      <c r="AA65" s="76">
        <v>0.15</v>
      </c>
      <c r="AB65" s="76">
        <v>0.15</v>
      </c>
      <c r="AC65" s="76">
        <v>0.15</v>
      </c>
      <c r="AD65" s="76">
        <v>0.15</v>
      </c>
      <c r="AE65" s="76">
        <v>0.15</v>
      </c>
      <c r="AF65" s="76">
        <v>0.15</v>
      </c>
      <c r="AG65" s="76"/>
      <c r="AH65" s="76">
        <v>0.15</v>
      </c>
      <c r="AI65" s="76">
        <v>0.15</v>
      </c>
    </row>
    <row r="66" spans="1:35" x14ac:dyDescent="0.2">
      <c r="A66" s="72" t="s">
        <v>15</v>
      </c>
      <c r="B66" s="18" t="s">
        <v>5</v>
      </c>
      <c r="C66" s="37" t="s">
        <v>44</v>
      </c>
      <c r="D66" s="102" t="s">
        <v>118</v>
      </c>
      <c r="E66" s="103" t="s">
        <v>119</v>
      </c>
      <c r="F66" s="20">
        <f>'DSR Secondary'!F66</f>
        <v>2489611.6</v>
      </c>
      <c r="G66" s="75">
        <f>'DSR Secondary'!G66</f>
        <v>1401.49</v>
      </c>
      <c r="H66" s="76">
        <v>0.14000000000000001</v>
      </c>
      <c r="I66" s="76">
        <v>0.14000000000000001</v>
      </c>
      <c r="J66" s="76">
        <v>0.14000000000000001</v>
      </c>
      <c r="K66" s="76">
        <v>0.14000000000000001</v>
      </c>
      <c r="L66" s="76">
        <v>0.14000000000000001</v>
      </c>
      <c r="M66" s="76">
        <v>0.14000000000000001</v>
      </c>
      <c r="N66" s="76">
        <v>0.14000000000000001</v>
      </c>
      <c r="O66" s="76">
        <v>0.14000000000000001</v>
      </c>
      <c r="P66" s="76">
        <v>0.14000000000000001</v>
      </c>
      <c r="Q66" s="76">
        <v>0.14000000000000001</v>
      </c>
      <c r="R66" s="76">
        <v>0.14000000000000001</v>
      </c>
      <c r="S66" s="76">
        <v>0.14000000000000001</v>
      </c>
      <c r="T66" s="76">
        <v>0.14000000000000001</v>
      </c>
      <c r="U66" s="76">
        <v>0.14000000000000001</v>
      </c>
      <c r="V66" s="76">
        <v>0.14000000000000001</v>
      </c>
      <c r="W66" s="76">
        <v>0.14000000000000001</v>
      </c>
      <c r="X66" s="76">
        <v>0.14000000000000001</v>
      </c>
      <c r="Y66" s="76">
        <v>0.14000000000000001</v>
      </c>
      <c r="Z66" s="76">
        <v>0.14000000000000001</v>
      </c>
      <c r="AA66" s="76">
        <v>0.14000000000000001</v>
      </c>
      <c r="AB66" s="76">
        <v>0.15</v>
      </c>
      <c r="AC66" s="76">
        <v>0.15</v>
      </c>
      <c r="AD66" s="76">
        <v>0.15</v>
      </c>
      <c r="AE66" s="76">
        <v>0.16</v>
      </c>
      <c r="AF66" s="76">
        <v>0.16</v>
      </c>
      <c r="AG66" s="76"/>
      <c r="AH66" s="76">
        <v>0.16</v>
      </c>
      <c r="AI66" s="76">
        <v>0.16</v>
      </c>
    </row>
    <row r="67" spans="1:35" x14ac:dyDescent="0.2">
      <c r="A67" s="72" t="s">
        <v>15</v>
      </c>
      <c r="B67" s="18" t="s">
        <v>5</v>
      </c>
      <c r="C67" s="37" t="s">
        <v>44</v>
      </c>
      <c r="D67" s="102" t="s">
        <v>120</v>
      </c>
      <c r="E67" s="103" t="s">
        <v>121</v>
      </c>
      <c r="F67" s="20">
        <f>'DSR Secondary'!F67</f>
        <v>2152914.4</v>
      </c>
      <c r="G67" s="75">
        <f>'DSR Secondary'!G67</f>
        <v>1202.2499999999998</v>
      </c>
      <c r="H67" s="76">
        <v>0.12</v>
      </c>
      <c r="I67" s="76">
        <v>0.12</v>
      </c>
      <c r="J67" s="76">
        <v>0.12</v>
      </c>
      <c r="K67" s="76">
        <v>0.12</v>
      </c>
      <c r="L67" s="76">
        <v>0.12</v>
      </c>
      <c r="M67" s="76">
        <v>0.12</v>
      </c>
      <c r="N67" s="76">
        <v>0.12</v>
      </c>
      <c r="O67" s="76">
        <v>0.12</v>
      </c>
      <c r="P67" s="76">
        <v>0.12</v>
      </c>
      <c r="Q67" s="76">
        <v>0.12</v>
      </c>
      <c r="R67" s="76">
        <v>0.12</v>
      </c>
      <c r="S67" s="76">
        <v>0.12</v>
      </c>
      <c r="T67" s="76">
        <v>0.12</v>
      </c>
      <c r="U67" s="76">
        <v>0.12</v>
      </c>
      <c r="V67" s="76">
        <v>0.12</v>
      </c>
      <c r="W67" s="76">
        <v>0.12</v>
      </c>
      <c r="X67" s="76">
        <v>0.12</v>
      </c>
      <c r="Y67" s="76">
        <v>0.12</v>
      </c>
      <c r="Z67" s="76">
        <v>0.12</v>
      </c>
      <c r="AA67" s="76">
        <v>0.12</v>
      </c>
      <c r="AB67" s="76">
        <v>0.11</v>
      </c>
      <c r="AC67" s="76">
        <v>0.11</v>
      </c>
      <c r="AD67" s="76">
        <v>0.11</v>
      </c>
      <c r="AE67" s="76">
        <v>0.15</v>
      </c>
      <c r="AF67" s="76">
        <v>0.15</v>
      </c>
      <c r="AG67" s="76"/>
      <c r="AH67" s="76">
        <v>0.15</v>
      </c>
      <c r="AI67" s="76">
        <v>0.15</v>
      </c>
    </row>
    <row r="68" spans="1:35" x14ac:dyDescent="0.2">
      <c r="A68" s="72" t="s">
        <v>15</v>
      </c>
      <c r="B68" s="18" t="s">
        <v>5</v>
      </c>
      <c r="C68" s="37" t="s">
        <v>44</v>
      </c>
      <c r="D68" s="102" t="s">
        <v>122</v>
      </c>
      <c r="E68" s="103" t="s">
        <v>123</v>
      </c>
      <c r="F68" s="20">
        <f>'DSR Secondary'!F68</f>
        <v>2569965.6</v>
      </c>
      <c r="G68" s="75">
        <f>'DSR Secondary'!G68</f>
        <v>1569.0400000000002</v>
      </c>
      <c r="H68" s="76">
        <v>0.16</v>
      </c>
      <c r="I68" s="76">
        <v>0.16</v>
      </c>
      <c r="J68" s="76">
        <v>0.16</v>
      </c>
      <c r="K68" s="76">
        <v>0.16</v>
      </c>
      <c r="L68" s="76">
        <v>0.16</v>
      </c>
      <c r="M68" s="76">
        <v>0.16</v>
      </c>
      <c r="N68" s="76">
        <v>0.16</v>
      </c>
      <c r="O68" s="76">
        <v>0.16</v>
      </c>
      <c r="P68" s="76">
        <v>0.16</v>
      </c>
      <c r="Q68" s="76">
        <v>0.16</v>
      </c>
      <c r="R68" s="76">
        <v>0.16</v>
      </c>
      <c r="S68" s="76">
        <v>0.16</v>
      </c>
      <c r="T68" s="76">
        <v>0.16</v>
      </c>
      <c r="U68" s="76">
        <v>0.16</v>
      </c>
      <c r="V68" s="76">
        <v>0.16</v>
      </c>
      <c r="W68" s="76">
        <v>0.16</v>
      </c>
      <c r="X68" s="76">
        <v>0.16</v>
      </c>
      <c r="Y68" s="76">
        <v>0.16</v>
      </c>
      <c r="Z68" s="76">
        <v>0.16</v>
      </c>
      <c r="AA68" s="76">
        <v>0.16</v>
      </c>
      <c r="AB68" s="76">
        <v>0.16</v>
      </c>
      <c r="AC68" s="76">
        <v>0.16</v>
      </c>
      <c r="AD68" s="76">
        <v>0.16</v>
      </c>
      <c r="AE68" s="76">
        <v>0.12</v>
      </c>
      <c r="AF68" s="76">
        <v>0.12</v>
      </c>
      <c r="AG68" s="76"/>
      <c r="AH68" s="76">
        <v>0.12</v>
      </c>
      <c r="AI68" s="76">
        <v>0.12</v>
      </c>
    </row>
    <row r="69" spans="1:35" x14ac:dyDescent="0.2">
      <c r="A69" s="72" t="s">
        <v>15</v>
      </c>
      <c r="B69" s="18" t="s">
        <v>5</v>
      </c>
      <c r="C69" s="37" t="s">
        <v>44</v>
      </c>
      <c r="D69" s="102" t="s">
        <v>124</v>
      </c>
      <c r="E69" s="103" t="s">
        <v>154</v>
      </c>
      <c r="F69" s="20">
        <f>'DSR Secondary'!F69</f>
        <v>2601958.1</v>
      </c>
      <c r="G69" s="75">
        <f>'DSR Secondary'!G69</f>
        <v>1493.3000000000002</v>
      </c>
      <c r="H69" s="76">
        <v>0.15</v>
      </c>
      <c r="I69" s="76">
        <v>0.15</v>
      </c>
      <c r="J69" s="76">
        <v>0.15</v>
      </c>
      <c r="K69" s="76">
        <v>0.15</v>
      </c>
      <c r="L69" s="76">
        <v>0.15</v>
      </c>
      <c r="M69" s="76">
        <v>0.15</v>
      </c>
      <c r="N69" s="76">
        <v>0.15</v>
      </c>
      <c r="O69" s="76">
        <v>0.15</v>
      </c>
      <c r="P69" s="76">
        <v>0.15</v>
      </c>
      <c r="Q69" s="76">
        <v>0.15</v>
      </c>
      <c r="R69" s="76">
        <v>0.15</v>
      </c>
      <c r="S69" s="76">
        <v>0.15</v>
      </c>
      <c r="T69" s="76">
        <v>0.15</v>
      </c>
      <c r="U69" s="76">
        <v>0.15</v>
      </c>
      <c r="V69" s="76">
        <v>0.15</v>
      </c>
      <c r="W69" s="76">
        <v>0.15</v>
      </c>
      <c r="X69" s="76">
        <v>0.15</v>
      </c>
      <c r="Y69" s="76">
        <v>0.15</v>
      </c>
      <c r="Z69" s="76">
        <v>0.15</v>
      </c>
      <c r="AA69" s="76">
        <v>0.15</v>
      </c>
      <c r="AB69" s="76">
        <v>0.15</v>
      </c>
      <c r="AC69" s="76">
        <v>0.15</v>
      </c>
      <c r="AD69" s="76">
        <v>0.15</v>
      </c>
      <c r="AE69" s="76">
        <v>0.16</v>
      </c>
      <c r="AF69" s="76">
        <v>0.16</v>
      </c>
      <c r="AG69" s="76"/>
      <c r="AH69" s="76">
        <v>0.16</v>
      </c>
      <c r="AI69" s="76">
        <v>0.16</v>
      </c>
    </row>
    <row r="70" spans="1:35" x14ac:dyDescent="0.2">
      <c r="A70" s="72" t="s">
        <v>15</v>
      </c>
      <c r="B70" s="18" t="s">
        <v>5</v>
      </c>
      <c r="C70" s="37" t="s">
        <v>44</v>
      </c>
      <c r="D70" s="102" t="s">
        <v>125</v>
      </c>
      <c r="E70" s="103" t="s">
        <v>126</v>
      </c>
      <c r="F70" s="20">
        <f>'DSR Secondary'!F70</f>
        <v>2008575.4000000001</v>
      </c>
      <c r="G70" s="75">
        <f>'DSR Secondary'!G70</f>
        <v>1186.1800000000003</v>
      </c>
      <c r="H70" s="76">
        <v>0.12</v>
      </c>
      <c r="I70" s="76">
        <v>0.12</v>
      </c>
      <c r="J70" s="76">
        <v>0.12</v>
      </c>
      <c r="K70" s="76">
        <v>0.12</v>
      </c>
      <c r="L70" s="76">
        <v>0.12</v>
      </c>
      <c r="M70" s="76">
        <v>0.12</v>
      </c>
      <c r="N70" s="76">
        <v>0.12</v>
      </c>
      <c r="O70" s="76">
        <v>0.12</v>
      </c>
      <c r="P70" s="76">
        <v>0.12</v>
      </c>
      <c r="Q70" s="76">
        <v>0.12</v>
      </c>
      <c r="R70" s="76">
        <v>0.12</v>
      </c>
      <c r="S70" s="76">
        <v>0.12</v>
      </c>
      <c r="T70" s="76">
        <v>0.12</v>
      </c>
      <c r="U70" s="76">
        <v>0.12</v>
      </c>
      <c r="V70" s="76">
        <v>0.12</v>
      </c>
      <c r="W70" s="76">
        <v>0.12</v>
      </c>
      <c r="X70" s="76">
        <v>0.12</v>
      </c>
      <c r="Y70" s="76">
        <v>0.12</v>
      </c>
      <c r="Z70" s="76">
        <v>0.12</v>
      </c>
      <c r="AA70" s="76">
        <v>0.12</v>
      </c>
      <c r="AB70" s="76">
        <v>0.12</v>
      </c>
      <c r="AC70" s="76">
        <v>0.12</v>
      </c>
      <c r="AD70" s="76">
        <v>0.12</v>
      </c>
      <c r="AE70" s="76">
        <v>0.11</v>
      </c>
      <c r="AF70" s="76">
        <v>0.11</v>
      </c>
      <c r="AG70" s="76"/>
      <c r="AH70" s="76">
        <v>0.11</v>
      </c>
      <c r="AI70" s="76">
        <v>0.11</v>
      </c>
    </row>
    <row r="71" spans="1:35" s="10" customFormat="1" x14ac:dyDescent="0.2">
      <c r="A71" s="11"/>
      <c r="B71" s="71"/>
      <c r="C71" s="11"/>
      <c r="D71" s="11"/>
      <c r="E71" s="14"/>
      <c r="F71" s="56">
        <f>SUM(F64:F70)</f>
        <v>17076050</v>
      </c>
      <c r="G71" s="56">
        <f>SUM(G64:G70)</f>
        <v>9924</v>
      </c>
      <c r="H71" s="65">
        <f t="shared" ref="H71:AI71" si="16">SUM(H64:H70)</f>
        <v>1</v>
      </c>
      <c r="I71" s="65">
        <f t="shared" si="16"/>
        <v>1</v>
      </c>
      <c r="J71" s="65">
        <f t="shared" si="16"/>
        <v>1</v>
      </c>
      <c r="K71" s="65">
        <f t="shared" si="16"/>
        <v>1</v>
      </c>
      <c r="L71" s="65">
        <f t="shared" si="16"/>
        <v>1</v>
      </c>
      <c r="M71" s="65">
        <f t="shared" si="16"/>
        <v>1</v>
      </c>
      <c r="N71" s="65">
        <f t="shared" si="16"/>
        <v>1</v>
      </c>
      <c r="O71" s="65">
        <f t="shared" si="16"/>
        <v>1</v>
      </c>
      <c r="P71" s="65">
        <f t="shared" si="16"/>
        <v>1</v>
      </c>
      <c r="Q71" s="65">
        <f t="shared" si="16"/>
        <v>1</v>
      </c>
      <c r="R71" s="65">
        <f t="shared" si="16"/>
        <v>1</v>
      </c>
      <c r="S71" s="65">
        <f t="shared" si="16"/>
        <v>1</v>
      </c>
      <c r="T71" s="65">
        <f t="shared" si="16"/>
        <v>1</v>
      </c>
      <c r="U71" s="65">
        <f t="shared" si="16"/>
        <v>1</v>
      </c>
      <c r="V71" s="65">
        <f t="shared" si="16"/>
        <v>1</v>
      </c>
      <c r="W71" s="65">
        <f t="shared" si="16"/>
        <v>1</v>
      </c>
      <c r="X71" s="65">
        <f t="shared" si="16"/>
        <v>1</v>
      </c>
      <c r="Y71" s="65">
        <f t="shared" si="16"/>
        <v>1</v>
      </c>
      <c r="Z71" s="65">
        <f t="shared" si="16"/>
        <v>1</v>
      </c>
      <c r="AA71" s="65">
        <f t="shared" si="16"/>
        <v>1</v>
      </c>
      <c r="AB71" s="65">
        <f t="shared" si="16"/>
        <v>1</v>
      </c>
      <c r="AC71" s="65">
        <f t="shared" si="16"/>
        <v>1</v>
      </c>
      <c r="AD71" s="65">
        <f t="shared" si="16"/>
        <v>1</v>
      </c>
      <c r="AE71" s="65">
        <f t="shared" si="16"/>
        <v>1</v>
      </c>
      <c r="AF71" s="65">
        <f t="shared" si="16"/>
        <v>1</v>
      </c>
      <c r="AG71" s="65"/>
      <c r="AH71" s="65">
        <f t="shared" si="16"/>
        <v>1</v>
      </c>
      <c r="AI71" s="65">
        <f t="shared" si="16"/>
        <v>1</v>
      </c>
    </row>
    <row r="72" spans="1:35" x14ac:dyDescent="0.2">
      <c r="A72" s="72" t="s">
        <v>127</v>
      </c>
      <c r="B72" s="72" t="s">
        <v>5</v>
      </c>
      <c r="C72" s="72" t="s">
        <v>44</v>
      </c>
      <c r="D72" s="72" t="s">
        <v>133</v>
      </c>
      <c r="E72" s="101" t="s">
        <v>155</v>
      </c>
      <c r="F72" s="20">
        <f>'DSR Secondary'!F72</f>
        <v>1713156.8000000003</v>
      </c>
      <c r="G72" s="75">
        <f>'DSR Secondary'!G72</f>
        <v>1132.9699999999998</v>
      </c>
      <c r="H72" s="76">
        <v>0.23</v>
      </c>
      <c r="I72" s="76">
        <v>0.23</v>
      </c>
      <c r="J72" s="76">
        <v>0.23</v>
      </c>
      <c r="K72" s="76">
        <v>0.23</v>
      </c>
      <c r="L72" s="76">
        <v>0.23</v>
      </c>
      <c r="M72" s="76">
        <v>0.23</v>
      </c>
      <c r="N72" s="76">
        <v>0.23</v>
      </c>
      <c r="O72" s="76">
        <v>0.23</v>
      </c>
      <c r="P72" s="76">
        <v>0.23</v>
      </c>
      <c r="Q72" s="76">
        <v>0.23</v>
      </c>
      <c r="R72" s="76">
        <v>0.21</v>
      </c>
      <c r="S72" s="76">
        <v>0.21</v>
      </c>
      <c r="T72" s="76">
        <v>0.21</v>
      </c>
      <c r="U72" s="76">
        <v>0.21</v>
      </c>
      <c r="V72" s="76">
        <v>0.21</v>
      </c>
      <c r="W72" s="76">
        <v>0.21</v>
      </c>
      <c r="X72" s="76">
        <v>0.21</v>
      </c>
      <c r="Y72" s="76">
        <v>0.21</v>
      </c>
      <c r="Z72" s="76">
        <v>0.21</v>
      </c>
      <c r="AA72" s="76">
        <v>0.21</v>
      </c>
      <c r="AB72" s="76">
        <v>0.21</v>
      </c>
      <c r="AC72" s="76">
        <v>0.21</v>
      </c>
      <c r="AD72" s="76">
        <v>0.21</v>
      </c>
      <c r="AE72" s="76">
        <v>0.1</v>
      </c>
      <c r="AF72" s="76">
        <v>0.1</v>
      </c>
      <c r="AG72" s="76"/>
      <c r="AH72" s="76">
        <v>0.1</v>
      </c>
      <c r="AI72" s="76">
        <v>0.1</v>
      </c>
    </row>
    <row r="73" spans="1:35" x14ac:dyDescent="0.2">
      <c r="A73" s="72" t="s">
        <v>127</v>
      </c>
      <c r="B73" s="72" t="s">
        <v>5</v>
      </c>
      <c r="C73" s="72" t="s">
        <v>44</v>
      </c>
      <c r="D73" s="72" t="s">
        <v>134</v>
      </c>
      <c r="E73" s="46" t="s">
        <v>184</v>
      </c>
      <c r="F73" s="20">
        <f>'DSR Secondary'!F73</f>
        <v>2163497</v>
      </c>
      <c r="G73" s="75">
        <f>'DSR Secondary'!G73</f>
        <v>1240.58</v>
      </c>
      <c r="H73" s="76">
        <v>0.23</v>
      </c>
      <c r="I73" s="76">
        <v>0.23</v>
      </c>
      <c r="J73" s="76">
        <v>0.23</v>
      </c>
      <c r="K73" s="76">
        <v>0.23</v>
      </c>
      <c r="L73" s="76">
        <v>0.23</v>
      </c>
      <c r="M73" s="76">
        <v>0.23</v>
      </c>
      <c r="N73" s="76">
        <v>0.23</v>
      </c>
      <c r="O73" s="76">
        <v>0.23</v>
      </c>
      <c r="P73" s="76">
        <v>0.23</v>
      </c>
      <c r="Q73" s="76">
        <v>0.23</v>
      </c>
      <c r="R73" s="76">
        <v>0.25</v>
      </c>
      <c r="S73" s="76">
        <v>0.25</v>
      </c>
      <c r="T73" s="76">
        <v>0.25</v>
      </c>
      <c r="U73" s="76">
        <v>0.25</v>
      </c>
      <c r="V73" s="76">
        <v>0.25</v>
      </c>
      <c r="W73" s="76">
        <v>0.25</v>
      </c>
      <c r="X73" s="76">
        <v>0.25</v>
      </c>
      <c r="Y73" s="76">
        <v>0.25</v>
      </c>
      <c r="Z73" s="76">
        <v>0.25</v>
      </c>
      <c r="AA73" s="76">
        <v>0.25</v>
      </c>
      <c r="AB73" s="76">
        <v>0.25</v>
      </c>
      <c r="AC73" s="76">
        <v>0.25</v>
      </c>
      <c r="AD73" s="76">
        <v>0.25</v>
      </c>
      <c r="AE73" s="76">
        <v>0.25</v>
      </c>
      <c r="AF73" s="76">
        <v>0.25</v>
      </c>
      <c r="AG73" s="76"/>
      <c r="AH73" s="76">
        <v>0.25</v>
      </c>
      <c r="AI73" s="76">
        <v>0.25</v>
      </c>
    </row>
    <row r="74" spans="1:35" x14ac:dyDescent="0.2">
      <c r="A74" s="72" t="s">
        <v>127</v>
      </c>
      <c r="B74" s="72" t="s">
        <v>5</v>
      </c>
      <c r="C74" s="72" t="s">
        <v>44</v>
      </c>
      <c r="D74" s="72" t="s">
        <v>136</v>
      </c>
      <c r="E74" s="46" t="s">
        <v>135</v>
      </c>
      <c r="F74" s="20">
        <f>'DSR Secondary'!F74</f>
        <v>2431720.4000000008</v>
      </c>
      <c r="G74" s="75">
        <f>'DSR Secondary'!G74</f>
        <v>1411.2899999999997</v>
      </c>
      <c r="H74" s="76">
        <v>0.27</v>
      </c>
      <c r="I74" s="76">
        <v>0.27</v>
      </c>
      <c r="J74" s="76">
        <v>0.27</v>
      </c>
      <c r="K74" s="76">
        <v>0.27</v>
      </c>
      <c r="L74" s="76">
        <v>0.27</v>
      </c>
      <c r="M74" s="76">
        <v>0.27</v>
      </c>
      <c r="N74" s="76">
        <v>0.27</v>
      </c>
      <c r="O74" s="76">
        <v>0.27</v>
      </c>
      <c r="P74" s="76">
        <v>0.27</v>
      </c>
      <c r="Q74" s="76">
        <v>0.27</v>
      </c>
      <c r="R74" s="76">
        <v>0.27</v>
      </c>
      <c r="S74" s="76">
        <v>0.27</v>
      </c>
      <c r="T74" s="76">
        <v>0.27</v>
      </c>
      <c r="U74" s="76">
        <v>0.27</v>
      </c>
      <c r="V74" s="76">
        <v>0.27</v>
      </c>
      <c r="W74" s="76">
        <v>0.27</v>
      </c>
      <c r="X74" s="76">
        <v>0.27</v>
      </c>
      <c r="Y74" s="76">
        <v>0.27</v>
      </c>
      <c r="Z74" s="76">
        <v>0.27</v>
      </c>
      <c r="AA74" s="76">
        <v>0.27</v>
      </c>
      <c r="AB74" s="76">
        <v>0.27</v>
      </c>
      <c r="AC74" s="76">
        <v>0.27</v>
      </c>
      <c r="AD74" s="76">
        <v>0.27</v>
      </c>
      <c r="AE74" s="76">
        <v>0.28000000000000003</v>
      </c>
      <c r="AF74" s="76">
        <v>0.28000000000000003</v>
      </c>
      <c r="AG74" s="76"/>
      <c r="AH74" s="76">
        <v>0.28000000000000003</v>
      </c>
      <c r="AI74" s="76">
        <v>0.28000000000000003</v>
      </c>
    </row>
    <row r="75" spans="1:35" x14ac:dyDescent="0.2">
      <c r="A75" s="72" t="s">
        <v>127</v>
      </c>
      <c r="B75" s="72" t="s">
        <v>5</v>
      </c>
      <c r="C75" s="72" t="s">
        <v>44</v>
      </c>
      <c r="D75" s="72" t="s">
        <v>137</v>
      </c>
      <c r="E75" s="46" t="s">
        <v>138</v>
      </c>
      <c r="F75" s="20">
        <f>'DSR Secondary'!F75</f>
        <v>2620365.7999999998</v>
      </c>
      <c r="G75" s="75">
        <f>'DSR Secondary'!G75</f>
        <v>1433.1599999999994</v>
      </c>
      <c r="H75" s="76">
        <v>0.27</v>
      </c>
      <c r="I75" s="76">
        <v>0.27</v>
      </c>
      <c r="J75" s="76">
        <v>0.27</v>
      </c>
      <c r="K75" s="76">
        <v>0.27</v>
      </c>
      <c r="L75" s="76">
        <v>0.27</v>
      </c>
      <c r="M75" s="76">
        <v>0.27</v>
      </c>
      <c r="N75" s="76">
        <v>0.27</v>
      </c>
      <c r="O75" s="76">
        <v>0.27</v>
      </c>
      <c r="P75" s="76">
        <v>0.27</v>
      </c>
      <c r="Q75" s="76">
        <v>0.27</v>
      </c>
      <c r="R75" s="76">
        <v>0.27</v>
      </c>
      <c r="S75" s="76">
        <v>0.27</v>
      </c>
      <c r="T75" s="76">
        <v>0.27</v>
      </c>
      <c r="U75" s="76">
        <v>0.27</v>
      </c>
      <c r="V75" s="76">
        <v>0.27</v>
      </c>
      <c r="W75" s="76">
        <v>0.27</v>
      </c>
      <c r="X75" s="76">
        <v>0.27</v>
      </c>
      <c r="Y75" s="76">
        <v>0.27</v>
      </c>
      <c r="Z75" s="76">
        <v>0.27</v>
      </c>
      <c r="AA75" s="76">
        <v>0.27</v>
      </c>
      <c r="AB75" s="76">
        <v>0.27</v>
      </c>
      <c r="AC75" s="76">
        <v>0.27</v>
      </c>
      <c r="AD75" s="76">
        <v>0.27</v>
      </c>
      <c r="AE75" s="76">
        <v>0.37</v>
      </c>
      <c r="AF75" s="76">
        <v>0.37</v>
      </c>
      <c r="AG75" s="76"/>
      <c r="AH75" s="76">
        <v>0.37</v>
      </c>
      <c r="AI75" s="76">
        <v>0.37</v>
      </c>
    </row>
    <row r="76" spans="1:35" s="10" customFormat="1" x14ac:dyDescent="0.2">
      <c r="A76" s="11"/>
      <c r="B76" s="71"/>
      <c r="C76" s="11"/>
      <c r="D76" s="11"/>
      <c r="E76" s="14"/>
      <c r="F76" s="56">
        <f>SUM(F72:F75)</f>
        <v>8928740</v>
      </c>
      <c r="G76" s="56">
        <f>SUM(G72:G75)</f>
        <v>5217.9999999999982</v>
      </c>
      <c r="H76" s="65">
        <f>SUM(H72:H75)</f>
        <v>1</v>
      </c>
      <c r="I76" s="65">
        <f t="shared" ref="I76:AF76" si="17">SUM(I72:I75)</f>
        <v>1</v>
      </c>
      <c r="J76" s="65">
        <f t="shared" si="17"/>
        <v>1</v>
      </c>
      <c r="K76" s="65">
        <f t="shared" si="17"/>
        <v>1</v>
      </c>
      <c r="L76" s="65">
        <f t="shared" si="17"/>
        <v>1</v>
      </c>
      <c r="M76" s="65">
        <f t="shared" si="17"/>
        <v>1</v>
      </c>
      <c r="N76" s="65">
        <f t="shared" si="17"/>
        <v>1</v>
      </c>
      <c r="O76" s="65">
        <f t="shared" si="17"/>
        <v>1</v>
      </c>
      <c r="P76" s="65">
        <f t="shared" si="17"/>
        <v>1</v>
      </c>
      <c r="Q76" s="65">
        <f t="shared" si="17"/>
        <v>1</v>
      </c>
      <c r="R76" s="65">
        <f t="shared" si="17"/>
        <v>1</v>
      </c>
      <c r="S76" s="65">
        <f t="shared" si="17"/>
        <v>1</v>
      </c>
      <c r="T76" s="65">
        <f t="shared" si="17"/>
        <v>1</v>
      </c>
      <c r="U76" s="65">
        <f t="shared" si="17"/>
        <v>1</v>
      </c>
      <c r="V76" s="65">
        <f t="shared" si="17"/>
        <v>1</v>
      </c>
      <c r="W76" s="65">
        <f t="shared" si="17"/>
        <v>1</v>
      </c>
      <c r="X76" s="65">
        <f t="shared" si="17"/>
        <v>1</v>
      </c>
      <c r="Y76" s="65">
        <f t="shared" si="17"/>
        <v>1</v>
      </c>
      <c r="Z76" s="65">
        <f t="shared" si="17"/>
        <v>1</v>
      </c>
      <c r="AA76" s="65">
        <f t="shared" si="17"/>
        <v>1</v>
      </c>
      <c r="AB76" s="65">
        <f t="shared" si="17"/>
        <v>1</v>
      </c>
      <c r="AC76" s="65">
        <f t="shared" si="17"/>
        <v>1</v>
      </c>
      <c r="AD76" s="65">
        <f t="shared" si="17"/>
        <v>1</v>
      </c>
      <c r="AE76" s="65">
        <f t="shared" si="17"/>
        <v>1</v>
      </c>
      <c r="AF76" s="65">
        <f t="shared" si="17"/>
        <v>1</v>
      </c>
      <c r="AG76" s="65"/>
      <c r="AH76" s="65">
        <f t="shared" ref="AH76:AI76" si="18">SUM(AH72:AH75)</f>
        <v>1</v>
      </c>
      <c r="AI76" s="65">
        <f t="shared" si="18"/>
        <v>1</v>
      </c>
    </row>
    <row r="77" spans="1:35" x14ac:dyDescent="0.2">
      <c r="A77" s="72" t="s">
        <v>128</v>
      </c>
      <c r="B77" s="72" t="s">
        <v>5</v>
      </c>
      <c r="C77" s="72" t="s">
        <v>44</v>
      </c>
      <c r="D77" s="72" t="s">
        <v>129</v>
      </c>
      <c r="E77" s="101" t="s">
        <v>156</v>
      </c>
      <c r="F77" s="20">
        <f>'DSR Secondary'!F77</f>
        <v>3257104.9</v>
      </c>
      <c r="G77" s="75">
        <f>'DSR Secondary'!G77</f>
        <v>1594.46</v>
      </c>
      <c r="H77" s="76">
        <v>0.32</v>
      </c>
      <c r="I77" s="76">
        <v>0.32</v>
      </c>
      <c r="J77" s="76">
        <v>0.32</v>
      </c>
      <c r="K77" s="76">
        <v>0.32</v>
      </c>
      <c r="L77" s="76">
        <v>0.32</v>
      </c>
      <c r="M77" s="76">
        <v>0.32</v>
      </c>
      <c r="N77" s="76">
        <v>0.35</v>
      </c>
      <c r="O77" s="76">
        <v>0.35</v>
      </c>
      <c r="P77" s="76">
        <v>0.35</v>
      </c>
      <c r="Q77" s="76">
        <v>0.35</v>
      </c>
      <c r="R77" s="76">
        <v>0.35</v>
      </c>
      <c r="S77" s="76">
        <v>0.35</v>
      </c>
      <c r="T77" s="76">
        <v>0.35</v>
      </c>
      <c r="U77" s="76">
        <v>0.35</v>
      </c>
      <c r="V77" s="76">
        <v>0.35</v>
      </c>
      <c r="W77" s="76">
        <v>0.41</v>
      </c>
      <c r="X77" s="76">
        <v>0.41</v>
      </c>
      <c r="Y77" s="76">
        <v>0.41</v>
      </c>
      <c r="Z77" s="76">
        <v>0.41</v>
      </c>
      <c r="AA77" s="76">
        <v>0.41</v>
      </c>
      <c r="AB77" s="76">
        <v>0.56999999999999995</v>
      </c>
      <c r="AC77" s="76">
        <v>0.59</v>
      </c>
      <c r="AD77" s="76">
        <v>0.59</v>
      </c>
      <c r="AE77" s="76">
        <v>0.59</v>
      </c>
      <c r="AF77" s="76">
        <v>0.59</v>
      </c>
      <c r="AG77" s="76"/>
      <c r="AH77" s="76">
        <v>0.59</v>
      </c>
      <c r="AI77" s="76">
        <v>0.59</v>
      </c>
    </row>
    <row r="78" spans="1:35" x14ac:dyDescent="0.2">
      <c r="A78" s="72" t="s">
        <v>128</v>
      </c>
      <c r="B78" s="72" t="s">
        <v>5</v>
      </c>
      <c r="C78" s="72" t="s">
        <v>44</v>
      </c>
      <c r="D78" s="72" t="s">
        <v>130</v>
      </c>
      <c r="E78" s="46" t="s">
        <v>131</v>
      </c>
      <c r="F78" s="20">
        <f>'DSR Secondary'!F78</f>
        <v>2491541.6</v>
      </c>
      <c r="G78" s="75">
        <f>'DSR Secondary'!G78</f>
        <v>1478.4299999999998</v>
      </c>
      <c r="H78" s="76">
        <v>0.33</v>
      </c>
      <c r="I78" s="76">
        <v>0.33</v>
      </c>
      <c r="J78" s="76">
        <v>0.33</v>
      </c>
      <c r="K78" s="76">
        <v>0.33</v>
      </c>
      <c r="L78" s="76">
        <v>0.33</v>
      </c>
      <c r="M78" s="76">
        <v>0.33</v>
      </c>
      <c r="N78" s="76">
        <v>0.33</v>
      </c>
      <c r="O78" s="76">
        <v>0.33</v>
      </c>
      <c r="P78" s="76">
        <v>0.33</v>
      </c>
      <c r="Q78" s="76">
        <v>0.33</v>
      </c>
      <c r="R78" s="76">
        <v>0.33</v>
      </c>
      <c r="S78" s="76">
        <v>0.33</v>
      </c>
      <c r="T78" s="76">
        <v>0.33</v>
      </c>
      <c r="U78" s="76">
        <v>0.33</v>
      </c>
      <c r="V78" s="76">
        <v>0.33</v>
      </c>
      <c r="W78" s="76">
        <v>0.37</v>
      </c>
      <c r="X78" s="76">
        <v>0.37</v>
      </c>
      <c r="Y78" s="76">
        <v>0.37</v>
      </c>
      <c r="Z78" s="76">
        <v>0.37</v>
      </c>
      <c r="AA78" s="76">
        <v>0.37</v>
      </c>
      <c r="AB78" s="76">
        <v>0.31</v>
      </c>
      <c r="AC78" s="76">
        <v>0.31</v>
      </c>
      <c r="AD78" s="76">
        <v>0.31</v>
      </c>
      <c r="AE78" s="76">
        <v>0.31</v>
      </c>
      <c r="AF78" s="76">
        <v>0.31</v>
      </c>
      <c r="AG78" s="76"/>
      <c r="AH78" s="76">
        <v>0.31</v>
      </c>
      <c r="AI78" s="76">
        <v>0.31</v>
      </c>
    </row>
    <row r="79" spans="1:35" x14ac:dyDescent="0.2">
      <c r="A79" s="72" t="s">
        <v>128</v>
      </c>
      <c r="B79" s="72" t="s">
        <v>5</v>
      </c>
      <c r="C79" s="72" t="s">
        <v>44</v>
      </c>
      <c r="D79" s="72" t="s">
        <v>132</v>
      </c>
      <c r="E79" s="46" t="s">
        <v>140</v>
      </c>
      <c r="F79" s="20">
        <f>'DSR Secondary'!F79</f>
        <v>1821673.4999999998</v>
      </c>
      <c r="G79" s="75">
        <f>'DSR Secondary'!G79</f>
        <v>1352.1100000000004</v>
      </c>
      <c r="H79" s="76">
        <v>0.35</v>
      </c>
      <c r="I79" s="76">
        <v>0.35</v>
      </c>
      <c r="J79" s="76">
        <v>0.35</v>
      </c>
      <c r="K79" s="76">
        <v>0.35</v>
      </c>
      <c r="L79" s="76">
        <v>0.35</v>
      </c>
      <c r="M79" s="76">
        <v>0.35</v>
      </c>
      <c r="N79" s="76">
        <v>0.32</v>
      </c>
      <c r="O79" s="76">
        <v>0.32</v>
      </c>
      <c r="P79" s="76">
        <v>0.32</v>
      </c>
      <c r="Q79" s="76">
        <v>0.32</v>
      </c>
      <c r="R79" s="76">
        <v>0.32</v>
      </c>
      <c r="S79" s="76">
        <v>0.32</v>
      </c>
      <c r="T79" s="76">
        <v>0.32</v>
      </c>
      <c r="U79" s="76">
        <v>0.32</v>
      </c>
      <c r="V79" s="76">
        <v>0.32</v>
      </c>
      <c r="W79" s="76">
        <v>0.22</v>
      </c>
      <c r="X79" s="76">
        <v>0.22</v>
      </c>
      <c r="Y79" s="76">
        <v>0.22</v>
      </c>
      <c r="Z79" s="76">
        <v>0.22</v>
      </c>
      <c r="AA79" s="76">
        <v>0.22</v>
      </c>
      <c r="AB79" s="76">
        <v>0.12</v>
      </c>
      <c r="AC79" s="76">
        <v>0.1</v>
      </c>
      <c r="AD79" s="76">
        <v>0.1</v>
      </c>
      <c r="AE79" s="76">
        <v>0.1</v>
      </c>
      <c r="AF79" s="76">
        <v>0.1</v>
      </c>
      <c r="AG79" s="76"/>
      <c r="AH79" s="76">
        <v>0.1</v>
      </c>
      <c r="AI79" s="76">
        <v>0.1</v>
      </c>
    </row>
    <row r="80" spans="1:35" s="10" customFormat="1" x14ac:dyDescent="0.2">
      <c r="A80" s="11"/>
      <c r="B80" s="71"/>
      <c r="C80" s="11"/>
      <c r="D80" s="11"/>
      <c r="E80" s="14"/>
      <c r="F80" s="56">
        <f>SUM(F77:F79)</f>
        <v>7570320</v>
      </c>
      <c r="G80" s="56">
        <f>SUM(G77:G79)</f>
        <v>4425</v>
      </c>
      <c r="H80" s="65">
        <f>SUM(H77:H79)</f>
        <v>1</v>
      </c>
      <c r="I80" s="65">
        <f t="shared" ref="I80:AF80" si="19">SUM(I77:I79)</f>
        <v>1</v>
      </c>
      <c r="J80" s="65">
        <f t="shared" si="19"/>
        <v>1</v>
      </c>
      <c r="K80" s="65">
        <f t="shared" si="19"/>
        <v>1</v>
      </c>
      <c r="L80" s="65">
        <f t="shared" si="19"/>
        <v>1</v>
      </c>
      <c r="M80" s="65">
        <f t="shared" si="19"/>
        <v>1</v>
      </c>
      <c r="N80" s="65">
        <f t="shared" si="19"/>
        <v>1</v>
      </c>
      <c r="O80" s="65">
        <f t="shared" si="19"/>
        <v>1</v>
      </c>
      <c r="P80" s="65">
        <f t="shared" si="19"/>
        <v>1</v>
      </c>
      <c r="Q80" s="65">
        <f t="shared" si="19"/>
        <v>1</v>
      </c>
      <c r="R80" s="65">
        <f t="shared" si="19"/>
        <v>1</v>
      </c>
      <c r="S80" s="65">
        <f t="shared" si="19"/>
        <v>1</v>
      </c>
      <c r="T80" s="65">
        <f t="shared" si="19"/>
        <v>1</v>
      </c>
      <c r="U80" s="65">
        <f t="shared" si="19"/>
        <v>1</v>
      </c>
      <c r="V80" s="65">
        <f t="shared" si="19"/>
        <v>1</v>
      </c>
      <c r="W80" s="65">
        <f t="shared" si="19"/>
        <v>1</v>
      </c>
      <c r="X80" s="65">
        <f t="shared" si="19"/>
        <v>1</v>
      </c>
      <c r="Y80" s="65">
        <f t="shared" si="19"/>
        <v>1</v>
      </c>
      <c r="Z80" s="65">
        <f t="shared" si="19"/>
        <v>1</v>
      </c>
      <c r="AA80" s="65">
        <f t="shared" si="19"/>
        <v>1</v>
      </c>
      <c r="AB80" s="65">
        <f t="shared" si="19"/>
        <v>0.99999999999999989</v>
      </c>
      <c r="AC80" s="65">
        <f t="shared" si="19"/>
        <v>0.99999999999999989</v>
      </c>
      <c r="AD80" s="65">
        <f t="shared" si="19"/>
        <v>0.99999999999999989</v>
      </c>
      <c r="AE80" s="65">
        <f t="shared" si="19"/>
        <v>0.99999999999999989</v>
      </c>
      <c r="AF80" s="65">
        <f t="shared" si="19"/>
        <v>0.99999999999999989</v>
      </c>
      <c r="AG80" s="65"/>
      <c r="AH80" s="65">
        <f t="shared" ref="AH80:AI80" si="20">SUM(AH77:AH79)</f>
        <v>0.99999999999999989</v>
      </c>
      <c r="AI80" s="65">
        <f t="shared" si="20"/>
        <v>0.99999999999999989</v>
      </c>
    </row>
    <row r="81" spans="1:46" x14ac:dyDescent="0.2">
      <c r="A81" s="49" t="s">
        <v>46</v>
      </c>
      <c r="B81" s="13"/>
      <c r="C81" s="13"/>
      <c r="D81" s="13"/>
      <c r="E81" s="13"/>
      <c r="F81" s="66">
        <f>SUM(F5,F9,F16,F21,F26,F33,F39,F45,F53,F58,F63,F71,F76,F80)</f>
        <v>121033750.00000001</v>
      </c>
      <c r="G81" s="66">
        <f>SUM(G5,G9,G16,G21,G26,G33,G39,G45,G53,G58,G63,G71,G76,G80)</f>
        <v>70660</v>
      </c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7:E20">
    <cfRule type="duplicateValues" dxfId="10" priority="70"/>
  </conditionalFormatting>
  <conditionalFormatting sqref="D22:E25">
    <cfRule type="duplicateValues" dxfId="9" priority="69"/>
  </conditionalFormatting>
  <conditionalFormatting sqref="D34:E34 D36:E38 D35">
    <cfRule type="duplicateValues" dxfId="8" priority="68"/>
  </conditionalFormatting>
  <conditionalFormatting sqref="D6:E8">
    <cfRule type="duplicateValues" dxfId="7" priority="478"/>
  </conditionalFormatting>
  <conditionalFormatting sqref="D1:E2">
    <cfRule type="duplicateValues" dxfId="6" priority="602"/>
  </conditionalFormatting>
  <conditionalFormatting sqref="D39:E53 D3:E5 D9:E16 D21:E21 D26:E33">
    <cfRule type="duplicateValues" dxfId="5" priority="611"/>
  </conditionalFormatting>
  <conditionalFormatting sqref="E35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1"/>
  <sheetViews>
    <sheetView workbookViewId="0">
      <pane xSplit="7" ySplit="2" topLeftCell="Y15" activePane="bottomRight" state="frozen"/>
      <selection pane="topRight" activeCell="H1" sqref="H1"/>
      <selection pane="bottomLeft" activeCell="A3" sqref="A3"/>
      <selection pane="bottomRight" activeCell="E27" sqref="E27:F33"/>
    </sheetView>
  </sheetViews>
  <sheetFormatPr defaultColWidth="9" defaultRowHeight="12" x14ac:dyDescent="0.2"/>
  <cols>
    <col min="1" max="1" width="26.5703125" style="15" customWidth="1"/>
    <col min="2" max="2" width="7.85546875" style="9" bestFit="1" customWidth="1"/>
    <col min="3" max="3" width="8" style="9" bestFit="1" customWidth="1"/>
    <col min="4" max="4" width="9.140625" style="9" bestFit="1" customWidth="1"/>
    <col min="5" max="5" width="23.5703125" style="9" bestFit="1" customWidth="1"/>
    <col min="6" max="6" width="10.7109375" style="9" bestFit="1" customWidth="1"/>
    <col min="7" max="7" width="11.140625" style="9" bestFit="1" customWidth="1"/>
    <col min="8" max="9" width="8.7109375" style="9" bestFit="1" customWidth="1"/>
    <col min="10" max="10" width="8.7109375" style="9" customWidth="1"/>
    <col min="11" max="12" width="9.42578125" style="9" bestFit="1" customWidth="1"/>
    <col min="13" max="13" width="10.28515625" style="9" bestFit="1" customWidth="1"/>
    <col min="14" max="17" width="8.85546875" style="9" bestFit="1" customWidth="1"/>
    <col min="18" max="18" width="9.7109375" style="9" bestFit="1" customWidth="1"/>
    <col min="19" max="19" width="8.5703125" style="9" bestFit="1" customWidth="1"/>
    <col min="20" max="21" width="8.85546875" style="9" bestFit="1" customWidth="1"/>
    <col min="22" max="25" width="8.42578125" style="9" bestFit="1" customWidth="1"/>
    <col min="26" max="27" width="9.28515625" style="9" bestFit="1" customWidth="1"/>
    <col min="28" max="28" width="6" style="9" bestFit="1" customWidth="1"/>
    <col min="29" max="30" width="9.28515625" style="9" bestFit="1" customWidth="1"/>
    <col min="31" max="31" width="9.7109375" style="9" bestFit="1" customWidth="1"/>
    <col min="32" max="33" width="8.140625" style="9" bestFit="1" customWidth="1"/>
    <col min="34" max="34" width="8.7109375" style="8" bestFit="1" customWidth="1"/>
    <col min="35" max="35" width="11" style="8" bestFit="1" customWidth="1"/>
    <col min="36" max="47" width="9" style="8"/>
    <col min="48" max="16384" width="9" style="9"/>
  </cols>
  <sheetData>
    <row r="1" spans="1:47" x14ac:dyDescent="0.2">
      <c r="A1" s="117" t="s">
        <v>17</v>
      </c>
      <c r="B1" s="119" t="s">
        <v>18</v>
      </c>
      <c r="C1" s="119" t="s">
        <v>19</v>
      </c>
      <c r="D1" s="119" t="s">
        <v>20</v>
      </c>
      <c r="E1" s="116" t="s">
        <v>21</v>
      </c>
      <c r="F1" s="115" t="s">
        <v>3</v>
      </c>
      <c r="G1" s="115" t="s">
        <v>22</v>
      </c>
      <c r="H1" s="50">
        <v>1000</v>
      </c>
      <c r="I1" s="50">
        <v>960</v>
      </c>
      <c r="J1" s="50">
        <v>950</v>
      </c>
      <c r="K1" s="50">
        <v>1030</v>
      </c>
      <c r="L1" s="50">
        <v>1060</v>
      </c>
      <c r="M1" s="50">
        <v>1100</v>
      </c>
      <c r="N1" s="50">
        <v>1150</v>
      </c>
      <c r="O1" s="50">
        <v>1150</v>
      </c>
      <c r="P1" s="50">
        <v>1460</v>
      </c>
      <c r="Q1" s="50">
        <v>1430</v>
      </c>
      <c r="R1" s="50">
        <v>1200</v>
      </c>
      <c r="S1" s="50">
        <v>1250</v>
      </c>
      <c r="T1" s="50">
        <v>1260</v>
      </c>
      <c r="U1" s="50">
        <v>1250</v>
      </c>
      <c r="V1" s="50">
        <v>1250</v>
      </c>
      <c r="W1" s="50">
        <v>1300</v>
      </c>
      <c r="X1" s="50">
        <v>1340</v>
      </c>
      <c r="Y1" s="50">
        <v>1330</v>
      </c>
      <c r="Z1" s="50">
        <v>1370</v>
      </c>
      <c r="AA1" s="50">
        <v>1440</v>
      </c>
      <c r="AB1" s="50">
        <v>4840</v>
      </c>
      <c r="AC1" s="50">
        <v>6950</v>
      </c>
      <c r="AD1" s="50">
        <v>6100</v>
      </c>
      <c r="AE1" s="50">
        <v>7240</v>
      </c>
      <c r="AF1" s="50">
        <v>8930</v>
      </c>
      <c r="AG1" s="61">
        <v>7700</v>
      </c>
      <c r="AH1" s="63">
        <v>8490</v>
      </c>
      <c r="AI1" s="63">
        <v>9580</v>
      </c>
    </row>
    <row r="2" spans="1:47" x14ac:dyDescent="0.2">
      <c r="A2" s="118"/>
      <c r="B2" s="120"/>
      <c r="C2" s="120"/>
      <c r="D2" s="120"/>
      <c r="E2" s="116"/>
      <c r="F2" s="115"/>
      <c r="G2" s="115"/>
      <c r="H2" s="51" t="s">
        <v>203</v>
      </c>
      <c r="I2" s="51" t="s">
        <v>159</v>
      </c>
      <c r="J2" s="51" t="s">
        <v>158</v>
      </c>
      <c r="K2" s="51" t="s">
        <v>160</v>
      </c>
      <c r="L2" s="51" t="s">
        <v>204</v>
      </c>
      <c r="M2" s="51" t="s">
        <v>161</v>
      </c>
      <c r="N2" s="51" t="s">
        <v>162</v>
      </c>
      <c r="O2" s="51" t="s">
        <v>163</v>
      </c>
      <c r="P2" s="51" t="s">
        <v>175</v>
      </c>
      <c r="Q2" s="51" t="s">
        <v>173</v>
      </c>
      <c r="R2" s="51" t="s">
        <v>164</v>
      </c>
      <c r="S2" s="51" t="s">
        <v>166</v>
      </c>
      <c r="T2" s="51" t="s">
        <v>168</v>
      </c>
      <c r="U2" s="51" t="s">
        <v>165</v>
      </c>
      <c r="V2" s="51" t="s">
        <v>167</v>
      </c>
      <c r="W2" s="51" t="s">
        <v>169</v>
      </c>
      <c r="X2" s="51" t="s">
        <v>171</v>
      </c>
      <c r="Y2" s="51" t="s">
        <v>170</v>
      </c>
      <c r="Z2" s="51" t="s">
        <v>172</v>
      </c>
      <c r="AA2" s="51" t="s">
        <v>174</v>
      </c>
      <c r="AB2" s="51" t="s">
        <v>176</v>
      </c>
      <c r="AC2" s="51" t="s">
        <v>205</v>
      </c>
      <c r="AD2" s="51" t="s">
        <v>178</v>
      </c>
      <c r="AE2" s="51" t="s">
        <v>179</v>
      </c>
      <c r="AF2" s="51" t="s">
        <v>206</v>
      </c>
      <c r="AG2" s="62" t="s">
        <v>180</v>
      </c>
      <c r="AH2" s="64" t="s">
        <v>181</v>
      </c>
      <c r="AI2" s="64" t="s">
        <v>177</v>
      </c>
    </row>
    <row r="3" spans="1:47" x14ac:dyDescent="0.2">
      <c r="A3" s="17" t="s">
        <v>6</v>
      </c>
      <c r="B3" s="18" t="s">
        <v>5</v>
      </c>
      <c r="C3" s="19" t="s">
        <v>5</v>
      </c>
      <c r="D3" s="29" t="s">
        <v>42</v>
      </c>
      <c r="E3" s="17" t="s">
        <v>43</v>
      </c>
      <c r="F3" s="20">
        <f t="shared" ref="F3:F33" si="0">SUMPRODUCT(H3:AI3,$H$1:$AI$1)</f>
        <v>2169678</v>
      </c>
      <c r="G3" s="21">
        <f t="shared" ref="G3:G33" si="1">SUM(H3:AI3)</f>
        <v>1292.9999999999998</v>
      </c>
      <c r="H3" s="22">
        <f>'Distributor Secondary'!G4*'DSR con %'!H3</f>
        <v>154.19999999999999</v>
      </c>
      <c r="I3" s="22">
        <f>'Distributor Secondary'!H4*'DSR con %'!I3</f>
        <v>176.4</v>
      </c>
      <c r="J3" s="22">
        <f>'Distributor Secondary'!I4*'DSR con %'!J3</f>
        <v>66</v>
      </c>
      <c r="K3" s="22">
        <f>'Distributor Secondary'!I4*'DSR con %'!J3</f>
        <v>66</v>
      </c>
      <c r="L3" s="22">
        <f>'Distributor Secondary'!J4*'DSR con %'!K3</f>
        <v>88.2</v>
      </c>
      <c r="M3" s="22">
        <f>'Distributor Secondary'!K4*'DSR con %'!L3</f>
        <v>66</v>
      </c>
      <c r="N3" s="22">
        <f>'Distributor Secondary'!L4*'DSR con %'!M3</f>
        <v>88.2</v>
      </c>
      <c r="O3" s="22">
        <f>'Distributor Secondary'!M4*'DSR con %'!N3</f>
        <v>28.799999999999997</v>
      </c>
      <c r="P3" s="22">
        <f>'Distributor Secondary'!N4*'DSR con %'!O3</f>
        <v>28.799999999999997</v>
      </c>
      <c r="Q3" s="22">
        <f>'Distributor Secondary'!O4*'DSR con %'!P3</f>
        <v>33</v>
      </c>
      <c r="R3" s="22">
        <f>'Distributor Secondary'!P4*'DSR con %'!Q3</f>
        <v>21.599999999999998</v>
      </c>
      <c r="S3" s="22">
        <f>'Distributor Secondary'!Q4*'DSR con %'!R3</f>
        <v>43.8</v>
      </c>
      <c r="T3" s="22">
        <f>'Distributor Secondary'!R4*'DSR con %'!S3</f>
        <v>21.599999999999998</v>
      </c>
      <c r="U3" s="22">
        <f>'Distributor Secondary'!S4*'DSR con %'!T3</f>
        <v>66.599999999999994</v>
      </c>
      <c r="V3" s="22">
        <f>'Distributor Secondary'!T4*'DSR con %'!U3</f>
        <v>26.4</v>
      </c>
      <c r="W3" s="22">
        <f>'Distributor Secondary'!U4*'DSR con %'!V3</f>
        <v>55.199999999999996</v>
      </c>
      <c r="X3" s="22">
        <f>'Distributor Secondary'!V4*'DSR con %'!W3</f>
        <v>43.8</v>
      </c>
      <c r="Y3" s="22">
        <f>'Distributor Secondary'!W4*'DSR con %'!X3</f>
        <v>43.8</v>
      </c>
      <c r="Z3" s="22">
        <f>'Distributor Secondary'!X4*'DSR con %'!Y3</f>
        <v>17.399999999999999</v>
      </c>
      <c r="AA3" s="22">
        <f>'Distributor Secondary'!Y4*'DSR con %'!Z3</f>
        <v>43.8</v>
      </c>
      <c r="AB3" s="22">
        <f>'Distributor Secondary'!Z4*'DSR con %'!AA3</f>
        <v>21.599999999999998</v>
      </c>
      <c r="AC3" s="22">
        <f>'Distributor Secondary'!AA4*'DSR con %'!AB3</f>
        <v>9</v>
      </c>
      <c r="AD3" s="22">
        <f>'Distributor Secondary'!AB4*'DSR con %'!AC3</f>
        <v>18</v>
      </c>
      <c r="AE3" s="22">
        <f>'Distributor Secondary'!AC4*'DSR con %'!AD3</f>
        <v>7.1999999999999993</v>
      </c>
      <c r="AF3" s="22">
        <f>'Distributor Secondary'!AD4*'DSR con %'!AE3</f>
        <v>18</v>
      </c>
      <c r="AG3" s="22">
        <f>'Distributor Secondary'!AF4*'DSR con %'!AF3</f>
        <v>12.6</v>
      </c>
      <c r="AH3" s="22">
        <f>'Distributor Secondary'!AG4*'DSR con %'!AH3</f>
        <v>18</v>
      </c>
      <c r="AI3" s="22">
        <f>'Distributor Secondary'!AH4*'DSR con %'!AI3</f>
        <v>9</v>
      </c>
    </row>
    <row r="4" spans="1:47" x14ac:dyDescent="0.2">
      <c r="A4" s="17" t="s">
        <v>6</v>
      </c>
      <c r="B4" s="18" t="s">
        <v>5</v>
      </c>
      <c r="C4" s="19" t="s">
        <v>5</v>
      </c>
      <c r="D4" s="29" t="s">
        <v>47</v>
      </c>
      <c r="E4" s="17" t="s">
        <v>143</v>
      </c>
      <c r="F4" s="20">
        <f t="shared" si="0"/>
        <v>1446452</v>
      </c>
      <c r="G4" s="21">
        <f t="shared" si="1"/>
        <v>862.00000000000011</v>
      </c>
      <c r="H4" s="22">
        <f>'Distributor Secondary'!G4*'DSR con %'!H4</f>
        <v>102.80000000000001</v>
      </c>
      <c r="I4" s="22">
        <f>'Distributor Secondary'!H4*'DSR con %'!I4</f>
        <v>117.60000000000001</v>
      </c>
      <c r="J4" s="22">
        <f>'Distributor Secondary'!I4*'DSR con %'!J4</f>
        <v>44</v>
      </c>
      <c r="K4" s="22">
        <f>'Distributor Secondary'!I4*'DSR con %'!J4</f>
        <v>44</v>
      </c>
      <c r="L4" s="22">
        <f>'Distributor Secondary'!J4*'DSR con %'!K4</f>
        <v>58.800000000000004</v>
      </c>
      <c r="M4" s="22">
        <f>'Distributor Secondary'!K4*'DSR con %'!L4</f>
        <v>44</v>
      </c>
      <c r="N4" s="22">
        <f>'Distributor Secondary'!L4*'DSR con %'!M4</f>
        <v>58.800000000000004</v>
      </c>
      <c r="O4" s="22">
        <f>'Distributor Secondary'!M4*'DSR con %'!N4</f>
        <v>19.200000000000003</v>
      </c>
      <c r="P4" s="22">
        <f>'Distributor Secondary'!N4*'DSR con %'!O4</f>
        <v>19.200000000000003</v>
      </c>
      <c r="Q4" s="22">
        <f>'Distributor Secondary'!O4*'DSR con %'!P4</f>
        <v>22</v>
      </c>
      <c r="R4" s="22">
        <f>'Distributor Secondary'!P4*'DSR con %'!Q4</f>
        <v>14.4</v>
      </c>
      <c r="S4" s="22">
        <f>'Distributor Secondary'!Q4*'DSR con %'!R4</f>
        <v>29.200000000000003</v>
      </c>
      <c r="T4" s="22">
        <f>'Distributor Secondary'!R4*'DSR con %'!S4</f>
        <v>14.4</v>
      </c>
      <c r="U4" s="22">
        <f>'Distributor Secondary'!S4*'DSR con %'!T4</f>
        <v>44.400000000000006</v>
      </c>
      <c r="V4" s="22">
        <f>'Distributor Secondary'!T4*'DSR con %'!U4</f>
        <v>17.600000000000001</v>
      </c>
      <c r="W4" s="22">
        <f>'Distributor Secondary'!U4*'DSR con %'!V4</f>
        <v>36.800000000000004</v>
      </c>
      <c r="X4" s="22">
        <f>'Distributor Secondary'!V4*'DSR con %'!W4</f>
        <v>29.200000000000003</v>
      </c>
      <c r="Y4" s="22">
        <f>'Distributor Secondary'!W4*'DSR con %'!X4</f>
        <v>29.200000000000003</v>
      </c>
      <c r="Z4" s="22">
        <f>'Distributor Secondary'!X4*'DSR con %'!Y4</f>
        <v>11.600000000000001</v>
      </c>
      <c r="AA4" s="22">
        <f>'Distributor Secondary'!Y4*'DSR con %'!Z4</f>
        <v>29.200000000000003</v>
      </c>
      <c r="AB4" s="22">
        <f>'Distributor Secondary'!Z4*'DSR con %'!AA4</f>
        <v>14.4</v>
      </c>
      <c r="AC4" s="22">
        <f>'Distributor Secondary'!AA4*'DSR con %'!AB4</f>
        <v>6</v>
      </c>
      <c r="AD4" s="22">
        <f>'Distributor Secondary'!AB4*'DSR con %'!AC4</f>
        <v>12</v>
      </c>
      <c r="AE4" s="22">
        <f>'Distributor Secondary'!AC4*'DSR con %'!AD4</f>
        <v>4.8000000000000007</v>
      </c>
      <c r="AF4" s="22">
        <f>'Distributor Secondary'!AD4*'DSR con %'!AE4</f>
        <v>12</v>
      </c>
      <c r="AG4" s="22">
        <f>'Distributor Secondary'!AF4*'DSR con %'!AF4</f>
        <v>8.4</v>
      </c>
      <c r="AH4" s="22">
        <f>'Distributor Secondary'!AG4*'DSR con %'!AH4</f>
        <v>12</v>
      </c>
      <c r="AI4" s="22">
        <f>'Distributor Secondary'!AH4*'DSR con %'!AI4</f>
        <v>6</v>
      </c>
    </row>
    <row r="5" spans="1:47" s="10" customFormat="1" x14ac:dyDescent="0.2">
      <c r="A5" s="23"/>
      <c r="B5" s="24"/>
      <c r="C5" s="25"/>
      <c r="D5" s="30"/>
      <c r="E5" s="23"/>
      <c r="F5" s="28">
        <f t="shared" si="0"/>
        <v>3511630</v>
      </c>
      <c r="G5" s="58">
        <f t="shared" si="1"/>
        <v>2045</v>
      </c>
      <c r="H5" s="12">
        <f t="shared" ref="H5:AI5" si="2">SUM(H3:H4)</f>
        <v>257</v>
      </c>
      <c r="I5" s="12">
        <f t="shared" si="2"/>
        <v>294</v>
      </c>
      <c r="J5" s="12"/>
      <c r="K5" s="12">
        <f t="shared" si="2"/>
        <v>110</v>
      </c>
      <c r="L5" s="12">
        <f t="shared" si="2"/>
        <v>147</v>
      </c>
      <c r="M5" s="12">
        <f t="shared" si="2"/>
        <v>110</v>
      </c>
      <c r="N5" s="12">
        <f t="shared" si="2"/>
        <v>147</v>
      </c>
      <c r="O5" s="12">
        <f t="shared" si="2"/>
        <v>48</v>
      </c>
      <c r="P5" s="12">
        <f t="shared" si="2"/>
        <v>48</v>
      </c>
      <c r="Q5" s="12">
        <f t="shared" si="2"/>
        <v>55</v>
      </c>
      <c r="R5" s="12">
        <f t="shared" si="2"/>
        <v>36</v>
      </c>
      <c r="S5" s="12">
        <f t="shared" si="2"/>
        <v>73</v>
      </c>
      <c r="T5" s="12">
        <f t="shared" si="2"/>
        <v>36</v>
      </c>
      <c r="U5" s="12">
        <f t="shared" si="2"/>
        <v>111</v>
      </c>
      <c r="V5" s="12">
        <f t="shared" si="2"/>
        <v>44</v>
      </c>
      <c r="W5" s="12">
        <f t="shared" si="2"/>
        <v>92</v>
      </c>
      <c r="X5" s="12">
        <f t="shared" si="2"/>
        <v>73</v>
      </c>
      <c r="Y5" s="12">
        <f t="shared" si="2"/>
        <v>73</v>
      </c>
      <c r="Z5" s="12">
        <f t="shared" si="2"/>
        <v>29</v>
      </c>
      <c r="AA5" s="12">
        <f t="shared" si="2"/>
        <v>73</v>
      </c>
      <c r="AB5" s="12">
        <f t="shared" si="2"/>
        <v>36</v>
      </c>
      <c r="AC5" s="12">
        <f t="shared" si="2"/>
        <v>15</v>
      </c>
      <c r="AD5" s="12">
        <f t="shared" si="2"/>
        <v>30</v>
      </c>
      <c r="AE5" s="12">
        <f t="shared" si="2"/>
        <v>12</v>
      </c>
      <c r="AF5" s="12">
        <f t="shared" si="2"/>
        <v>30</v>
      </c>
      <c r="AG5" s="12">
        <f t="shared" si="2"/>
        <v>21</v>
      </c>
      <c r="AH5" s="12">
        <f t="shared" si="2"/>
        <v>30</v>
      </c>
      <c r="AI5" s="12">
        <f t="shared" si="2"/>
        <v>15</v>
      </c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</row>
    <row r="6" spans="1:47" x14ac:dyDescent="0.2">
      <c r="A6" s="67" t="s">
        <v>50</v>
      </c>
      <c r="B6" s="18" t="s">
        <v>5</v>
      </c>
      <c r="C6" s="19" t="s">
        <v>24</v>
      </c>
      <c r="D6" s="31" t="s">
        <v>52</v>
      </c>
      <c r="E6" s="31" t="s">
        <v>145</v>
      </c>
      <c r="F6" s="20">
        <f t="shared" si="0"/>
        <v>1736044.6064961469</v>
      </c>
      <c r="G6" s="21">
        <f t="shared" si="1"/>
        <v>1057.9334044357906</v>
      </c>
      <c r="H6" s="22">
        <f>'Distributor Secondary'!G5*'DSR con %'!H6</f>
        <v>133.92719053001011</v>
      </c>
      <c r="I6" s="22">
        <f>'Distributor Secondary'!H5*'DSR con %'!I6</f>
        <v>153.11135565998453</v>
      </c>
      <c r="J6" s="22"/>
      <c r="K6" s="22">
        <f>'Distributor Secondary'!I5*'DSR con %'!J6</f>
        <v>57.190530010112425</v>
      </c>
      <c r="L6" s="22">
        <f>'Distributor Secondary'!J5*'DSR con %'!K6</f>
        <v>76.374695140086857</v>
      </c>
      <c r="M6" s="22">
        <f>'Distributor Secondary'!K5*'DSR con %'!L6</f>
        <v>57.190530010112425</v>
      </c>
      <c r="N6" s="22">
        <f>'Distributor Secondary'!L5*'DSR con %'!M6</f>
        <v>76.736660519897683</v>
      </c>
      <c r="O6" s="22">
        <f>'Distributor Secondary'!M5*'DSR con %'!N6</f>
        <v>27.509368865623699</v>
      </c>
      <c r="P6" s="22">
        <f>'Distributor Secondary'!N5*'DSR con %'!O6</f>
        <v>27.509368865623699</v>
      </c>
      <c r="Q6" s="22">
        <f>'Distributor Secondary'!O5*'DSR con %'!P6</f>
        <v>28.595265005056213</v>
      </c>
      <c r="R6" s="22">
        <f>'Distributor Secondary'!P5*'DSR con %'!Q6</f>
        <v>19.184165129974421</v>
      </c>
      <c r="S6" s="22">
        <f>'Distributor Secondary'!Q5*'DSR con %'!R6</f>
        <v>38.006364880138008</v>
      </c>
      <c r="T6" s="22">
        <f>'Distributor Secondary'!R5*'DSR con %'!S6</f>
        <v>19.184165129974421</v>
      </c>
      <c r="U6" s="22">
        <f>'Distributor Secondary'!S5*'DSR con %'!T6</f>
        <v>57.552495389923266</v>
      </c>
      <c r="V6" s="22">
        <f>'Distributor Secondary'!T5*'DSR con %'!U6</f>
        <v>22.803818928082805</v>
      </c>
      <c r="W6" s="22">
        <f>'Distributor Secondary'!U5*'DSR con %'!V6</f>
        <v>47.779430135030637</v>
      </c>
      <c r="X6" s="22">
        <f>'Distributor Secondary'!V5*'DSR con %'!W6</f>
        <v>38.006364880138008</v>
      </c>
      <c r="Y6" s="22">
        <f>'Distributor Secondary'!W5*'DSR con %'!X6</f>
        <v>38.006364880138008</v>
      </c>
      <c r="Z6" s="22">
        <f>'Distributor Secondary'!X5*'DSR con %'!Y6</f>
        <v>15.202545952055202</v>
      </c>
      <c r="AA6" s="22">
        <f>'Distributor Secondary'!Y5*'DSR con %'!Z6</f>
        <v>38.006364880138008</v>
      </c>
      <c r="AB6" s="22">
        <f>'Distributor Secondary'!Z5*'DSR con %'!AA6</f>
        <v>19.184165129974421</v>
      </c>
      <c r="AC6" s="22">
        <f>'Distributor Secondary'!AA5*'DSR con %'!AB6</f>
        <v>6.2973815461346634</v>
      </c>
      <c r="AD6" s="22">
        <f>'Distributor Secondary'!AB5*'DSR con %'!AC6</f>
        <v>12.894638403990026</v>
      </c>
      <c r="AE6" s="22">
        <f>'Distributor Secondary'!AC5*'DSR con %'!AD6</f>
        <v>6.8971321695760599</v>
      </c>
      <c r="AF6" s="22">
        <f>'Distributor Secondary'!AD5*'DSR con %'!AE6</f>
        <v>12.894638403990026</v>
      </c>
      <c r="AG6" s="22">
        <f>'Distributor Secondary'!AF5*'DSR con %'!AF6</f>
        <v>8.6963840399002486</v>
      </c>
      <c r="AH6" s="22">
        <f>'Distributor Secondary'!AG5*'DSR con %'!AH6</f>
        <v>12.894638403990026</v>
      </c>
      <c r="AI6" s="22">
        <f>'Distributor Secondary'!AH5*'DSR con %'!AI6</f>
        <v>6.2973815461346634</v>
      </c>
    </row>
    <row r="7" spans="1:47" x14ac:dyDescent="0.2">
      <c r="A7" s="67" t="s">
        <v>50</v>
      </c>
      <c r="B7" s="18" t="s">
        <v>5</v>
      </c>
      <c r="C7" s="19" t="s">
        <v>24</v>
      </c>
      <c r="D7" s="31" t="s">
        <v>53</v>
      </c>
      <c r="E7" s="31" t="s">
        <v>146</v>
      </c>
      <c r="F7" s="20">
        <f t="shared" si="0"/>
        <v>2016325.7036562124</v>
      </c>
      <c r="G7" s="21">
        <f t="shared" si="1"/>
        <v>1116.3661070688931</v>
      </c>
      <c r="H7" s="22">
        <f>'Distributor Secondary'!G5*'DSR con %'!H7</f>
        <v>137.55874130033905</v>
      </c>
      <c r="I7" s="22">
        <f>'Distributor Secondary'!H5*'DSR con %'!I7</f>
        <v>157.26310154065789</v>
      </c>
      <c r="J7" s="22"/>
      <c r="K7" s="22">
        <f>'Distributor Secondary'!I5*'DSR con %'!J7</f>
        <v>58.741300339063706</v>
      </c>
      <c r="L7" s="22">
        <f>'Distributor Secondary'!J5*'DSR con %'!K7</f>
        <v>78.445660579382547</v>
      </c>
      <c r="M7" s="22">
        <f>'Distributor Secondary'!K5*'DSR con %'!L7</f>
        <v>58.741300339063706</v>
      </c>
      <c r="N7" s="22">
        <f>'Distributor Secondary'!L5*'DSR con %'!M7</f>
        <v>78.817440961275352</v>
      </c>
      <c r="O7" s="22">
        <f>'Distributor Secondary'!M5*'DSR con %'!N7</f>
        <v>28.255309023853428</v>
      </c>
      <c r="P7" s="22">
        <f>'Distributor Secondary'!N5*'DSR con %'!O7</f>
        <v>28.255309023853428</v>
      </c>
      <c r="Q7" s="22">
        <f>'Distributor Secondary'!O5*'DSR con %'!P7</f>
        <v>29.370650169531853</v>
      </c>
      <c r="R7" s="22">
        <f>'Distributor Secondary'!P5*'DSR con %'!Q7</f>
        <v>19.704360240318838</v>
      </c>
      <c r="S7" s="22">
        <f>'Distributor Secondary'!Q5*'DSR con %'!R7</f>
        <v>39.036940098744864</v>
      </c>
      <c r="T7" s="22">
        <f>'Distributor Secondary'!R5*'DSR con %'!S7</f>
        <v>19.704360240318838</v>
      </c>
      <c r="U7" s="22">
        <f>'Distributor Secondary'!S5*'DSR con %'!T7</f>
        <v>59.113080720956518</v>
      </c>
      <c r="V7" s="22">
        <f>'Distributor Secondary'!T5*'DSR con %'!U7</f>
        <v>23.422164059246921</v>
      </c>
      <c r="W7" s="22">
        <f>'Distributor Secondary'!U5*'DSR con %'!V7</f>
        <v>49.075010409850691</v>
      </c>
      <c r="X7" s="22">
        <f>'Distributor Secondary'!V5*'DSR con %'!W7</f>
        <v>39.036940098744864</v>
      </c>
      <c r="Y7" s="22">
        <f>'Distributor Secondary'!W5*'DSR con %'!X7</f>
        <v>39.036940098744864</v>
      </c>
      <c r="Z7" s="22">
        <f>'Distributor Secondary'!X5*'DSR con %'!Y7</f>
        <v>15.614776039497947</v>
      </c>
      <c r="AA7" s="22">
        <f>'Distributor Secondary'!Y5*'DSR con %'!Z7</f>
        <v>39.036940098744864</v>
      </c>
      <c r="AB7" s="22">
        <f>'Distributor Secondary'!Z5*'DSR con %'!AA7</f>
        <v>19.704360240318838</v>
      </c>
      <c r="AC7" s="22">
        <f>'Distributor Secondary'!AA5*'DSR con %'!AB7</f>
        <v>9.2693266832917711</v>
      </c>
      <c r="AD7" s="22">
        <f>'Distributor Secondary'!AB5*'DSR con %'!AC7</f>
        <v>18.980049875311721</v>
      </c>
      <c r="AE7" s="22">
        <f>'Distributor Secondary'!AC5*'DSR con %'!AD7</f>
        <v>10.152119700748129</v>
      </c>
      <c r="AF7" s="22">
        <f>'Distributor Secondary'!AD5*'DSR con %'!AE7</f>
        <v>18.980049875311721</v>
      </c>
      <c r="AG7" s="22">
        <f>'Distributor Secondary'!AF5*'DSR con %'!AF7</f>
        <v>12.800498753117207</v>
      </c>
      <c r="AH7" s="22">
        <f>'Distributor Secondary'!AG5*'DSR con %'!AH7</f>
        <v>18.980049875311721</v>
      </c>
      <c r="AI7" s="22">
        <f>'Distributor Secondary'!AH5*'DSR con %'!AI7</f>
        <v>9.2693266832917711</v>
      </c>
    </row>
    <row r="8" spans="1:47" x14ac:dyDescent="0.2">
      <c r="A8" s="67" t="s">
        <v>50</v>
      </c>
      <c r="B8" s="18" t="s">
        <v>5</v>
      </c>
      <c r="C8" s="19" t="s">
        <v>24</v>
      </c>
      <c r="D8" s="31" t="s">
        <v>54</v>
      </c>
      <c r="E8" s="31" t="s">
        <v>147</v>
      </c>
      <c r="F8" s="20">
        <f t="shared" si="0"/>
        <v>1343689.68984764</v>
      </c>
      <c r="G8" s="21">
        <f t="shared" si="1"/>
        <v>786.70048849531656</v>
      </c>
      <c r="H8" s="22">
        <f>'Distributor Secondary'!G5*'DSR con %'!H8</f>
        <v>98.514068169650827</v>
      </c>
      <c r="I8" s="22">
        <f>'Distributor Secondary'!H5*'DSR con %'!I8</f>
        <v>112.62554279935756</v>
      </c>
      <c r="J8" s="22"/>
      <c r="K8" s="22">
        <f>'Distributor Secondary'!I5*'DSR con %'!J8</f>
        <v>42.068169650823869</v>
      </c>
      <c r="L8" s="22">
        <f>'Distributor Secondary'!J5*'DSR con %'!K8</f>
        <v>56.179644280530603</v>
      </c>
      <c r="M8" s="22">
        <f>'Distributor Secondary'!K5*'DSR con %'!L8</f>
        <v>42.068169650823869</v>
      </c>
      <c r="N8" s="22">
        <f>'Distributor Secondary'!L5*'DSR con %'!M8</f>
        <v>56.445898518826958</v>
      </c>
      <c r="O8" s="22">
        <f>'Distributor Secondary'!M5*'DSR con %'!N8</f>
        <v>20.235322110522873</v>
      </c>
      <c r="P8" s="22">
        <f>'Distributor Secondary'!N5*'DSR con %'!O8</f>
        <v>20.235322110522873</v>
      </c>
      <c r="Q8" s="22">
        <f>'Distributor Secondary'!O5*'DSR con %'!P8</f>
        <v>21.034084825411934</v>
      </c>
      <c r="R8" s="22">
        <f>'Distributor Secondary'!P5*'DSR con %'!Q8</f>
        <v>14.111474629706739</v>
      </c>
      <c r="S8" s="22">
        <f>'Distributor Secondary'!Q5*'DSR con %'!R8</f>
        <v>27.956695021117127</v>
      </c>
      <c r="T8" s="22">
        <f>'Distributor Secondary'!R5*'DSR con %'!S8</f>
        <v>14.111474629706739</v>
      </c>
      <c r="U8" s="22">
        <f>'Distributor Secondary'!S5*'DSR con %'!T8</f>
        <v>42.334423889120217</v>
      </c>
      <c r="V8" s="22">
        <f>'Distributor Secondary'!T5*'DSR con %'!U8</f>
        <v>16.774017012670274</v>
      </c>
      <c r="W8" s="22">
        <f>'Distributor Secondary'!U5*'DSR con %'!V8</f>
        <v>35.145559455118672</v>
      </c>
      <c r="X8" s="22">
        <f>'Distributor Secondary'!V5*'DSR con %'!W8</f>
        <v>27.956695021117127</v>
      </c>
      <c r="Y8" s="22">
        <f>'Distributor Secondary'!W5*'DSR con %'!X8</f>
        <v>27.956695021117127</v>
      </c>
      <c r="Z8" s="22">
        <f>'Distributor Secondary'!X5*'DSR con %'!Y8</f>
        <v>11.182678008446851</v>
      </c>
      <c r="AA8" s="22">
        <f>'Distributor Secondary'!Y5*'DSR con %'!Z8</f>
        <v>27.956695021117127</v>
      </c>
      <c r="AB8" s="22">
        <f>'Distributor Secondary'!Z5*'DSR con %'!AA8</f>
        <v>14.111474629706739</v>
      </c>
      <c r="AC8" s="22">
        <f>'Distributor Secondary'!AA5*'DSR con %'!AB8</f>
        <v>5.4332917705735664</v>
      </c>
      <c r="AD8" s="22">
        <f>'Distributor Secondary'!AB5*'DSR con %'!AC8</f>
        <v>11.125311720698255</v>
      </c>
      <c r="AE8" s="22">
        <f>'Distributor Secondary'!AC5*'DSR con %'!AD8</f>
        <v>5.9507481296758105</v>
      </c>
      <c r="AF8" s="22">
        <f>'Distributor Secondary'!AD5*'DSR con %'!AE8</f>
        <v>11.125311720698255</v>
      </c>
      <c r="AG8" s="22">
        <f>'Distributor Secondary'!AF5*'DSR con %'!AF8</f>
        <v>7.5031172069825436</v>
      </c>
      <c r="AH8" s="22">
        <f>'Distributor Secondary'!AG5*'DSR con %'!AH8</f>
        <v>11.125311720698255</v>
      </c>
      <c r="AI8" s="22">
        <f>'Distributor Secondary'!AH5*'DSR con %'!AI8</f>
        <v>5.4332917705735664</v>
      </c>
    </row>
    <row r="9" spans="1:47" s="10" customFormat="1" x14ac:dyDescent="0.2">
      <c r="A9" s="32"/>
      <c r="B9" s="24"/>
      <c r="C9" s="25"/>
      <c r="D9" s="33"/>
      <c r="E9" s="33"/>
      <c r="F9" s="28">
        <f t="shared" si="0"/>
        <v>5096060</v>
      </c>
      <c r="G9" s="58">
        <f t="shared" si="1"/>
        <v>2961</v>
      </c>
      <c r="H9" s="12">
        <f t="shared" ref="H9:AI9" si="3">SUM(H6:H8)</f>
        <v>370</v>
      </c>
      <c r="I9" s="12">
        <f t="shared" si="3"/>
        <v>422.99999999999994</v>
      </c>
      <c r="J9" s="12"/>
      <c r="K9" s="12">
        <f t="shared" si="3"/>
        <v>158</v>
      </c>
      <c r="L9" s="12">
        <f t="shared" si="3"/>
        <v>211</v>
      </c>
      <c r="M9" s="12">
        <f t="shared" si="3"/>
        <v>158</v>
      </c>
      <c r="N9" s="12">
        <f t="shared" si="3"/>
        <v>212</v>
      </c>
      <c r="O9" s="12">
        <f t="shared" si="3"/>
        <v>76</v>
      </c>
      <c r="P9" s="12">
        <f t="shared" si="3"/>
        <v>76</v>
      </c>
      <c r="Q9" s="12">
        <f t="shared" si="3"/>
        <v>79</v>
      </c>
      <c r="R9" s="12">
        <f t="shared" si="3"/>
        <v>53</v>
      </c>
      <c r="S9" s="12">
        <f t="shared" si="3"/>
        <v>105</v>
      </c>
      <c r="T9" s="12">
        <f t="shared" si="3"/>
        <v>53</v>
      </c>
      <c r="U9" s="12">
        <f t="shared" si="3"/>
        <v>159</v>
      </c>
      <c r="V9" s="12">
        <f t="shared" si="3"/>
        <v>63</v>
      </c>
      <c r="W9" s="12">
        <f t="shared" si="3"/>
        <v>132</v>
      </c>
      <c r="X9" s="12">
        <f t="shared" si="3"/>
        <v>105</v>
      </c>
      <c r="Y9" s="12">
        <f t="shared" si="3"/>
        <v>105</v>
      </c>
      <c r="Z9" s="12">
        <f t="shared" si="3"/>
        <v>42</v>
      </c>
      <c r="AA9" s="12">
        <f t="shared" si="3"/>
        <v>105</v>
      </c>
      <c r="AB9" s="12">
        <f t="shared" si="3"/>
        <v>53</v>
      </c>
      <c r="AC9" s="12">
        <f t="shared" si="3"/>
        <v>21</v>
      </c>
      <c r="AD9" s="12">
        <f t="shared" si="3"/>
        <v>43</v>
      </c>
      <c r="AE9" s="12">
        <f t="shared" si="3"/>
        <v>23</v>
      </c>
      <c r="AF9" s="12">
        <f t="shared" si="3"/>
        <v>43</v>
      </c>
      <c r="AG9" s="12">
        <f t="shared" si="3"/>
        <v>29</v>
      </c>
      <c r="AH9" s="12">
        <f t="shared" si="3"/>
        <v>43</v>
      </c>
      <c r="AI9" s="12">
        <f t="shared" si="3"/>
        <v>21</v>
      </c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</row>
    <row r="10" spans="1:47" x14ac:dyDescent="0.2">
      <c r="A10" s="34" t="s">
        <v>7</v>
      </c>
      <c r="B10" s="18" t="s">
        <v>5</v>
      </c>
      <c r="C10" s="19" t="s">
        <v>23</v>
      </c>
      <c r="D10" s="31" t="s">
        <v>74</v>
      </c>
      <c r="E10" s="31" t="s">
        <v>75</v>
      </c>
      <c r="F10" s="20">
        <f t="shared" si="0"/>
        <v>1309345.5</v>
      </c>
      <c r="G10" s="21">
        <f t="shared" si="1"/>
        <v>813.97000000000014</v>
      </c>
      <c r="H10" s="22">
        <f>'Distributor Secondary'!G6*'DSR con %'!H10</f>
        <v>195.39000000000001</v>
      </c>
      <c r="I10" s="22">
        <f>'Distributor Secondary'!H6*'DSR con %'!I10</f>
        <v>57.300000000000004</v>
      </c>
      <c r="J10" s="22"/>
      <c r="K10" s="22">
        <f>'Distributor Secondary'!I6*'DSR con %'!J10</f>
        <v>36.380000000000003</v>
      </c>
      <c r="L10" s="22">
        <f>'Distributor Secondary'!J6*'DSR con %'!K10</f>
        <v>42.75</v>
      </c>
      <c r="M10" s="22">
        <f>'Distributor Secondary'!K6*'DSR con %'!L10</f>
        <v>27.82</v>
      </c>
      <c r="N10" s="22">
        <f>'Distributor Secondary'!L6*'DSR con %'!M10</f>
        <v>34.32</v>
      </c>
      <c r="O10" s="22">
        <f>'Distributor Secondary'!M6*'DSR con %'!N10</f>
        <v>19.32</v>
      </c>
      <c r="P10" s="22">
        <f>'Distributor Secondary'!N6*'DSR con %'!O10</f>
        <v>20.239999999999998</v>
      </c>
      <c r="Q10" s="22">
        <f>'Distributor Secondary'!O6*'DSR con %'!P10</f>
        <v>26.75</v>
      </c>
      <c r="R10" s="22">
        <f>'Distributor Secondary'!P6*'DSR con %'!Q10</f>
        <v>19.170000000000002</v>
      </c>
      <c r="S10" s="22">
        <f>'Distributor Secondary'!Q6*'DSR con %'!R10</f>
        <v>21.45</v>
      </c>
      <c r="T10" s="22">
        <f>'Distributor Secondary'!R6*'DSR con %'!S10</f>
        <v>7.81</v>
      </c>
      <c r="U10" s="22">
        <f>'Distributor Secondary'!S6*'DSR con %'!T10</f>
        <v>21.5</v>
      </c>
      <c r="V10" s="22">
        <f>'Distributor Secondary'!T6*'DSR con %'!U10</f>
        <v>13.6</v>
      </c>
      <c r="W10" s="22">
        <f>'Distributor Secondary'!U6*'DSR con %'!V10</f>
        <v>28.48</v>
      </c>
      <c r="X10" s="22">
        <f>'Distributor Secondary'!V6*'DSR con %'!W10</f>
        <v>40.040000000000006</v>
      </c>
      <c r="Y10" s="22">
        <f>'Distributor Secondary'!W6*'DSR con %'!X10</f>
        <v>35.75</v>
      </c>
      <c r="Z10" s="22">
        <f>'Distributor Secondary'!X6*'DSR con %'!Y10</f>
        <v>18.810000000000002</v>
      </c>
      <c r="AA10" s="22">
        <f>'Distributor Secondary'!Y6*'DSR con %'!Z10</f>
        <v>88.66</v>
      </c>
      <c r="AB10" s="22">
        <f>'Distributor Secondary'!Z6*'DSR con %'!AA10</f>
        <v>12.78</v>
      </c>
      <c r="AC10" s="22">
        <f>'Distributor Secondary'!AA6*'DSR con %'!AB10</f>
        <v>4.3499999999999996</v>
      </c>
      <c r="AD10" s="22">
        <f>'Distributor Secondary'!AB6*'DSR con %'!AC10</f>
        <v>7.67</v>
      </c>
      <c r="AE10" s="22">
        <f>'Distributor Secondary'!AC6*'DSR con %'!AD10</f>
        <v>5.88</v>
      </c>
      <c r="AF10" s="22">
        <f>'Distributor Secondary'!AD6*'DSR con %'!AE10</f>
        <v>8.6999999999999993</v>
      </c>
      <c r="AG10" s="22">
        <f>'Distributor Secondary'!AF6*'DSR con %'!AF10</f>
        <v>6</v>
      </c>
      <c r="AH10" s="22">
        <f>'Distributor Secondary'!AG6*'DSR con %'!AH10</f>
        <v>8.6999999999999993</v>
      </c>
      <c r="AI10" s="22">
        <f>'Distributor Secondary'!AH6*'DSR con %'!AI10</f>
        <v>4.3499999999999996</v>
      </c>
    </row>
    <row r="11" spans="1:47" x14ac:dyDescent="0.2">
      <c r="A11" s="34" t="s">
        <v>7</v>
      </c>
      <c r="B11" s="18" t="s">
        <v>5</v>
      </c>
      <c r="C11" s="19" t="s">
        <v>23</v>
      </c>
      <c r="D11" s="31" t="s">
        <v>76</v>
      </c>
      <c r="E11" s="31" t="s">
        <v>77</v>
      </c>
      <c r="F11" s="20">
        <f t="shared" si="0"/>
        <v>824969.40000000014</v>
      </c>
      <c r="G11" s="21">
        <f t="shared" si="1"/>
        <v>450.97</v>
      </c>
      <c r="H11" s="22">
        <f>'Distributor Secondary'!G6*'DSR con %'!H11</f>
        <v>50.1</v>
      </c>
      <c r="I11" s="22">
        <f>'Distributor Secondary'!H6*'DSR con %'!I11</f>
        <v>57.300000000000004</v>
      </c>
      <c r="J11" s="22"/>
      <c r="K11" s="22">
        <f>'Distributor Secondary'!I6*'DSR con %'!J11</f>
        <v>19.259999999999998</v>
      </c>
      <c r="L11" s="22">
        <f>'Distributor Secondary'!J6*'DSR con %'!K11</f>
        <v>28.5</v>
      </c>
      <c r="M11" s="22">
        <f>'Distributor Secondary'!K6*'DSR con %'!L11</f>
        <v>29.960000000000004</v>
      </c>
      <c r="N11" s="22">
        <f>'Distributor Secondary'!L6*'DSR con %'!M11</f>
        <v>51.48</v>
      </c>
      <c r="O11" s="22">
        <f>'Distributor Secondary'!M6*'DSR con %'!N11</f>
        <v>11.96</v>
      </c>
      <c r="P11" s="22">
        <f>'Distributor Secondary'!N6*'DSR con %'!O11</f>
        <v>10.119999999999999</v>
      </c>
      <c r="Q11" s="22">
        <f>'Distributor Secondary'!O6*'DSR con %'!P11</f>
        <v>10.700000000000001</v>
      </c>
      <c r="R11" s="22">
        <f>'Distributor Secondary'!P6*'DSR con %'!Q11</f>
        <v>5.68</v>
      </c>
      <c r="S11" s="22">
        <f>'Distributor Secondary'!Q6*'DSR con %'!R11</f>
        <v>15.73</v>
      </c>
      <c r="T11" s="22">
        <f>'Distributor Secondary'!R6*'DSR con %'!S11</f>
        <v>9.23</v>
      </c>
      <c r="U11" s="22">
        <f>'Distributor Secondary'!S6*'DSR con %'!T11</f>
        <v>21.5</v>
      </c>
      <c r="V11" s="22">
        <f>'Distributor Secondary'!T6*'DSR con %'!U11</f>
        <v>13.6</v>
      </c>
      <c r="W11" s="22">
        <f>'Distributor Secondary'!U6*'DSR con %'!V11</f>
        <v>23.14</v>
      </c>
      <c r="X11" s="22">
        <f>'Distributor Secondary'!V6*'DSR con %'!W11</f>
        <v>15.73</v>
      </c>
      <c r="Y11" s="22">
        <f>'Distributor Secondary'!W6*'DSR con %'!X11</f>
        <v>18.59</v>
      </c>
      <c r="Z11" s="22">
        <f>'Distributor Secondary'!X6*'DSR con %'!Y11</f>
        <v>4.5600000000000005</v>
      </c>
      <c r="AA11" s="22">
        <f>'Distributor Secondary'!Y6*'DSR con %'!Z11</f>
        <v>10.010000000000002</v>
      </c>
      <c r="AB11" s="22">
        <f>'Distributor Secondary'!Z6*'DSR con %'!AA11</f>
        <v>1.42</v>
      </c>
      <c r="AC11" s="22">
        <f>'Distributor Secondary'!AA6*'DSR con %'!AB11</f>
        <v>2.3199999999999998</v>
      </c>
      <c r="AD11" s="22">
        <f>'Distributor Secondary'!AB6*'DSR con %'!AC11</f>
        <v>4.1300000000000008</v>
      </c>
      <c r="AE11" s="22">
        <f>'Distributor Secondary'!AC6*'DSR con %'!AD11</f>
        <v>1.9600000000000002</v>
      </c>
      <c r="AF11" s="22">
        <f>'Distributor Secondary'!AD6*'DSR con %'!AE11</f>
        <v>9.8600000000000012</v>
      </c>
      <c r="AG11" s="22">
        <f>'Distributor Secondary'!AF6*'DSR con %'!AF11</f>
        <v>7.6</v>
      </c>
      <c r="AH11" s="22">
        <f>'Distributor Secondary'!AG6*'DSR con %'!AH11</f>
        <v>11.02</v>
      </c>
      <c r="AI11" s="22">
        <f>'Distributor Secondary'!AH6*'DSR con %'!AI11</f>
        <v>5.51</v>
      </c>
    </row>
    <row r="12" spans="1:47" x14ac:dyDescent="0.2">
      <c r="A12" s="34" t="s">
        <v>7</v>
      </c>
      <c r="B12" s="18" t="s">
        <v>5</v>
      </c>
      <c r="C12" s="19" t="s">
        <v>23</v>
      </c>
      <c r="D12" s="31" t="s">
        <v>78</v>
      </c>
      <c r="E12" s="31" t="s">
        <v>79</v>
      </c>
      <c r="F12" s="20">
        <f t="shared" si="0"/>
        <v>1527018.9000000001</v>
      </c>
      <c r="G12" s="21">
        <f t="shared" si="1"/>
        <v>670.01</v>
      </c>
      <c r="H12" s="22">
        <f>'Distributor Secondary'!G6*'DSR con %'!H12</f>
        <v>50.1</v>
      </c>
      <c r="I12" s="22">
        <f>'Distributor Secondary'!H6*'DSR con %'!I12</f>
        <v>74.490000000000009</v>
      </c>
      <c r="J12" s="22"/>
      <c r="K12" s="22">
        <f>'Distributor Secondary'!I6*'DSR con %'!J12</f>
        <v>42.800000000000004</v>
      </c>
      <c r="L12" s="22">
        <f>'Distributor Secondary'!J6*'DSR con %'!K12</f>
        <v>71.25</v>
      </c>
      <c r="M12" s="22">
        <f>'Distributor Secondary'!K6*'DSR con %'!L12</f>
        <v>36.380000000000003</v>
      </c>
      <c r="N12" s="22">
        <f>'Distributor Secondary'!L6*'DSR con %'!M12</f>
        <v>37.18</v>
      </c>
      <c r="O12" s="22">
        <f>'Distributor Secondary'!M6*'DSR con %'!N12</f>
        <v>14.72</v>
      </c>
      <c r="P12" s="22">
        <f>'Distributor Secondary'!N6*'DSR con %'!O12</f>
        <v>14.72</v>
      </c>
      <c r="Q12" s="22">
        <f>'Distributor Secondary'!O6*'DSR con %'!P12</f>
        <v>18.190000000000001</v>
      </c>
      <c r="R12" s="22">
        <f>'Distributor Secondary'!P6*'DSR con %'!Q12</f>
        <v>6.39</v>
      </c>
      <c r="S12" s="22">
        <f>'Distributor Secondary'!Q6*'DSR con %'!R12</f>
        <v>11.44</v>
      </c>
      <c r="T12" s="22">
        <f>'Distributor Secondary'!R6*'DSR con %'!S12</f>
        <v>8.52</v>
      </c>
      <c r="U12" s="22">
        <f>'Distributor Secondary'!S6*'DSR con %'!T12</f>
        <v>40.85</v>
      </c>
      <c r="V12" s="22">
        <f>'Distributor Secondary'!T6*'DSR con %'!U12</f>
        <v>5.0999999999999996</v>
      </c>
      <c r="W12" s="22">
        <f>'Distributor Secondary'!U6*'DSR con %'!V12</f>
        <v>17.8</v>
      </c>
      <c r="X12" s="22">
        <f>'Distributor Secondary'!V6*'DSR con %'!W12</f>
        <v>15.73</v>
      </c>
      <c r="Y12" s="22">
        <f>'Distributor Secondary'!W6*'DSR con %'!X12</f>
        <v>28.6</v>
      </c>
      <c r="Z12" s="22">
        <f>'Distributor Secondary'!X6*'DSR con %'!Y12</f>
        <v>18.810000000000002</v>
      </c>
      <c r="AA12" s="22">
        <f>'Distributor Secondary'!Y6*'DSR con %'!Z12</f>
        <v>20.020000000000003</v>
      </c>
      <c r="AB12" s="22">
        <f>'Distributor Secondary'!Z6*'DSR con %'!AA12</f>
        <v>39.050000000000004</v>
      </c>
      <c r="AC12" s="22">
        <f>'Distributor Secondary'!AA6*'DSR con %'!AB12</f>
        <v>17.399999999999999</v>
      </c>
      <c r="AD12" s="22">
        <f>'Distributor Secondary'!AB6*'DSR con %'!AC12</f>
        <v>27.14</v>
      </c>
      <c r="AE12" s="22">
        <f>'Distributor Secondary'!AC6*'DSR con %'!AD12</f>
        <v>16.8</v>
      </c>
      <c r="AF12" s="22">
        <f>'Distributor Secondary'!AD6*'DSR con %'!AE12</f>
        <v>9.8600000000000012</v>
      </c>
      <c r="AG12" s="22">
        <f>'Distributor Secondary'!AF6*'DSR con %'!AF12</f>
        <v>8.4</v>
      </c>
      <c r="AH12" s="22">
        <f>'Distributor Secondary'!AG6*'DSR con %'!AH12</f>
        <v>12.18</v>
      </c>
      <c r="AI12" s="22">
        <f>'Distributor Secondary'!AH6*'DSR con %'!AI12</f>
        <v>6.09</v>
      </c>
    </row>
    <row r="13" spans="1:47" x14ac:dyDescent="0.2">
      <c r="A13" s="34" t="s">
        <v>7</v>
      </c>
      <c r="B13" s="18" t="s">
        <v>5</v>
      </c>
      <c r="C13" s="19" t="s">
        <v>23</v>
      </c>
      <c r="D13" s="31" t="s">
        <v>80</v>
      </c>
      <c r="E13" s="69" t="s">
        <v>81</v>
      </c>
      <c r="F13" s="20">
        <f t="shared" si="0"/>
        <v>1180692.3</v>
      </c>
      <c r="G13" s="21">
        <f t="shared" si="1"/>
        <v>721.2399999999999</v>
      </c>
      <c r="H13" s="22">
        <f>'Distributor Secondary'!G6*'DSR con %'!H13</f>
        <v>70.14</v>
      </c>
      <c r="I13" s="22">
        <f>'Distributor Secondary'!H6*'DSR con %'!I13</f>
        <v>74.490000000000009</v>
      </c>
      <c r="J13" s="22"/>
      <c r="K13" s="22">
        <f>'Distributor Secondary'!I6*'DSR con %'!J13</f>
        <v>21.400000000000002</v>
      </c>
      <c r="L13" s="22">
        <f>'Distributor Secondary'!J6*'DSR con %'!K13</f>
        <v>45.6</v>
      </c>
      <c r="M13" s="22">
        <f>'Distributor Secondary'!K6*'DSR con %'!L13</f>
        <v>42.800000000000004</v>
      </c>
      <c r="N13" s="22">
        <f>'Distributor Secondary'!L6*'DSR con %'!M13</f>
        <v>57.2</v>
      </c>
      <c r="O13" s="22">
        <f>'Distributor Secondary'!M6*'DSR con %'!N13</f>
        <v>17.48</v>
      </c>
      <c r="P13" s="22">
        <f>'Distributor Secondary'!N6*'DSR con %'!O13</f>
        <v>19.32</v>
      </c>
      <c r="Q13" s="22">
        <f>'Distributor Secondary'!O6*'DSR con %'!P13</f>
        <v>16.05</v>
      </c>
      <c r="R13" s="22">
        <f>'Distributor Secondary'!P6*'DSR con %'!Q13</f>
        <v>24.14</v>
      </c>
      <c r="S13" s="22">
        <f>'Distributor Secondary'!Q6*'DSR con %'!R13</f>
        <v>41.47</v>
      </c>
      <c r="T13" s="22">
        <f>'Distributor Secondary'!R6*'DSR con %'!S13</f>
        <v>19.880000000000003</v>
      </c>
      <c r="U13" s="22">
        <f>'Distributor Secondary'!S6*'DSR con %'!T13</f>
        <v>73.100000000000009</v>
      </c>
      <c r="V13" s="22">
        <f>'Distributor Secondary'!T6*'DSR con %'!U13</f>
        <v>24.65</v>
      </c>
      <c r="W13" s="22">
        <f>'Distributor Secondary'!U6*'DSR con %'!V13</f>
        <v>48.06</v>
      </c>
      <c r="X13" s="22">
        <f>'Distributor Secondary'!V6*'DSR con %'!W13</f>
        <v>40.040000000000006</v>
      </c>
      <c r="Y13" s="22">
        <f>'Distributor Secondary'!W6*'DSR con %'!X13</f>
        <v>21.45</v>
      </c>
      <c r="Z13" s="22">
        <f>'Distributor Secondary'!X6*'DSR con %'!Y13</f>
        <v>4.5600000000000005</v>
      </c>
      <c r="AA13" s="22">
        <f>'Distributor Secondary'!Y6*'DSR con %'!Z13</f>
        <v>10.010000000000002</v>
      </c>
      <c r="AB13" s="22">
        <f>'Distributor Secondary'!Z6*'DSR con %'!AA13</f>
        <v>4.9700000000000006</v>
      </c>
      <c r="AC13" s="22">
        <f>'Distributor Secondary'!AA6*'DSR con %'!AB13</f>
        <v>2.0300000000000002</v>
      </c>
      <c r="AD13" s="22">
        <f>'Distributor Secondary'!AB6*'DSR con %'!AC13</f>
        <v>4.1300000000000008</v>
      </c>
      <c r="AE13" s="22">
        <f>'Distributor Secondary'!AC6*'DSR con %'!AD13</f>
        <v>1.9600000000000002</v>
      </c>
      <c r="AF13" s="22">
        <f>'Distributor Secondary'!AD6*'DSR con %'!AE13</f>
        <v>12.18</v>
      </c>
      <c r="AG13" s="22">
        <f>'Distributor Secondary'!AF6*'DSR con %'!AF13</f>
        <v>7.6</v>
      </c>
      <c r="AH13" s="22">
        <f>'Distributor Secondary'!AG6*'DSR con %'!AH13</f>
        <v>11.02</v>
      </c>
      <c r="AI13" s="22">
        <f>'Distributor Secondary'!AH6*'DSR con %'!AI13</f>
        <v>5.51</v>
      </c>
    </row>
    <row r="14" spans="1:47" x14ac:dyDescent="0.2">
      <c r="A14" s="35" t="s">
        <v>7</v>
      </c>
      <c r="B14" s="18" t="s">
        <v>5</v>
      </c>
      <c r="C14" s="19" t="s">
        <v>23</v>
      </c>
      <c r="D14" s="26" t="s">
        <v>82</v>
      </c>
      <c r="E14" s="70" t="s">
        <v>83</v>
      </c>
      <c r="F14" s="20">
        <f t="shared" si="0"/>
        <v>1217046.8999999999</v>
      </c>
      <c r="G14" s="21">
        <f t="shared" si="1"/>
        <v>810.39999999999986</v>
      </c>
      <c r="H14" s="22">
        <f>'Distributor Secondary'!G6*'DSR con %'!H14</f>
        <v>100.2</v>
      </c>
      <c r="I14" s="22">
        <f>'Distributor Secondary'!H6*'DSR con %'!I14</f>
        <v>97.410000000000011</v>
      </c>
      <c r="J14" s="22"/>
      <c r="K14" s="22">
        <f>'Distributor Secondary'!I6*'DSR con %'!J14</f>
        <v>79.179999999999993</v>
      </c>
      <c r="L14" s="22">
        <f>'Distributor Secondary'!J6*'DSR con %'!K14</f>
        <v>76.95</v>
      </c>
      <c r="M14" s="22">
        <f>'Distributor Secondary'!K6*'DSR con %'!L14</f>
        <v>62.059999999999995</v>
      </c>
      <c r="N14" s="22">
        <f>'Distributor Secondary'!L6*'DSR con %'!M14</f>
        <v>68.64</v>
      </c>
      <c r="O14" s="22">
        <f>'Distributor Secondary'!M6*'DSR con %'!N14</f>
        <v>16.559999999999999</v>
      </c>
      <c r="P14" s="22">
        <f>'Distributor Secondary'!N6*'DSR con %'!O14</f>
        <v>16.559999999999999</v>
      </c>
      <c r="Q14" s="22">
        <f>'Distributor Secondary'!O6*'DSR con %'!P14</f>
        <v>23.54</v>
      </c>
      <c r="R14" s="22">
        <f>'Distributor Secondary'!P6*'DSR con %'!Q14</f>
        <v>7.1000000000000005</v>
      </c>
      <c r="S14" s="22">
        <f>'Distributor Secondary'!Q6*'DSR con %'!R14</f>
        <v>42.9</v>
      </c>
      <c r="T14" s="22">
        <f>'Distributor Secondary'!R6*'DSR con %'!S14</f>
        <v>19.170000000000002</v>
      </c>
      <c r="U14" s="22">
        <f>'Distributor Secondary'!S6*'DSR con %'!T14</f>
        <v>43</v>
      </c>
      <c r="V14" s="22">
        <f>'Distributor Secondary'!T6*'DSR con %'!U14</f>
        <v>17</v>
      </c>
      <c r="W14" s="22">
        <f>'Distributor Secondary'!U6*'DSR con %'!V14</f>
        <v>40.940000000000005</v>
      </c>
      <c r="X14" s="22">
        <f>'Distributor Secondary'!V6*'DSR con %'!W14</f>
        <v>18.59</v>
      </c>
      <c r="Y14" s="22">
        <f>'Distributor Secondary'!W6*'DSR con %'!X14</f>
        <v>18.59</v>
      </c>
      <c r="Z14" s="22">
        <f>'Distributor Secondary'!X6*'DSR con %'!Y14</f>
        <v>4.5600000000000005</v>
      </c>
      <c r="AA14" s="22">
        <f>'Distributor Secondary'!Y6*'DSR con %'!Z14</f>
        <v>10.010000000000002</v>
      </c>
      <c r="AB14" s="22">
        <f>'Distributor Secondary'!Z6*'DSR con %'!AA14</f>
        <v>6.39</v>
      </c>
      <c r="AC14" s="22">
        <f>'Distributor Secondary'!AA6*'DSR con %'!AB14</f>
        <v>2.3199999999999998</v>
      </c>
      <c r="AD14" s="22">
        <f>'Distributor Secondary'!AB6*'DSR con %'!AC14</f>
        <v>11.8</v>
      </c>
      <c r="AE14" s="22">
        <f>'Distributor Secondary'!AC6*'DSR con %'!AD14</f>
        <v>0.56000000000000005</v>
      </c>
      <c r="AF14" s="22">
        <f>'Distributor Secondary'!AD6*'DSR con %'!AE14</f>
        <v>9.8600000000000012</v>
      </c>
      <c r="AG14" s="22">
        <f>'Distributor Secondary'!AF6*'DSR con %'!AF14</f>
        <v>5.2</v>
      </c>
      <c r="AH14" s="22">
        <f>'Distributor Secondary'!AG6*'DSR con %'!AH14</f>
        <v>7.54</v>
      </c>
      <c r="AI14" s="22">
        <f>'Distributor Secondary'!AH6*'DSR con %'!AI14</f>
        <v>3.77</v>
      </c>
    </row>
    <row r="15" spans="1:47" x14ac:dyDescent="0.2">
      <c r="A15" s="35" t="s">
        <v>7</v>
      </c>
      <c r="B15" s="18" t="s">
        <v>5</v>
      </c>
      <c r="C15" s="19" t="s">
        <v>23</v>
      </c>
      <c r="D15" s="26" t="s">
        <v>84</v>
      </c>
      <c r="E15" s="26" t="s">
        <v>85</v>
      </c>
      <c r="F15" s="20">
        <f t="shared" si="0"/>
        <v>801576.99999999988</v>
      </c>
      <c r="G15" s="21">
        <f t="shared" si="1"/>
        <v>518.40999999999985</v>
      </c>
      <c r="H15" s="22">
        <f>'Distributor Secondary'!G6*'DSR con %'!H15</f>
        <v>35.07</v>
      </c>
      <c r="I15" s="22">
        <f>'Distributor Secondary'!H6*'DSR con %'!I15</f>
        <v>212.01</v>
      </c>
      <c r="J15" s="22"/>
      <c r="K15" s="22">
        <f>'Distributor Secondary'!I6*'DSR con %'!J15</f>
        <v>14.980000000000002</v>
      </c>
      <c r="L15" s="22">
        <f>'Distributor Secondary'!J6*'DSR con %'!K15</f>
        <v>19.950000000000003</v>
      </c>
      <c r="M15" s="22">
        <f>'Distributor Secondary'!K6*'DSR con %'!L15</f>
        <v>14.980000000000002</v>
      </c>
      <c r="N15" s="22">
        <f>'Distributor Secondary'!L6*'DSR con %'!M15</f>
        <v>37.18</v>
      </c>
      <c r="O15" s="22">
        <f>'Distributor Secondary'!M6*'DSR con %'!N15</f>
        <v>11.96</v>
      </c>
      <c r="P15" s="22">
        <f>'Distributor Secondary'!N6*'DSR con %'!O15</f>
        <v>11.04</v>
      </c>
      <c r="Q15" s="22">
        <f>'Distributor Secondary'!O6*'DSR con %'!P15</f>
        <v>11.77</v>
      </c>
      <c r="R15" s="22">
        <f>'Distributor Secondary'!P6*'DSR con %'!Q15</f>
        <v>8.52</v>
      </c>
      <c r="S15" s="22">
        <f>'Distributor Secondary'!Q6*'DSR con %'!R15</f>
        <v>10.010000000000002</v>
      </c>
      <c r="T15" s="22">
        <f>'Distributor Secondary'!R6*'DSR con %'!S15</f>
        <v>6.39</v>
      </c>
      <c r="U15" s="22">
        <f>'Distributor Secondary'!S6*'DSR con %'!T15</f>
        <v>15.05</v>
      </c>
      <c r="V15" s="22">
        <f>'Distributor Secondary'!T6*'DSR con %'!U15</f>
        <v>11.05</v>
      </c>
      <c r="W15" s="22">
        <f>'Distributor Secondary'!U6*'DSR con %'!V15</f>
        <v>19.580000000000002</v>
      </c>
      <c r="X15" s="22">
        <f>'Distributor Secondary'!V6*'DSR con %'!W15</f>
        <v>12.87</v>
      </c>
      <c r="Y15" s="22">
        <f>'Distributor Secondary'!W6*'DSR con %'!X15</f>
        <v>20.020000000000003</v>
      </c>
      <c r="Z15" s="22">
        <f>'Distributor Secondary'!X6*'DSR con %'!Y15</f>
        <v>5.7</v>
      </c>
      <c r="AA15" s="22">
        <f>'Distributor Secondary'!Y6*'DSR con %'!Z15</f>
        <v>4.29</v>
      </c>
      <c r="AB15" s="22">
        <f>'Distributor Secondary'!Z6*'DSR con %'!AA15</f>
        <v>6.39</v>
      </c>
      <c r="AC15" s="22">
        <f>'Distributor Secondary'!AA6*'DSR con %'!AB15</f>
        <v>0.57999999999999996</v>
      </c>
      <c r="AD15" s="22">
        <f>'Distributor Secondary'!AB6*'DSR con %'!AC15</f>
        <v>4.1300000000000008</v>
      </c>
      <c r="AE15" s="22">
        <f>'Distributor Secondary'!AC6*'DSR con %'!AD15</f>
        <v>0.84</v>
      </c>
      <c r="AF15" s="22">
        <f>'Distributor Secondary'!AD6*'DSR con %'!AE15</f>
        <v>7.54</v>
      </c>
      <c r="AG15" s="22">
        <f>'Distributor Secondary'!AF6*'DSR con %'!AF15</f>
        <v>5.2</v>
      </c>
      <c r="AH15" s="22">
        <f>'Distributor Secondary'!AG6*'DSR con %'!AH15</f>
        <v>7.54</v>
      </c>
      <c r="AI15" s="22">
        <f>'Distributor Secondary'!AH6*'DSR con %'!AI15</f>
        <v>3.77</v>
      </c>
    </row>
    <row r="16" spans="1:47" s="10" customFormat="1" x14ac:dyDescent="0.2">
      <c r="A16" s="36"/>
      <c r="B16" s="24"/>
      <c r="C16" s="25"/>
      <c r="D16" s="27"/>
      <c r="E16" s="27"/>
      <c r="F16" s="28">
        <f t="shared" si="0"/>
        <v>6860650</v>
      </c>
      <c r="G16" s="58">
        <f t="shared" si="1"/>
        <v>3985</v>
      </c>
      <c r="H16" s="12">
        <f>SUM(H10:H15)</f>
        <v>501</v>
      </c>
      <c r="I16" s="12">
        <f t="shared" ref="I16:AI16" si="4">SUM(I10:I15)</f>
        <v>573</v>
      </c>
      <c r="J16" s="12"/>
      <c r="K16" s="12">
        <f t="shared" si="4"/>
        <v>213.99999999999997</v>
      </c>
      <c r="L16" s="12">
        <f t="shared" si="4"/>
        <v>285</v>
      </c>
      <c r="M16" s="12">
        <f t="shared" si="4"/>
        <v>214</v>
      </c>
      <c r="N16" s="12">
        <f t="shared" si="4"/>
        <v>286</v>
      </c>
      <c r="O16" s="12">
        <f t="shared" si="4"/>
        <v>92</v>
      </c>
      <c r="P16" s="12">
        <f t="shared" si="4"/>
        <v>92</v>
      </c>
      <c r="Q16" s="12">
        <f t="shared" si="4"/>
        <v>106.99999999999999</v>
      </c>
      <c r="R16" s="12">
        <f t="shared" si="4"/>
        <v>71</v>
      </c>
      <c r="S16" s="12">
        <f t="shared" si="4"/>
        <v>143</v>
      </c>
      <c r="T16" s="12">
        <f t="shared" si="4"/>
        <v>71</v>
      </c>
      <c r="U16" s="12">
        <f t="shared" si="4"/>
        <v>215</v>
      </c>
      <c r="V16" s="12">
        <f t="shared" si="4"/>
        <v>84.999999999999986</v>
      </c>
      <c r="W16" s="12">
        <f t="shared" si="4"/>
        <v>178.00000000000003</v>
      </c>
      <c r="X16" s="12">
        <f t="shared" si="4"/>
        <v>143.00000000000003</v>
      </c>
      <c r="Y16" s="12">
        <f t="shared" si="4"/>
        <v>143</v>
      </c>
      <c r="Z16" s="12">
        <f t="shared" si="4"/>
        <v>57.000000000000014</v>
      </c>
      <c r="AA16" s="12">
        <f t="shared" si="4"/>
        <v>142.99999999999997</v>
      </c>
      <c r="AB16" s="12">
        <f t="shared" si="4"/>
        <v>71</v>
      </c>
      <c r="AC16" s="12">
        <f t="shared" si="4"/>
        <v>29</v>
      </c>
      <c r="AD16" s="12">
        <f t="shared" si="4"/>
        <v>59.000000000000007</v>
      </c>
      <c r="AE16" s="12">
        <f t="shared" si="4"/>
        <v>28</v>
      </c>
      <c r="AF16" s="12">
        <f t="shared" si="4"/>
        <v>58</v>
      </c>
      <c r="AG16" s="12">
        <f t="shared" si="4"/>
        <v>40.000000000000007</v>
      </c>
      <c r="AH16" s="12">
        <f t="shared" si="4"/>
        <v>58</v>
      </c>
      <c r="AI16" s="12">
        <f t="shared" si="4"/>
        <v>29</v>
      </c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</row>
    <row r="17" spans="1:47" x14ac:dyDescent="0.2">
      <c r="A17" s="34" t="s">
        <v>8</v>
      </c>
      <c r="B17" s="18" t="s">
        <v>5</v>
      </c>
      <c r="C17" s="19" t="s">
        <v>24</v>
      </c>
      <c r="D17" s="31" t="s">
        <v>55</v>
      </c>
      <c r="E17" s="31" t="s">
        <v>56</v>
      </c>
      <c r="F17" s="20">
        <f t="shared" si="0"/>
        <v>2003444.0374543858</v>
      </c>
      <c r="G17" s="21">
        <f t="shared" si="1"/>
        <v>828.5953314609402</v>
      </c>
      <c r="H17" s="22">
        <f>'Distributor Secondary'!G7*'DSR con %'!H17</f>
        <v>92.358814719726141</v>
      </c>
      <c r="I17" s="22">
        <f>'Distributor Secondary'!H7*'DSR con %'!I17</f>
        <v>105.55293110825845</v>
      </c>
      <c r="J17" s="22"/>
      <c r="K17" s="22">
        <f>'Distributor Secondary'!I7*'DSR con %'!J17</f>
        <v>39.393861788617883</v>
      </c>
      <c r="L17" s="22">
        <f>'Distributor Secondary'!J7*'DSR con %'!K17</f>
        <v>52.587978177150191</v>
      </c>
      <c r="M17" s="22">
        <f>'Distributor Secondary'!K7*'DSR con %'!L17</f>
        <v>39.393861788617883</v>
      </c>
      <c r="N17" s="22">
        <f>'Distributor Secondary'!L7*'DSR con %'!M17</f>
        <v>52.776465554129224</v>
      </c>
      <c r="O17" s="22">
        <f>'Distributor Secondary'!M7*'DSR con %'!N17</f>
        <v>17.529326059050064</v>
      </c>
      <c r="P17" s="22">
        <f>'Distributor Secondary'!N7*'DSR con %'!O17</f>
        <v>17.529326059050064</v>
      </c>
      <c r="Q17" s="22">
        <f>'Distributor Secondary'!O7*'DSR con %'!P17</f>
        <v>19.602687205819429</v>
      </c>
      <c r="R17" s="22">
        <f>'Distributor Secondary'!P7*'DSR con %'!Q17</f>
        <v>13.005629011553273</v>
      </c>
      <c r="S17" s="22">
        <f>'Distributor Secondary'!Q7*'DSR con %'!R17</f>
        <v>26.199745400085579</v>
      </c>
      <c r="T17" s="22">
        <f>'Distributor Secondary'!R7*'DSR con %'!S17</f>
        <v>13.005629011553273</v>
      </c>
      <c r="U17" s="22">
        <f>'Distributor Secondary'!S7*'DSR con %'!T17</f>
        <v>39.582349165596916</v>
      </c>
      <c r="V17" s="22">
        <f>'Distributor Secondary'!T7*'DSR con %'!U17</f>
        <v>15.644452289259736</v>
      </c>
      <c r="W17" s="22">
        <f>'Distributor Secondary'!U7*'DSR con %'!V17</f>
        <v>32.796803594351736</v>
      </c>
      <c r="X17" s="22">
        <f>'Distributor Secondary'!V7*'DSR con %'!W17</f>
        <v>26.199745400085579</v>
      </c>
      <c r="Y17" s="22">
        <f>'Distributor Secondary'!W7*'DSR con %'!X17</f>
        <v>26.199745400085579</v>
      </c>
      <c r="Z17" s="22">
        <f>'Distributor Secondary'!X7*'DSR con %'!Y17</f>
        <v>10.366805733846812</v>
      </c>
      <c r="AA17" s="22">
        <f>'Distributor Secondary'!Y7*'DSR con %'!Z17</f>
        <v>26.199745400085579</v>
      </c>
      <c r="AB17" s="22">
        <f>'Distributor Secondary'!Z7*'DSR con %'!AA17</f>
        <v>13.005629011553273</v>
      </c>
      <c r="AC17" s="22">
        <f>'Distributor Secondary'!AA7*'DSR con %'!AB17</f>
        <v>14.253695198329861</v>
      </c>
      <c r="AD17" s="22">
        <f>'Distributor Secondary'!AB7*'DSR con %'!AC17</f>
        <v>29.016450939457215</v>
      </c>
      <c r="AE17" s="22">
        <f>'Distributor Secondary'!AC7*'DSR con %'!AD17</f>
        <v>13.744634655532366</v>
      </c>
      <c r="AF17" s="22">
        <f>'Distributor Secondary'!AD7*'DSR con %'!AE17</f>
        <v>29.016450939457215</v>
      </c>
      <c r="AG17" s="22">
        <f>'Distributor Secondary'!AF7*'DSR con %'!AF17</f>
        <v>20.362421711899799</v>
      </c>
      <c r="AH17" s="22">
        <f>'Distributor Secondary'!AG7*'DSR con %'!AH17</f>
        <v>29.016450939457215</v>
      </c>
      <c r="AI17" s="22">
        <f>'Distributor Secondary'!AH7*'DSR con %'!AI17</f>
        <v>14.253695198329861</v>
      </c>
    </row>
    <row r="18" spans="1:47" x14ac:dyDescent="0.2">
      <c r="A18" s="34" t="s">
        <v>8</v>
      </c>
      <c r="B18" s="18" t="s">
        <v>5</v>
      </c>
      <c r="C18" s="19" t="s">
        <v>24</v>
      </c>
      <c r="D18" s="31" t="s">
        <v>57</v>
      </c>
      <c r="E18" s="31" t="s">
        <v>58</v>
      </c>
      <c r="F18" s="20">
        <f t="shared" si="0"/>
        <v>1372965.190904153</v>
      </c>
      <c r="G18" s="21">
        <f t="shared" si="1"/>
        <v>1047.7460287576723</v>
      </c>
      <c r="H18" s="22">
        <f>'Distributor Secondary'!G7*'DSR con %'!H18</f>
        <v>140.61029097133078</v>
      </c>
      <c r="I18" s="22">
        <f>'Distributor Secondary'!H7*'DSR con %'!I18</f>
        <v>160.69747539580661</v>
      </c>
      <c r="J18" s="22"/>
      <c r="K18" s="22">
        <f>'Distributor Secondary'!I7*'DSR con %'!J18</f>
        <v>59.974593495934961</v>
      </c>
      <c r="L18" s="22">
        <f>'Distributor Secondary'!J7*'DSR con %'!K18</f>
        <v>80.06177792041079</v>
      </c>
      <c r="M18" s="22">
        <f>'Distributor Secondary'!K7*'DSR con %'!L18</f>
        <v>59.974593495934961</v>
      </c>
      <c r="N18" s="22">
        <f>'Distributor Secondary'!L7*'DSR con %'!M18</f>
        <v>80.348737697903303</v>
      </c>
      <c r="O18" s="22">
        <f>'Distributor Secondary'!M7*'DSR con %'!N18</f>
        <v>26.687259306803597</v>
      </c>
      <c r="P18" s="22">
        <f>'Distributor Secondary'!N7*'DSR con %'!O18</f>
        <v>26.687259306803597</v>
      </c>
      <c r="Q18" s="22">
        <f>'Distributor Secondary'!O7*'DSR con %'!P18</f>
        <v>29.843816859221224</v>
      </c>
      <c r="R18" s="22">
        <f>'Distributor Secondary'!P7*'DSR con %'!Q18</f>
        <v>19.800224646983313</v>
      </c>
      <c r="S18" s="22">
        <f>'Distributor Secondary'!Q7*'DSR con %'!R18</f>
        <v>39.887409071459139</v>
      </c>
      <c r="T18" s="22">
        <f>'Distributor Secondary'!R7*'DSR con %'!S18</f>
        <v>19.800224646983313</v>
      </c>
      <c r="U18" s="22">
        <f>'Distributor Secondary'!S7*'DSR con %'!T18</f>
        <v>60.261553273427474</v>
      </c>
      <c r="V18" s="22">
        <f>'Distributor Secondary'!T7*'DSR con %'!U18</f>
        <v>23.817661531878478</v>
      </c>
      <c r="W18" s="22">
        <f>'Distributor Secondary'!U7*'DSR con %'!V18</f>
        <v>49.93100128369705</v>
      </c>
      <c r="X18" s="22">
        <f>'Distributor Secondary'!V7*'DSR con %'!W18</f>
        <v>39.887409071459139</v>
      </c>
      <c r="Y18" s="22">
        <f>'Distributor Secondary'!W7*'DSR con %'!X18</f>
        <v>39.887409071459139</v>
      </c>
      <c r="Z18" s="22">
        <f>'Distributor Secondary'!X7*'DSR con %'!Y18</f>
        <v>15.782787762088148</v>
      </c>
      <c r="AA18" s="22">
        <f>'Distributor Secondary'!Y7*'DSR con %'!Z18</f>
        <v>39.887409071459139</v>
      </c>
      <c r="AB18" s="22">
        <f>'Distributor Secondary'!Z7*'DSR con %'!AA18</f>
        <v>19.800224646983313</v>
      </c>
      <c r="AC18" s="22">
        <f>'Distributor Secondary'!AA7*'DSR con %'!AB18</f>
        <v>1.3444676409185803</v>
      </c>
      <c r="AD18" s="22">
        <f>'Distributor Secondary'!AB7*'DSR con %'!AC18</f>
        <v>2.7369519832985385</v>
      </c>
      <c r="AE18" s="22">
        <f>'Distributor Secondary'!AC7*'DSR con %'!AD18</f>
        <v>1.2964509394572024</v>
      </c>
      <c r="AF18" s="22">
        <f>'Distributor Secondary'!AD7*'DSR con %'!AE18</f>
        <v>2.7369519832985385</v>
      </c>
      <c r="AG18" s="22">
        <f>'Distributor Secondary'!AF7*'DSR con %'!AF18</f>
        <v>1.9206680584551148</v>
      </c>
      <c r="AH18" s="22">
        <f>'Distributor Secondary'!AG7*'DSR con %'!AH18</f>
        <v>2.7369519832985385</v>
      </c>
      <c r="AI18" s="22">
        <f>'Distributor Secondary'!AH7*'DSR con %'!AI18</f>
        <v>1.3444676409185803</v>
      </c>
    </row>
    <row r="19" spans="1:47" x14ac:dyDescent="0.2">
      <c r="A19" s="34" t="s">
        <v>8</v>
      </c>
      <c r="B19" s="18" t="s">
        <v>5</v>
      </c>
      <c r="C19" s="19" t="s">
        <v>24</v>
      </c>
      <c r="D19" s="31" t="s">
        <v>59</v>
      </c>
      <c r="E19" s="31" t="s">
        <v>148</v>
      </c>
      <c r="F19" s="20">
        <f t="shared" si="0"/>
        <v>1577831.6760272933</v>
      </c>
      <c r="G19" s="21">
        <f t="shared" si="1"/>
        <v>969.739516831439</v>
      </c>
      <c r="H19" s="22">
        <f>'Distributor Secondary'!G7*'DSR con %'!H19</f>
        <v>123.83664955070604</v>
      </c>
      <c r="I19" s="22">
        <f>'Distributor Secondary'!H7*'DSR con %'!I19</f>
        <v>141.52759948652118</v>
      </c>
      <c r="J19" s="22"/>
      <c r="K19" s="22">
        <f>'Distributor Secondary'!I7*'DSR con %'!J19</f>
        <v>52.820121951219512</v>
      </c>
      <c r="L19" s="22">
        <f>'Distributor Secondary'!J7*'DSR con %'!K19</f>
        <v>70.51107188703466</v>
      </c>
      <c r="M19" s="22">
        <f>'Distributor Secondary'!K7*'DSR con %'!L19</f>
        <v>52.820121951219512</v>
      </c>
      <c r="N19" s="22">
        <f>'Distributor Secondary'!L7*'DSR con %'!M19</f>
        <v>70.763799743260591</v>
      </c>
      <c r="O19" s="22">
        <f>'Distributor Secondary'!M7*'DSR con %'!N19</f>
        <v>23.503690629011555</v>
      </c>
      <c r="P19" s="22">
        <f>'Distributor Secondary'!N7*'DSR con %'!O19</f>
        <v>23.503690629011555</v>
      </c>
      <c r="Q19" s="22">
        <f>'Distributor Secondary'!O7*'DSR con %'!P19</f>
        <v>26.283697047496791</v>
      </c>
      <c r="R19" s="22">
        <f>'Distributor Secondary'!P7*'DSR con %'!Q19</f>
        <v>17.438222079589217</v>
      </c>
      <c r="S19" s="22">
        <f>'Distributor Secondary'!Q7*'DSR con %'!R19</f>
        <v>35.129172015404365</v>
      </c>
      <c r="T19" s="22">
        <f>'Distributor Secondary'!R7*'DSR con %'!S19</f>
        <v>17.438222079589217</v>
      </c>
      <c r="U19" s="22">
        <f>'Distributor Secondary'!S7*'DSR con %'!T19</f>
        <v>53.072849807445444</v>
      </c>
      <c r="V19" s="22">
        <f>'Distributor Secondary'!T7*'DSR con %'!U19</f>
        <v>20.976412066752246</v>
      </c>
      <c r="W19" s="22">
        <f>'Distributor Secondary'!U7*'DSR con %'!V19</f>
        <v>43.974646983311942</v>
      </c>
      <c r="X19" s="22">
        <f>'Distributor Secondary'!V7*'DSR con %'!W19</f>
        <v>35.129172015404365</v>
      </c>
      <c r="Y19" s="22">
        <f>'Distributor Secondary'!W7*'DSR con %'!X19</f>
        <v>35.129172015404365</v>
      </c>
      <c r="Z19" s="22">
        <f>'Distributor Secondary'!X7*'DSR con %'!Y19</f>
        <v>13.900032092426189</v>
      </c>
      <c r="AA19" s="22">
        <f>'Distributor Secondary'!Y7*'DSR con %'!Z19</f>
        <v>35.129172015404365</v>
      </c>
      <c r="AB19" s="22">
        <f>'Distributor Secondary'!Z7*'DSR con %'!AA19</f>
        <v>17.438222079589217</v>
      </c>
      <c r="AC19" s="22">
        <f>'Distributor Secondary'!AA7*'DSR con %'!AB19</f>
        <v>5.6584551148225533</v>
      </c>
      <c r="AD19" s="22">
        <f>'Distributor Secondary'!AB7*'DSR con %'!AC19</f>
        <v>11.51899791231734</v>
      </c>
      <c r="AE19" s="22">
        <f>'Distributor Secondary'!AC7*'DSR con %'!AD19</f>
        <v>5.4563674321503193</v>
      </c>
      <c r="AF19" s="22">
        <f>'Distributor Secondary'!AD7*'DSR con %'!AE19</f>
        <v>11.51899791231734</v>
      </c>
      <c r="AG19" s="22">
        <f>'Distributor Secondary'!AF7*'DSR con %'!AF19</f>
        <v>8.083507306889361</v>
      </c>
      <c r="AH19" s="22">
        <f>'Distributor Secondary'!AG7*'DSR con %'!AH19</f>
        <v>11.51899791231734</v>
      </c>
      <c r="AI19" s="22">
        <f>'Distributor Secondary'!AH7*'DSR con %'!AI19</f>
        <v>5.6584551148225533</v>
      </c>
    </row>
    <row r="20" spans="1:47" x14ac:dyDescent="0.2">
      <c r="A20" s="34" t="s">
        <v>8</v>
      </c>
      <c r="B20" s="18" t="s">
        <v>5</v>
      </c>
      <c r="C20" s="19" t="s">
        <v>24</v>
      </c>
      <c r="D20" s="31" t="s">
        <v>60</v>
      </c>
      <c r="E20" s="31" t="s">
        <v>61</v>
      </c>
      <c r="F20" s="20">
        <f t="shared" si="0"/>
        <v>1751219.0956141704</v>
      </c>
      <c r="G20" s="21">
        <f t="shared" si="1"/>
        <v>1049.9191229499481</v>
      </c>
      <c r="H20" s="22">
        <f>'Distributor Secondary'!G7*'DSR con %'!H20</f>
        <v>133.19424475823703</v>
      </c>
      <c r="I20" s="22">
        <f>'Distributor Secondary'!H7*'DSR con %'!I20</f>
        <v>152.22199400941378</v>
      </c>
      <c r="J20" s="22"/>
      <c r="K20" s="22">
        <f>'Distributor Secondary'!I7*'DSR con %'!J20</f>
        <v>56.811422764227636</v>
      </c>
      <c r="L20" s="22">
        <f>'Distributor Secondary'!J7*'DSR con %'!K20</f>
        <v>75.839172015404358</v>
      </c>
      <c r="M20" s="22">
        <f>'Distributor Secondary'!K7*'DSR con %'!L20</f>
        <v>56.811422764227636</v>
      </c>
      <c r="N20" s="22">
        <f>'Distributor Secondary'!L7*'DSR con %'!M20</f>
        <v>76.110997004706888</v>
      </c>
      <c r="O20" s="22">
        <f>'Distributor Secondary'!M7*'DSR con %'!N20</f>
        <v>25.279724005134785</v>
      </c>
      <c r="P20" s="22">
        <f>'Distributor Secondary'!N7*'DSR con %'!O20</f>
        <v>25.279724005134785</v>
      </c>
      <c r="Q20" s="22">
        <f>'Distributor Secondary'!O7*'DSR con %'!P20</f>
        <v>28.269798887462557</v>
      </c>
      <c r="R20" s="22">
        <f>'Distributor Secondary'!P7*'DSR con %'!Q20</f>
        <v>18.755924261874195</v>
      </c>
      <c r="S20" s="22">
        <f>'Distributor Secondary'!Q7*'DSR con %'!R20</f>
        <v>37.783673513050914</v>
      </c>
      <c r="T20" s="22">
        <f>'Distributor Secondary'!R7*'DSR con %'!S20</f>
        <v>18.755924261874195</v>
      </c>
      <c r="U20" s="22">
        <f>'Distributor Secondary'!S7*'DSR con %'!T20</f>
        <v>57.083247753530159</v>
      </c>
      <c r="V20" s="22">
        <f>'Distributor Secondary'!T7*'DSR con %'!U20</f>
        <v>22.56147411210954</v>
      </c>
      <c r="W20" s="22">
        <f>'Distributor Secondary'!U7*'DSR con %'!V20</f>
        <v>47.297548138639279</v>
      </c>
      <c r="X20" s="22">
        <f>'Distributor Secondary'!V7*'DSR con %'!W20</f>
        <v>37.783673513050914</v>
      </c>
      <c r="Y20" s="22">
        <f>'Distributor Secondary'!W7*'DSR con %'!X20</f>
        <v>37.783673513050914</v>
      </c>
      <c r="Z20" s="22">
        <f>'Distributor Secondary'!X7*'DSR con %'!Y20</f>
        <v>14.950374411638851</v>
      </c>
      <c r="AA20" s="22">
        <f>'Distributor Secondary'!Y7*'DSR con %'!Z20</f>
        <v>37.783673513050914</v>
      </c>
      <c r="AB20" s="22">
        <f>'Distributor Secondary'!Z7*'DSR con %'!AA20</f>
        <v>18.755924261874195</v>
      </c>
      <c r="AC20" s="22">
        <f>'Distributor Secondary'!AA7*'DSR con %'!AB20</f>
        <v>6.7433820459290335</v>
      </c>
      <c r="AD20" s="22">
        <f>'Distributor Secondary'!AB7*'DSR con %'!AC20</f>
        <v>13.727599164926962</v>
      </c>
      <c r="AE20" s="22">
        <f>'Distributor Secondary'!AC7*'DSR con %'!AD20</f>
        <v>6.5025469728601397</v>
      </c>
      <c r="AF20" s="22">
        <f>'Distributor Secondary'!AD7*'DSR con %'!AE20</f>
        <v>13.727599164926962</v>
      </c>
      <c r="AG20" s="22">
        <f>'Distributor Secondary'!AF7*'DSR con %'!AF20</f>
        <v>9.6334029227557636</v>
      </c>
      <c r="AH20" s="22">
        <f>'Distributor Secondary'!AG7*'DSR con %'!AH20</f>
        <v>13.727599164926962</v>
      </c>
      <c r="AI20" s="22">
        <f>'Distributor Secondary'!AH7*'DSR con %'!AI20</f>
        <v>6.7433820459290335</v>
      </c>
    </row>
    <row r="21" spans="1:47" s="10" customFormat="1" x14ac:dyDescent="0.2">
      <c r="A21" s="32"/>
      <c r="B21" s="24"/>
      <c r="C21" s="25"/>
      <c r="D21" s="33"/>
      <c r="E21" s="33"/>
      <c r="F21" s="28">
        <f t="shared" si="0"/>
        <v>6705460.0000000019</v>
      </c>
      <c r="G21" s="58">
        <f t="shared" si="1"/>
        <v>3896</v>
      </c>
      <c r="H21" s="12">
        <f>SUM(H17:H20)</f>
        <v>490</v>
      </c>
      <c r="I21" s="12">
        <f t="shared" ref="I21:AI21" si="5">SUM(I17:I20)</f>
        <v>560</v>
      </c>
      <c r="J21" s="12"/>
      <c r="K21" s="12">
        <f t="shared" si="5"/>
        <v>209</v>
      </c>
      <c r="L21" s="12">
        <f t="shared" si="5"/>
        <v>279</v>
      </c>
      <c r="M21" s="12">
        <f t="shared" si="5"/>
        <v>209</v>
      </c>
      <c r="N21" s="12">
        <f t="shared" si="5"/>
        <v>280</v>
      </c>
      <c r="O21" s="12">
        <f t="shared" si="5"/>
        <v>93</v>
      </c>
      <c r="P21" s="12">
        <f t="shared" si="5"/>
        <v>93</v>
      </c>
      <c r="Q21" s="12">
        <f t="shared" si="5"/>
        <v>104</v>
      </c>
      <c r="R21" s="12">
        <f t="shared" si="5"/>
        <v>69</v>
      </c>
      <c r="S21" s="12">
        <f t="shared" si="5"/>
        <v>139</v>
      </c>
      <c r="T21" s="12">
        <f t="shared" si="5"/>
        <v>69</v>
      </c>
      <c r="U21" s="12">
        <f t="shared" si="5"/>
        <v>210</v>
      </c>
      <c r="V21" s="12">
        <f t="shared" si="5"/>
        <v>83</v>
      </c>
      <c r="W21" s="12">
        <f t="shared" si="5"/>
        <v>174</v>
      </c>
      <c r="X21" s="12">
        <f t="shared" si="5"/>
        <v>139</v>
      </c>
      <c r="Y21" s="12">
        <f t="shared" si="5"/>
        <v>139</v>
      </c>
      <c r="Z21" s="12">
        <f t="shared" si="5"/>
        <v>55</v>
      </c>
      <c r="AA21" s="12">
        <f t="shared" si="5"/>
        <v>139</v>
      </c>
      <c r="AB21" s="12">
        <f t="shared" si="5"/>
        <v>69</v>
      </c>
      <c r="AC21" s="12">
        <f t="shared" si="5"/>
        <v>28.000000000000028</v>
      </c>
      <c r="AD21" s="12">
        <f t="shared" si="5"/>
        <v>57.000000000000057</v>
      </c>
      <c r="AE21" s="12">
        <f t="shared" si="5"/>
        <v>27.000000000000028</v>
      </c>
      <c r="AF21" s="12">
        <f t="shared" si="5"/>
        <v>57.000000000000057</v>
      </c>
      <c r="AG21" s="12">
        <f t="shared" si="5"/>
        <v>40.000000000000036</v>
      </c>
      <c r="AH21" s="12">
        <f t="shared" si="5"/>
        <v>57.000000000000057</v>
      </c>
      <c r="AI21" s="12">
        <f t="shared" si="5"/>
        <v>28.000000000000028</v>
      </c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</row>
    <row r="22" spans="1:47" x14ac:dyDescent="0.2">
      <c r="A22" s="35" t="s">
        <v>9</v>
      </c>
      <c r="B22" s="18" t="s">
        <v>5</v>
      </c>
      <c r="C22" s="19" t="s">
        <v>24</v>
      </c>
      <c r="D22" s="26" t="s">
        <v>62</v>
      </c>
      <c r="E22" s="26" t="s">
        <v>63</v>
      </c>
      <c r="F22" s="20">
        <f t="shared" si="0"/>
        <v>2663752.646499237</v>
      </c>
      <c r="G22" s="21">
        <f t="shared" si="1"/>
        <v>1391.5111541013437</v>
      </c>
      <c r="H22" s="22">
        <f>'Distributor Secondary'!G8*'DSR con %'!H22</f>
        <v>169.31760117016091</v>
      </c>
      <c r="I22" s="22">
        <f>'Distributor Secondary'!H8*'DSR con %'!I22</f>
        <v>193.71579717211117</v>
      </c>
      <c r="J22" s="22"/>
      <c r="K22" s="22">
        <f>'Distributor Secondary'!I8*'DSR con %'!J22</f>
        <v>72.312725499756226</v>
      </c>
      <c r="L22" s="22">
        <f>'Distributor Secondary'!J8*'DSR con %'!K22</f>
        <v>96.416967333008287</v>
      </c>
      <c r="M22" s="22">
        <f>'Distributor Secondary'!K8*'DSR con %'!L22</f>
        <v>72.606679668454419</v>
      </c>
      <c r="N22" s="22">
        <f>'Distributor Secondary'!L8*'DSR con %'!M22</f>
        <v>96.710921501706494</v>
      </c>
      <c r="O22" s="22">
        <f>'Distributor Secondary'!M8*'DSR con %'!N22</f>
        <v>31.453096050706975</v>
      </c>
      <c r="P22" s="22">
        <f>'Distributor Secondary'!N8*'DSR con %'!O22</f>
        <v>31.453096050706975</v>
      </c>
      <c r="Q22" s="22">
        <f>'Distributor Secondary'!O8*'DSR con %'!P22</f>
        <v>36.156362749878113</v>
      </c>
      <c r="R22" s="22">
        <f>'Distributor Secondary'!P8*'DSR con %'!Q22</f>
        <v>24.104241833252072</v>
      </c>
      <c r="S22" s="22">
        <f>'Distributor Secondary'!Q8*'DSR con %'!R22</f>
        <v>48.208483666504144</v>
      </c>
      <c r="T22" s="22">
        <f>'Distributor Secondary'!R8*'DSR con %'!S22</f>
        <v>24.104241833252072</v>
      </c>
      <c r="U22" s="22">
        <f>'Distributor Secondary'!S8*'DSR con %'!T22</f>
        <v>72.606679668454419</v>
      </c>
      <c r="V22" s="22">
        <f>'Distributor Secondary'!T8*'DSR con %'!U22</f>
        <v>28.80750853242321</v>
      </c>
      <c r="W22" s="22">
        <f>'Distributor Secondary'!U8*'DSR con %'!V22</f>
        <v>60.260604583130181</v>
      </c>
      <c r="X22" s="22">
        <f>'Distributor Secondary'!V8*'DSR con %'!W22</f>
        <v>48.208483666504144</v>
      </c>
      <c r="Y22" s="22">
        <f>'Distributor Secondary'!W8*'DSR con %'!X22</f>
        <v>48.208483666504144</v>
      </c>
      <c r="Z22" s="22">
        <f>'Distributor Secondary'!X8*'DSR con %'!Y22</f>
        <v>19.107020965382741</v>
      </c>
      <c r="AA22" s="22">
        <f>'Distributor Secondary'!Y8*'DSR con %'!Z22</f>
        <v>48.208483666504144</v>
      </c>
      <c r="AB22" s="22">
        <f>'Distributor Secondary'!Z8*'DSR con %'!AA22</f>
        <v>24.104241833252072</v>
      </c>
      <c r="AC22" s="22">
        <f>'Distributor Secondary'!AA8*'DSR con %'!AB22</f>
        <v>13.911597938144347</v>
      </c>
      <c r="AD22" s="22">
        <f>'Distributor Secondary'!AB8*'DSR con %'!AC22</f>
        <v>28.244759450171856</v>
      </c>
      <c r="AE22" s="22">
        <f>'Distributor Secondary'!AC8*'DSR con %'!AD22</f>
        <v>13.490034364261184</v>
      </c>
      <c r="AF22" s="22">
        <f>'Distributor Secondary'!AD8*'DSR con %'!AE22</f>
        <v>28.244759450171856</v>
      </c>
      <c r="AG22" s="22">
        <f>'Distributor Secondary'!AF8*'DSR con %'!AF22</f>
        <v>19.391924398625452</v>
      </c>
      <c r="AH22" s="22">
        <f>'Distributor Secondary'!AG8*'DSR con %'!AH22</f>
        <v>28.244759450171856</v>
      </c>
      <c r="AI22" s="22">
        <f>'Distributor Secondary'!AH8*'DSR con %'!AI22</f>
        <v>13.911597938144347</v>
      </c>
    </row>
    <row r="23" spans="1:47" x14ac:dyDescent="0.2">
      <c r="A23" s="35" t="s">
        <v>9</v>
      </c>
      <c r="B23" s="18" t="s">
        <v>5</v>
      </c>
      <c r="C23" s="19" t="s">
        <v>24</v>
      </c>
      <c r="D23" s="26" t="s">
        <v>64</v>
      </c>
      <c r="E23" s="26" t="s">
        <v>149</v>
      </c>
      <c r="F23" s="20">
        <f t="shared" si="0"/>
        <v>1894309.4953506882</v>
      </c>
      <c r="G23" s="21">
        <f t="shared" si="1"/>
        <v>1133.1089284080688</v>
      </c>
      <c r="H23" s="22">
        <f>'Distributor Secondary'!G8*'DSR con %'!H23</f>
        <v>143.51134080936129</v>
      </c>
      <c r="I23" s="22">
        <f>'Distributor Secondary'!H8*'DSR con %'!I23</f>
        <v>164.19092637737688</v>
      </c>
      <c r="J23" s="22"/>
      <c r="K23" s="22">
        <f>'Distributor Secondary'!I8*'DSR con %'!J23</f>
        <v>61.291301803998053</v>
      </c>
      <c r="L23" s="22">
        <f>'Distributor Secondary'!J8*'DSR con %'!K23</f>
        <v>81.721735738664066</v>
      </c>
      <c r="M23" s="22">
        <f>'Distributor Secondary'!K8*'DSR con %'!L23</f>
        <v>61.540453437347637</v>
      </c>
      <c r="N23" s="22">
        <f>'Distributor Secondary'!L8*'DSR con %'!M23</f>
        <v>81.970887372013649</v>
      </c>
      <c r="O23" s="22">
        <f>'Distributor Secondary'!M8*'DSR con %'!N23</f>
        <v>26.659224768405657</v>
      </c>
      <c r="P23" s="22">
        <f>'Distributor Secondary'!N8*'DSR con %'!O23</f>
        <v>26.659224768405657</v>
      </c>
      <c r="Q23" s="22">
        <f>'Distributor Secondary'!O8*'DSR con %'!P23</f>
        <v>30.645650901999026</v>
      </c>
      <c r="R23" s="22">
        <f>'Distributor Secondary'!P8*'DSR con %'!Q23</f>
        <v>20.430433934666016</v>
      </c>
      <c r="S23" s="22">
        <f>'Distributor Secondary'!Q8*'DSR con %'!R23</f>
        <v>40.860867869332033</v>
      </c>
      <c r="T23" s="22">
        <f>'Distributor Secondary'!R8*'DSR con %'!S23</f>
        <v>20.430433934666016</v>
      </c>
      <c r="U23" s="22">
        <f>'Distributor Secondary'!S8*'DSR con %'!T23</f>
        <v>61.540453437347637</v>
      </c>
      <c r="V23" s="22">
        <f>'Distributor Secondary'!T8*'DSR con %'!U23</f>
        <v>24.416860068259385</v>
      </c>
      <c r="W23" s="22">
        <f>'Distributor Secondary'!U8*'DSR con %'!V23</f>
        <v>51.076084836665039</v>
      </c>
      <c r="X23" s="22">
        <f>'Distributor Secondary'!V8*'DSR con %'!W23</f>
        <v>40.860867869332033</v>
      </c>
      <c r="Y23" s="22">
        <f>'Distributor Secondary'!W8*'DSR con %'!X23</f>
        <v>40.860867869332033</v>
      </c>
      <c r="Z23" s="22">
        <f>'Distributor Secondary'!X8*'DSR con %'!Y23</f>
        <v>16.19485616772306</v>
      </c>
      <c r="AA23" s="22">
        <f>'Distributor Secondary'!Y8*'DSR con %'!Z23</f>
        <v>40.860867869332033</v>
      </c>
      <c r="AB23" s="22">
        <f>'Distributor Secondary'!Z8*'DSR con %'!AA23</f>
        <v>20.430433934666016</v>
      </c>
      <c r="AC23" s="22">
        <f>'Distributor Secondary'!AA8*'DSR con %'!AB23</f>
        <v>7.3609278350515464</v>
      </c>
      <c r="AD23" s="22">
        <f>'Distributor Secondary'!AB8*'DSR con %'!AC23</f>
        <v>14.94491408934708</v>
      </c>
      <c r="AE23" s="22">
        <f>'Distributor Secondary'!AC8*'DSR con %'!AD23</f>
        <v>7.1378694158075602</v>
      </c>
      <c r="AF23" s="22">
        <f>'Distributor Secondary'!AD8*'DSR con %'!AE23</f>
        <v>14.94491408934708</v>
      </c>
      <c r="AG23" s="22">
        <f>'Distributor Secondary'!AF8*'DSR con %'!AF23</f>
        <v>10.260687285223367</v>
      </c>
      <c r="AH23" s="22">
        <f>'Distributor Secondary'!AG8*'DSR con %'!AH23</f>
        <v>14.94491408934708</v>
      </c>
      <c r="AI23" s="22">
        <f>'Distributor Secondary'!AH8*'DSR con %'!AI23</f>
        <v>7.3609278350515464</v>
      </c>
    </row>
    <row r="24" spans="1:47" x14ac:dyDescent="0.2">
      <c r="A24" s="34" t="s">
        <v>9</v>
      </c>
      <c r="B24" s="18" t="s">
        <v>5</v>
      </c>
      <c r="C24" s="19" t="s">
        <v>24</v>
      </c>
      <c r="D24" s="31" t="s">
        <v>65</v>
      </c>
      <c r="E24" s="31" t="s">
        <v>66</v>
      </c>
      <c r="F24" s="20">
        <f t="shared" si="0"/>
        <v>1911808.2079124083</v>
      </c>
      <c r="G24" s="21">
        <f t="shared" si="1"/>
        <v>1129.7200801972383</v>
      </c>
      <c r="H24" s="22">
        <f>'Distributor Secondary'!G8*'DSR con %'!H24</f>
        <v>142.60704046806435</v>
      </c>
      <c r="I24" s="22">
        <f>'Distributor Secondary'!H8*'DSR con %'!I24</f>
        <v>163.15631886884447</v>
      </c>
      <c r="J24" s="22"/>
      <c r="K24" s="22">
        <f>'Distributor Secondary'!I8*'DSR con %'!J24</f>
        <v>60.905090199902489</v>
      </c>
      <c r="L24" s="22">
        <f>'Distributor Secondary'!J8*'DSR con %'!K24</f>
        <v>81.206786933203318</v>
      </c>
      <c r="M24" s="22">
        <f>'Distributor Secondary'!K8*'DSR con %'!L24</f>
        <v>61.152671867381763</v>
      </c>
      <c r="N24" s="22">
        <f>'Distributor Secondary'!L8*'DSR con %'!M24</f>
        <v>81.454368600682599</v>
      </c>
      <c r="O24" s="22">
        <f>'Distributor Secondary'!M8*'DSR con %'!N24</f>
        <v>26.491238420282787</v>
      </c>
      <c r="P24" s="22">
        <f>'Distributor Secondary'!N8*'DSR con %'!O24</f>
        <v>26.491238420282787</v>
      </c>
      <c r="Q24" s="22">
        <f>'Distributor Secondary'!O8*'DSR con %'!P24</f>
        <v>30.452545099951244</v>
      </c>
      <c r="R24" s="22">
        <f>'Distributor Secondary'!P8*'DSR con %'!Q24</f>
        <v>20.30169673330083</v>
      </c>
      <c r="S24" s="22">
        <f>'Distributor Secondary'!Q8*'DSR con %'!R24</f>
        <v>40.603393466601659</v>
      </c>
      <c r="T24" s="22">
        <f>'Distributor Secondary'!R8*'DSR con %'!S24</f>
        <v>20.30169673330083</v>
      </c>
      <c r="U24" s="22">
        <f>'Distributor Secondary'!S8*'DSR con %'!T24</f>
        <v>61.152671867381763</v>
      </c>
      <c r="V24" s="22">
        <f>'Distributor Secondary'!T8*'DSR con %'!U24</f>
        <v>24.263003412969283</v>
      </c>
      <c r="W24" s="22">
        <f>'Distributor Secondary'!U8*'DSR con %'!V24</f>
        <v>50.754241833252074</v>
      </c>
      <c r="X24" s="22">
        <f>'Distributor Secondary'!V8*'DSR con %'!W24</f>
        <v>40.603393466601659</v>
      </c>
      <c r="Y24" s="22">
        <f>'Distributor Secondary'!W8*'DSR con %'!X24</f>
        <v>40.603393466601659</v>
      </c>
      <c r="Z24" s="22">
        <f>'Distributor Secondary'!X8*'DSR con %'!Y24</f>
        <v>16.092808386153095</v>
      </c>
      <c r="AA24" s="22">
        <f>'Distributor Secondary'!Y8*'DSR con %'!Z24</f>
        <v>40.603393466601659</v>
      </c>
      <c r="AB24" s="22">
        <f>'Distributor Secondary'!Z8*'DSR con %'!AA24</f>
        <v>20.30169673330083</v>
      </c>
      <c r="AC24" s="22">
        <f>'Distributor Secondary'!AA8*'DSR con %'!AB24</f>
        <v>7.673350515463909</v>
      </c>
      <c r="AD24" s="22">
        <f>'Distributor Secondary'!AB8*'DSR con %'!AC24</f>
        <v>15.579226804123694</v>
      </c>
      <c r="AE24" s="22">
        <f>'Distributor Secondary'!AC8*'DSR con %'!AD24</f>
        <v>7.4408247422680329</v>
      </c>
      <c r="AF24" s="22">
        <f>'Distributor Secondary'!AD8*'DSR con %'!AE24</f>
        <v>15.579226804123694</v>
      </c>
      <c r="AG24" s="22">
        <f>'Distributor Secondary'!AF8*'DSR con %'!AF24</f>
        <v>10.696185567010298</v>
      </c>
      <c r="AH24" s="22">
        <f>'Distributor Secondary'!AG8*'DSR con %'!AH24</f>
        <v>15.579226804123694</v>
      </c>
      <c r="AI24" s="22">
        <f>'Distributor Secondary'!AH8*'DSR con %'!AI24</f>
        <v>7.673350515463909</v>
      </c>
    </row>
    <row r="25" spans="1:47" x14ac:dyDescent="0.2">
      <c r="A25" s="34" t="s">
        <v>9</v>
      </c>
      <c r="B25" s="18" t="s">
        <v>5</v>
      </c>
      <c r="C25" s="19" t="s">
        <v>24</v>
      </c>
      <c r="D25" s="31" t="s">
        <v>67</v>
      </c>
      <c r="E25" s="31" t="s">
        <v>68</v>
      </c>
      <c r="F25" s="20">
        <f t="shared" si="0"/>
        <v>1416689.6502376678</v>
      </c>
      <c r="G25" s="21">
        <f t="shared" si="1"/>
        <v>929.6598372933496</v>
      </c>
      <c r="H25" s="22">
        <f>'Distributor Secondary'!G8*'DSR con %'!H25</f>
        <v>120.56401755241345</v>
      </c>
      <c r="I25" s="22">
        <f>'Distributor Secondary'!H8*'DSR con %'!I25</f>
        <v>137.93695758166749</v>
      </c>
      <c r="J25" s="22"/>
      <c r="K25" s="22">
        <f>'Distributor Secondary'!I8*'DSR con %'!J25</f>
        <v>51.490882496343247</v>
      </c>
      <c r="L25" s="22">
        <f>'Distributor Secondary'!J8*'DSR con %'!K25</f>
        <v>68.654509995124329</v>
      </c>
      <c r="M25" s="22">
        <f>'Distributor Secondary'!K8*'DSR con %'!L25</f>
        <v>51.700195026816182</v>
      </c>
      <c r="N25" s="22">
        <f>'Distributor Secondary'!L8*'DSR con %'!M25</f>
        <v>68.863822525597271</v>
      </c>
      <c r="O25" s="22">
        <f>'Distributor Secondary'!M8*'DSR con %'!N25</f>
        <v>22.39644076060458</v>
      </c>
      <c r="P25" s="22">
        <f>'Distributor Secondary'!N8*'DSR con %'!O25</f>
        <v>22.39644076060458</v>
      </c>
      <c r="Q25" s="22">
        <f>'Distributor Secondary'!O8*'DSR con %'!P25</f>
        <v>25.745441248171623</v>
      </c>
      <c r="R25" s="22">
        <f>'Distributor Secondary'!P8*'DSR con %'!Q25</f>
        <v>17.163627498781082</v>
      </c>
      <c r="S25" s="22">
        <f>'Distributor Secondary'!Q8*'DSR con %'!R25</f>
        <v>34.327254997562164</v>
      </c>
      <c r="T25" s="22">
        <f>'Distributor Secondary'!R8*'DSR con %'!S25</f>
        <v>17.163627498781082</v>
      </c>
      <c r="U25" s="22">
        <f>'Distributor Secondary'!S8*'DSR con %'!T25</f>
        <v>51.700195026816182</v>
      </c>
      <c r="V25" s="22">
        <f>'Distributor Secondary'!T8*'DSR con %'!U25</f>
        <v>20.512627986348122</v>
      </c>
      <c r="W25" s="22">
        <f>'Distributor Secondary'!U8*'DSR con %'!V25</f>
        <v>42.909068746952705</v>
      </c>
      <c r="X25" s="22">
        <f>'Distributor Secondary'!V8*'DSR con %'!W25</f>
        <v>34.327254997562164</v>
      </c>
      <c r="Y25" s="22">
        <f>'Distributor Secondary'!W8*'DSR con %'!X25</f>
        <v>34.327254997562164</v>
      </c>
      <c r="Z25" s="22">
        <f>'Distributor Secondary'!X8*'DSR con %'!Y25</f>
        <v>13.605314480741102</v>
      </c>
      <c r="AA25" s="22">
        <f>'Distributor Secondary'!Y8*'DSR con %'!Z25</f>
        <v>34.327254997562164</v>
      </c>
      <c r="AB25" s="22">
        <f>'Distributor Secondary'!Z8*'DSR con %'!AA25</f>
        <v>17.163627498781082</v>
      </c>
      <c r="AC25" s="22">
        <f>'Distributor Secondary'!AA8*'DSR con %'!AB25</f>
        <v>4.054123711340206</v>
      </c>
      <c r="AD25" s="22">
        <f>'Distributor Secondary'!AB8*'DSR con %'!AC25</f>
        <v>8.2310996563573884</v>
      </c>
      <c r="AE25" s="22">
        <f>'Distributor Secondary'!AC8*'DSR con %'!AD25</f>
        <v>3.93127147766323</v>
      </c>
      <c r="AF25" s="22">
        <f>'Distributor Secondary'!AD8*'DSR con %'!AE25</f>
        <v>8.2310996563573884</v>
      </c>
      <c r="AG25" s="22">
        <f>'Distributor Secondary'!AF8*'DSR con %'!AF25</f>
        <v>5.6512027491408929</v>
      </c>
      <c r="AH25" s="22">
        <f>'Distributor Secondary'!AG8*'DSR con %'!AH25</f>
        <v>8.2310996563573884</v>
      </c>
      <c r="AI25" s="22">
        <f>'Distributor Secondary'!AH8*'DSR con %'!AI25</f>
        <v>4.054123711340206</v>
      </c>
    </row>
    <row r="26" spans="1:47" s="10" customFormat="1" x14ac:dyDescent="0.2">
      <c r="A26" s="32"/>
      <c r="B26" s="24"/>
      <c r="C26" s="25"/>
      <c r="D26" s="33"/>
      <c r="E26" s="33"/>
      <c r="F26" s="28">
        <f t="shared" si="0"/>
        <v>7886560</v>
      </c>
      <c r="G26" s="58">
        <f t="shared" si="1"/>
        <v>4584</v>
      </c>
      <c r="H26" s="12">
        <f>SUM(H22:H25)</f>
        <v>576</v>
      </c>
      <c r="I26" s="12">
        <f t="shared" ref="I26:AI26" si="6">SUM(I22:I25)</f>
        <v>659</v>
      </c>
      <c r="J26" s="12"/>
      <c r="K26" s="12">
        <f t="shared" si="6"/>
        <v>246</v>
      </c>
      <c r="L26" s="12">
        <f t="shared" si="6"/>
        <v>328</v>
      </c>
      <c r="M26" s="12">
        <f t="shared" si="6"/>
        <v>247</v>
      </c>
      <c r="N26" s="12">
        <f t="shared" si="6"/>
        <v>329</v>
      </c>
      <c r="O26" s="12">
        <f t="shared" si="6"/>
        <v>107</v>
      </c>
      <c r="P26" s="12">
        <f t="shared" si="6"/>
        <v>107</v>
      </c>
      <c r="Q26" s="12">
        <f t="shared" si="6"/>
        <v>123</v>
      </c>
      <c r="R26" s="12">
        <f t="shared" si="6"/>
        <v>82</v>
      </c>
      <c r="S26" s="12">
        <f t="shared" si="6"/>
        <v>164</v>
      </c>
      <c r="T26" s="12">
        <f t="shared" si="6"/>
        <v>82</v>
      </c>
      <c r="U26" s="12">
        <f t="shared" si="6"/>
        <v>247</v>
      </c>
      <c r="V26" s="12">
        <f t="shared" si="6"/>
        <v>98</v>
      </c>
      <c r="W26" s="12">
        <f t="shared" si="6"/>
        <v>205</v>
      </c>
      <c r="X26" s="12">
        <f t="shared" si="6"/>
        <v>164</v>
      </c>
      <c r="Y26" s="12">
        <f t="shared" si="6"/>
        <v>164</v>
      </c>
      <c r="Z26" s="12">
        <f t="shared" si="6"/>
        <v>65</v>
      </c>
      <c r="AA26" s="12">
        <f t="shared" si="6"/>
        <v>164</v>
      </c>
      <c r="AB26" s="12">
        <f t="shared" si="6"/>
        <v>82</v>
      </c>
      <c r="AC26" s="12">
        <f t="shared" si="6"/>
        <v>33.000000000000007</v>
      </c>
      <c r="AD26" s="12">
        <f t="shared" si="6"/>
        <v>67.000000000000014</v>
      </c>
      <c r="AE26" s="12">
        <f t="shared" si="6"/>
        <v>32.000000000000007</v>
      </c>
      <c r="AF26" s="12">
        <f t="shared" si="6"/>
        <v>67.000000000000014</v>
      </c>
      <c r="AG26" s="12">
        <f t="shared" si="6"/>
        <v>46.000000000000007</v>
      </c>
      <c r="AH26" s="12">
        <f t="shared" si="6"/>
        <v>67.000000000000014</v>
      </c>
      <c r="AI26" s="12">
        <f t="shared" si="6"/>
        <v>33.000000000000007</v>
      </c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</row>
    <row r="27" spans="1:47" x14ac:dyDescent="0.2">
      <c r="A27" s="17" t="s">
        <v>10</v>
      </c>
      <c r="B27" s="18" t="s">
        <v>5</v>
      </c>
      <c r="C27" s="19" t="s">
        <v>5</v>
      </c>
      <c r="D27" s="29" t="s">
        <v>34</v>
      </c>
      <c r="E27" s="17" t="s">
        <v>35</v>
      </c>
      <c r="F27" s="20">
        <f t="shared" si="0"/>
        <v>5093792.3</v>
      </c>
      <c r="G27" s="21">
        <f t="shared" si="1"/>
        <v>2711.5499999999997</v>
      </c>
      <c r="H27" s="22">
        <f>'Distributor Secondary'!G9*'DSR con %'!H27</f>
        <v>322.56</v>
      </c>
      <c r="I27" s="22">
        <f>'Distributor Secondary'!H9*'DSR con %'!I27</f>
        <v>368.64</v>
      </c>
      <c r="J27" s="22"/>
      <c r="K27" s="22">
        <f>'Distributor Secondary'!I9*'DSR con %'!J27</f>
        <v>137.6</v>
      </c>
      <c r="L27" s="22">
        <f>'Distributor Secondary'!J9*'DSR con %'!K27</f>
        <v>183.68</v>
      </c>
      <c r="M27" s="22">
        <f>'Distributor Secondary'!K9*'DSR con %'!L27</f>
        <v>137.92000000000002</v>
      </c>
      <c r="N27" s="22">
        <f>'Distributor Secondary'!L9*'DSR con %'!M27</f>
        <v>184.32</v>
      </c>
      <c r="O27" s="22">
        <f>'Distributor Secondary'!M9*'DSR con %'!N27</f>
        <v>59.2</v>
      </c>
      <c r="P27" s="22">
        <f>'Distributor Secondary'!N9*'DSR con %'!O27</f>
        <v>59.2</v>
      </c>
      <c r="Q27" s="22">
        <f>'Distributor Secondary'!O9*'DSR con %'!P27</f>
        <v>69.12</v>
      </c>
      <c r="R27" s="22">
        <f>'Distributor Secondary'!P9*'DSR con %'!Q27</f>
        <v>45.76</v>
      </c>
      <c r="S27" s="22">
        <f>'Distributor Secondary'!Q9*'DSR con %'!R27</f>
        <v>100.44999999999999</v>
      </c>
      <c r="T27" s="22">
        <f>'Distributor Secondary'!R9*'DSR con %'!S27</f>
        <v>50.05</v>
      </c>
      <c r="U27" s="22">
        <f>'Distributor Secondary'!S9*'DSR con %'!T27</f>
        <v>151.19999999999999</v>
      </c>
      <c r="V27" s="22">
        <f>'Distributor Secondary'!T9*'DSR con %'!U27</f>
        <v>59.849999999999994</v>
      </c>
      <c r="W27" s="22">
        <f>'Distributor Secondary'!U9*'DSR con %'!V27</f>
        <v>125.99999999999999</v>
      </c>
      <c r="X27" s="22">
        <f>'Distributor Secondary'!V9*'DSR con %'!W27</f>
        <v>100.44999999999999</v>
      </c>
      <c r="Y27" s="22">
        <f>'Distributor Secondary'!W9*'DSR con %'!X27</f>
        <v>100.44999999999999</v>
      </c>
      <c r="Z27" s="22">
        <f>'Distributor Secondary'!X9*'DSR con %'!Y27</f>
        <v>39.549999999999997</v>
      </c>
      <c r="AA27" s="22">
        <f>'Distributor Secondary'!Y9*'DSR con %'!Z27</f>
        <v>100.44999999999999</v>
      </c>
      <c r="AB27" s="22">
        <f>'Distributor Secondary'!Z9*'DSR con %'!AA27</f>
        <v>50.05</v>
      </c>
      <c r="AC27" s="22">
        <f>'Distributor Secondary'!AA9*'DSR con %'!AB27</f>
        <v>26.1</v>
      </c>
      <c r="AD27" s="22">
        <f>'Distributor Secondary'!AB9*'DSR con %'!AC27</f>
        <v>52.65</v>
      </c>
      <c r="AE27" s="22">
        <f>'Distributor Secondary'!AC9*'DSR con %'!AD27</f>
        <v>18.45</v>
      </c>
      <c r="AF27" s="22">
        <f>'Distributor Secondary'!AD9*'DSR con %'!AE27</f>
        <v>52.2</v>
      </c>
      <c r="AG27" s="22">
        <f>'Distributor Secondary'!AF9*'DSR con %'!AF27</f>
        <v>36.9</v>
      </c>
      <c r="AH27" s="22">
        <f>'Distributor Secondary'!AG9*'DSR con %'!AH27</f>
        <v>52.65</v>
      </c>
      <c r="AI27" s="22">
        <f>'Distributor Secondary'!AH9*'DSR con %'!AI27</f>
        <v>26.1</v>
      </c>
    </row>
    <row r="28" spans="1:47" x14ac:dyDescent="0.2">
      <c r="A28" s="17" t="s">
        <v>10</v>
      </c>
      <c r="B28" s="18" t="s">
        <v>5</v>
      </c>
      <c r="C28" s="19" t="s">
        <v>5</v>
      </c>
      <c r="D28" s="29" t="s">
        <v>36</v>
      </c>
      <c r="E28" s="17" t="s">
        <v>37</v>
      </c>
      <c r="F28" s="20">
        <f t="shared" si="0"/>
        <v>1519759.9499999997</v>
      </c>
      <c r="G28" s="21">
        <f t="shared" si="1"/>
        <v>902.04500000000007</v>
      </c>
      <c r="H28" s="22">
        <f>'Distributor Secondary'!G9*'DSR con %'!H28</f>
        <v>110.88</v>
      </c>
      <c r="I28" s="22">
        <f>'Distributor Secondary'!H9*'DSR con %'!I28</f>
        <v>126.72</v>
      </c>
      <c r="J28" s="22"/>
      <c r="K28" s="22">
        <f>'Distributor Secondary'!I9*'DSR con %'!J28</f>
        <v>47.3</v>
      </c>
      <c r="L28" s="22">
        <f>'Distributor Secondary'!J9*'DSR con %'!K28</f>
        <v>63.14</v>
      </c>
      <c r="M28" s="22">
        <f>'Distributor Secondary'!K9*'DSR con %'!L28</f>
        <v>47.410000000000004</v>
      </c>
      <c r="N28" s="22">
        <f>'Distributor Secondary'!L9*'DSR con %'!M28</f>
        <v>63.36</v>
      </c>
      <c r="O28" s="22">
        <f>'Distributor Secondary'!M9*'DSR con %'!N28</f>
        <v>20.350000000000001</v>
      </c>
      <c r="P28" s="22">
        <f>'Distributor Secondary'!N9*'DSR con %'!O28</f>
        <v>20.350000000000001</v>
      </c>
      <c r="Q28" s="22">
        <f>'Distributor Secondary'!O9*'DSR con %'!P28</f>
        <v>23.76</v>
      </c>
      <c r="R28" s="22">
        <f>'Distributor Secondary'!P9*'DSR con %'!Q28</f>
        <v>15.73</v>
      </c>
      <c r="S28" s="22">
        <f>'Distributor Secondary'!Q9*'DSR con %'!R28</f>
        <v>34.44</v>
      </c>
      <c r="T28" s="22">
        <f>'Distributor Secondary'!R9*'DSR con %'!S28</f>
        <v>17.16</v>
      </c>
      <c r="U28" s="22">
        <f>'Distributor Secondary'!S9*'DSR con %'!T28</f>
        <v>51.839999999999996</v>
      </c>
      <c r="V28" s="22">
        <f>'Distributor Secondary'!T9*'DSR con %'!U28</f>
        <v>20.52</v>
      </c>
      <c r="W28" s="22">
        <f>'Distributor Secondary'!U9*'DSR con %'!V28</f>
        <v>43.199999999999996</v>
      </c>
      <c r="X28" s="22">
        <f>'Distributor Secondary'!V9*'DSR con %'!W28</f>
        <v>34.44</v>
      </c>
      <c r="Y28" s="22">
        <f>'Distributor Secondary'!W9*'DSR con %'!X28</f>
        <v>34.44</v>
      </c>
      <c r="Z28" s="22">
        <f>'Distributor Secondary'!X9*'DSR con %'!Y28</f>
        <v>13.559999999999999</v>
      </c>
      <c r="AA28" s="22">
        <f>'Distributor Secondary'!Y9*'DSR con %'!Z28</f>
        <v>34.44</v>
      </c>
      <c r="AB28" s="22">
        <f>'Distributor Secondary'!Z9*'DSR con %'!AA28</f>
        <v>17.16</v>
      </c>
      <c r="AC28" s="22">
        <f>'Distributor Secondary'!AA9*'DSR con %'!AB28</f>
        <v>6.09</v>
      </c>
      <c r="AD28" s="22">
        <f>'Distributor Secondary'!AB9*'DSR con %'!AC28</f>
        <v>12.285</v>
      </c>
      <c r="AE28" s="22">
        <f>'Distributor Secondary'!AC9*'DSR con %'!AD28</f>
        <v>4.3049999999999997</v>
      </c>
      <c r="AF28" s="22">
        <f>'Distributor Secondary'!AD9*'DSR con %'!AE28</f>
        <v>12.18</v>
      </c>
      <c r="AG28" s="22">
        <f>'Distributor Secondary'!AF9*'DSR con %'!AF28</f>
        <v>8.61</v>
      </c>
      <c r="AH28" s="22">
        <f>'Distributor Secondary'!AG9*'DSR con %'!AH28</f>
        <v>12.285</v>
      </c>
      <c r="AI28" s="22">
        <f>'Distributor Secondary'!AH9*'DSR con %'!AI28</f>
        <v>6.09</v>
      </c>
    </row>
    <row r="29" spans="1:47" x14ac:dyDescent="0.2">
      <c r="A29" s="17" t="s">
        <v>10</v>
      </c>
      <c r="B29" s="18" t="s">
        <v>5</v>
      </c>
      <c r="C29" s="19" t="s">
        <v>5</v>
      </c>
      <c r="D29" s="29" t="s">
        <v>38</v>
      </c>
      <c r="E29" s="17" t="s">
        <v>39</v>
      </c>
      <c r="F29" s="20">
        <f t="shared" si="0"/>
        <v>1991246.0000000005</v>
      </c>
      <c r="G29" s="21">
        <f t="shared" si="1"/>
        <v>1170.0600000000002</v>
      </c>
      <c r="H29" s="22">
        <f>'Distributor Secondary'!G9*'DSR con %'!H29</f>
        <v>141.12</v>
      </c>
      <c r="I29" s="22">
        <f>'Distributor Secondary'!H9*'DSR con %'!I29</f>
        <v>161.28000000000003</v>
      </c>
      <c r="J29" s="22"/>
      <c r="K29" s="22">
        <f>'Distributor Secondary'!I9*'DSR con %'!J29</f>
        <v>60.2</v>
      </c>
      <c r="L29" s="22">
        <f>'Distributor Secondary'!J9*'DSR con %'!K29</f>
        <v>80.360000000000014</v>
      </c>
      <c r="M29" s="22">
        <f>'Distributor Secondary'!K9*'DSR con %'!L29</f>
        <v>60.34</v>
      </c>
      <c r="N29" s="22">
        <f>'Distributor Secondary'!L9*'DSR con %'!M29</f>
        <v>80.640000000000015</v>
      </c>
      <c r="O29" s="22">
        <f>'Distributor Secondary'!M9*'DSR con %'!N29</f>
        <v>25.900000000000002</v>
      </c>
      <c r="P29" s="22">
        <f>'Distributor Secondary'!N9*'DSR con %'!O29</f>
        <v>25.900000000000002</v>
      </c>
      <c r="Q29" s="22">
        <f>'Distributor Secondary'!O9*'DSR con %'!P29</f>
        <v>30.240000000000002</v>
      </c>
      <c r="R29" s="22">
        <f>'Distributor Secondary'!P9*'DSR con %'!Q29</f>
        <v>20.020000000000003</v>
      </c>
      <c r="S29" s="22">
        <f>'Distributor Secondary'!Q9*'DSR con %'!R29</f>
        <v>45.92</v>
      </c>
      <c r="T29" s="22">
        <f>'Distributor Secondary'!R9*'DSR con %'!S29</f>
        <v>22.88</v>
      </c>
      <c r="U29" s="22">
        <f>'Distributor Secondary'!S9*'DSR con %'!T29</f>
        <v>69.12</v>
      </c>
      <c r="V29" s="22">
        <f>'Distributor Secondary'!T9*'DSR con %'!U29</f>
        <v>27.36</v>
      </c>
      <c r="W29" s="22">
        <f>'Distributor Secondary'!U9*'DSR con %'!V29</f>
        <v>57.6</v>
      </c>
      <c r="X29" s="22">
        <f>'Distributor Secondary'!V9*'DSR con %'!W29</f>
        <v>45.92</v>
      </c>
      <c r="Y29" s="22">
        <f>'Distributor Secondary'!W9*'DSR con %'!X29</f>
        <v>45.92</v>
      </c>
      <c r="Z29" s="22">
        <f>'Distributor Secondary'!X9*'DSR con %'!Y29</f>
        <v>18.080000000000002</v>
      </c>
      <c r="AA29" s="22">
        <f>'Distributor Secondary'!Y9*'DSR con %'!Z29</f>
        <v>45.92</v>
      </c>
      <c r="AB29" s="22">
        <f>'Distributor Secondary'!Z9*'DSR con %'!AA29</f>
        <v>22.88</v>
      </c>
      <c r="AC29" s="22">
        <f>'Distributor Secondary'!AA9*'DSR con %'!AB29</f>
        <v>8.120000000000001</v>
      </c>
      <c r="AD29" s="22">
        <f>'Distributor Secondary'!AB9*'DSR con %'!AC29</f>
        <v>16.380000000000003</v>
      </c>
      <c r="AE29" s="22">
        <f>'Distributor Secondary'!AC9*'DSR con %'!AD29</f>
        <v>5.74</v>
      </c>
      <c r="AF29" s="22">
        <f>'Distributor Secondary'!AD9*'DSR con %'!AE29</f>
        <v>16.240000000000002</v>
      </c>
      <c r="AG29" s="22">
        <f>'Distributor Secondary'!AF9*'DSR con %'!AF29</f>
        <v>11.48</v>
      </c>
      <c r="AH29" s="22">
        <f>'Distributor Secondary'!AG9*'DSR con %'!AH29</f>
        <v>16.380000000000003</v>
      </c>
      <c r="AI29" s="22">
        <f>'Distributor Secondary'!AH9*'DSR con %'!AI29</f>
        <v>8.120000000000001</v>
      </c>
    </row>
    <row r="30" spans="1:47" x14ac:dyDescent="0.2">
      <c r="A30" s="17" t="s">
        <v>10</v>
      </c>
      <c r="B30" s="18" t="s">
        <v>5</v>
      </c>
      <c r="C30" s="19" t="s">
        <v>5</v>
      </c>
      <c r="D30" s="29" t="s">
        <v>40</v>
      </c>
      <c r="E30" s="17" t="s">
        <v>41</v>
      </c>
      <c r="F30" s="20">
        <f t="shared" si="0"/>
        <v>1662933.55</v>
      </c>
      <c r="G30" s="21">
        <f t="shared" si="1"/>
        <v>1025.1449999999998</v>
      </c>
      <c r="H30" s="22">
        <f>'Distributor Secondary'!G9*'DSR con %'!H30</f>
        <v>131.04</v>
      </c>
      <c r="I30" s="22">
        <f>'Distributor Secondary'!H9*'DSR con %'!I30</f>
        <v>149.76</v>
      </c>
      <c r="J30" s="22"/>
      <c r="K30" s="22">
        <f>'Distributor Secondary'!I9*'DSR con %'!J30</f>
        <v>55.9</v>
      </c>
      <c r="L30" s="22">
        <f>'Distributor Secondary'!J9*'DSR con %'!K30</f>
        <v>74.62</v>
      </c>
      <c r="M30" s="22">
        <f>'Distributor Secondary'!K9*'DSR con %'!L30</f>
        <v>56.03</v>
      </c>
      <c r="N30" s="22">
        <f>'Distributor Secondary'!L9*'DSR con %'!M30</f>
        <v>74.88</v>
      </c>
      <c r="O30" s="22">
        <f>'Distributor Secondary'!M9*'DSR con %'!N30</f>
        <v>24.05</v>
      </c>
      <c r="P30" s="22">
        <f>'Distributor Secondary'!N9*'DSR con %'!O30</f>
        <v>24.05</v>
      </c>
      <c r="Q30" s="22">
        <f>'Distributor Secondary'!O9*'DSR con %'!P30</f>
        <v>28.080000000000002</v>
      </c>
      <c r="R30" s="22">
        <f>'Distributor Secondary'!P9*'DSR con %'!Q30</f>
        <v>18.59</v>
      </c>
      <c r="S30" s="22">
        <f>'Distributor Secondary'!Q9*'DSR con %'!R30</f>
        <v>37.31</v>
      </c>
      <c r="T30" s="22">
        <f>'Distributor Secondary'!R9*'DSR con %'!S30</f>
        <v>18.59</v>
      </c>
      <c r="U30" s="22">
        <f>'Distributor Secondary'!S9*'DSR con %'!T30</f>
        <v>56.160000000000004</v>
      </c>
      <c r="V30" s="22">
        <f>'Distributor Secondary'!T9*'DSR con %'!U30</f>
        <v>22.23</v>
      </c>
      <c r="W30" s="22">
        <f>'Distributor Secondary'!U9*'DSR con %'!V30</f>
        <v>46.800000000000004</v>
      </c>
      <c r="X30" s="22">
        <f>'Distributor Secondary'!V9*'DSR con %'!W30</f>
        <v>37.31</v>
      </c>
      <c r="Y30" s="22">
        <f>'Distributor Secondary'!W9*'DSR con %'!X30</f>
        <v>37.31</v>
      </c>
      <c r="Z30" s="22">
        <f>'Distributor Secondary'!X9*'DSR con %'!Y30</f>
        <v>14.690000000000001</v>
      </c>
      <c r="AA30" s="22">
        <f>'Distributor Secondary'!Y9*'DSR con %'!Z30</f>
        <v>37.31</v>
      </c>
      <c r="AB30" s="22">
        <f>'Distributor Secondary'!Z9*'DSR con %'!AA30</f>
        <v>18.59</v>
      </c>
      <c r="AC30" s="22">
        <f>'Distributor Secondary'!AA9*'DSR con %'!AB30</f>
        <v>6.09</v>
      </c>
      <c r="AD30" s="22">
        <f>'Distributor Secondary'!AB9*'DSR con %'!AC30</f>
        <v>12.285</v>
      </c>
      <c r="AE30" s="22">
        <f>'Distributor Secondary'!AC9*'DSR con %'!AD30</f>
        <v>4.3049999999999997</v>
      </c>
      <c r="AF30" s="22">
        <f>'Distributor Secondary'!AD9*'DSR con %'!AE30</f>
        <v>12.18</v>
      </c>
      <c r="AG30" s="22">
        <f>'Distributor Secondary'!AF9*'DSR con %'!AF30</f>
        <v>8.61</v>
      </c>
      <c r="AH30" s="22">
        <f>'Distributor Secondary'!AG9*'DSR con %'!AH30</f>
        <v>12.285</v>
      </c>
      <c r="AI30" s="22">
        <f>'Distributor Secondary'!AH9*'DSR con %'!AI30</f>
        <v>6.09</v>
      </c>
    </row>
    <row r="31" spans="1:47" x14ac:dyDescent="0.2">
      <c r="A31" s="17" t="s">
        <v>10</v>
      </c>
      <c r="B31" s="18" t="s">
        <v>5</v>
      </c>
      <c r="C31" s="19" t="s">
        <v>5</v>
      </c>
      <c r="D31" s="31" t="s">
        <v>25</v>
      </c>
      <c r="E31" s="69" t="s">
        <v>153</v>
      </c>
      <c r="F31" s="20">
        <f t="shared" si="0"/>
        <v>2149198.7000000002</v>
      </c>
      <c r="G31" s="21">
        <f t="shared" si="1"/>
        <v>1317.0600000000004</v>
      </c>
      <c r="H31" s="22">
        <f>'Distributor Secondary'!G9*'DSR con %'!H31</f>
        <v>171.36</v>
      </c>
      <c r="I31" s="22">
        <f>'Distributor Secondary'!H9*'DSR con %'!I31</f>
        <v>195.84</v>
      </c>
      <c r="J31" s="22"/>
      <c r="K31" s="22">
        <f>'Distributor Secondary'!I9*'DSR con %'!J31</f>
        <v>73.100000000000009</v>
      </c>
      <c r="L31" s="22">
        <f>'Distributor Secondary'!J9*'DSR con %'!K31</f>
        <v>97.580000000000013</v>
      </c>
      <c r="M31" s="22">
        <f>'Distributor Secondary'!K9*'DSR con %'!L31</f>
        <v>73.27000000000001</v>
      </c>
      <c r="N31" s="22">
        <f>'Distributor Secondary'!L9*'DSR con %'!M31</f>
        <v>97.92</v>
      </c>
      <c r="O31" s="22">
        <f>'Distributor Secondary'!M9*'DSR con %'!N31</f>
        <v>31.450000000000003</v>
      </c>
      <c r="P31" s="22">
        <f>'Distributor Secondary'!N9*'DSR con %'!O31</f>
        <v>31.450000000000003</v>
      </c>
      <c r="Q31" s="22">
        <f>'Distributor Secondary'!O9*'DSR con %'!P31</f>
        <v>36.720000000000006</v>
      </c>
      <c r="R31" s="22">
        <f>'Distributor Secondary'!P9*'DSR con %'!Q31</f>
        <v>24.310000000000002</v>
      </c>
      <c r="S31" s="22">
        <f>'Distributor Secondary'!Q9*'DSR con %'!R31</f>
        <v>45.92</v>
      </c>
      <c r="T31" s="22">
        <f>'Distributor Secondary'!R9*'DSR con %'!S31</f>
        <v>22.88</v>
      </c>
      <c r="U31" s="22">
        <f>'Distributor Secondary'!S9*'DSR con %'!T31</f>
        <v>69.12</v>
      </c>
      <c r="V31" s="22">
        <f>'Distributor Secondary'!T9*'DSR con %'!U31</f>
        <v>27.36</v>
      </c>
      <c r="W31" s="22">
        <f>'Distributor Secondary'!U9*'DSR con %'!V31</f>
        <v>57.6</v>
      </c>
      <c r="X31" s="22">
        <f>'Distributor Secondary'!V9*'DSR con %'!W31</f>
        <v>45.92</v>
      </c>
      <c r="Y31" s="22">
        <f>'Distributor Secondary'!W9*'DSR con %'!X31</f>
        <v>45.92</v>
      </c>
      <c r="Z31" s="22">
        <f>'Distributor Secondary'!X9*'DSR con %'!Y31</f>
        <v>18.080000000000002</v>
      </c>
      <c r="AA31" s="22">
        <f>'Distributor Secondary'!Y9*'DSR con %'!Z31</f>
        <v>45.92</v>
      </c>
      <c r="AB31" s="22">
        <f>'Distributor Secondary'!Z9*'DSR con %'!AA31</f>
        <v>22.88</v>
      </c>
      <c r="AC31" s="22">
        <f>'Distributor Secondary'!AA9*'DSR con %'!AB31</f>
        <v>8.120000000000001</v>
      </c>
      <c r="AD31" s="22">
        <f>'Distributor Secondary'!AB9*'DSR con %'!AC31</f>
        <v>16.380000000000003</v>
      </c>
      <c r="AE31" s="22">
        <f>'Distributor Secondary'!AC9*'DSR con %'!AD31</f>
        <v>5.74</v>
      </c>
      <c r="AF31" s="22">
        <f>'Distributor Secondary'!AD9*'DSR con %'!AE31</f>
        <v>16.240000000000002</v>
      </c>
      <c r="AG31" s="22">
        <f>'Distributor Secondary'!AF9*'DSR con %'!AF31</f>
        <v>11.48</v>
      </c>
      <c r="AH31" s="22">
        <f>'Distributor Secondary'!AG9*'DSR con %'!AH31</f>
        <v>16.380000000000003</v>
      </c>
      <c r="AI31" s="22">
        <f>'Distributor Secondary'!AH9*'DSR con %'!AI31</f>
        <v>8.120000000000001</v>
      </c>
    </row>
    <row r="32" spans="1:47" x14ac:dyDescent="0.2">
      <c r="A32" s="17" t="s">
        <v>10</v>
      </c>
      <c r="B32" s="18" t="s">
        <v>5</v>
      </c>
      <c r="C32" s="19" t="s">
        <v>5</v>
      </c>
      <c r="D32" s="31" t="s">
        <v>26</v>
      </c>
      <c r="E32" s="31" t="s">
        <v>144</v>
      </c>
      <c r="F32" s="20">
        <f t="shared" si="0"/>
        <v>1265229.5</v>
      </c>
      <c r="G32" s="21">
        <f t="shared" si="1"/>
        <v>873.1400000000001</v>
      </c>
      <c r="H32" s="22">
        <f>'Distributor Secondary'!G9*'DSR con %'!H32</f>
        <v>131.04</v>
      </c>
      <c r="I32" s="22">
        <f>'Distributor Secondary'!H9*'DSR con %'!I32</f>
        <v>149.76</v>
      </c>
      <c r="J32" s="22"/>
      <c r="K32" s="22">
        <f>'Distributor Secondary'!I9*'DSR con %'!J32</f>
        <v>55.9</v>
      </c>
      <c r="L32" s="22">
        <f>'Distributor Secondary'!J9*'DSR con %'!K32</f>
        <v>74.62</v>
      </c>
      <c r="M32" s="22">
        <f>'Distributor Secondary'!K9*'DSR con %'!L32</f>
        <v>56.03</v>
      </c>
      <c r="N32" s="22">
        <f>'Distributor Secondary'!L9*'DSR con %'!M32</f>
        <v>74.88</v>
      </c>
      <c r="O32" s="22">
        <f>'Distributor Secondary'!M9*'DSR con %'!N32</f>
        <v>24.05</v>
      </c>
      <c r="P32" s="22">
        <f>'Distributor Secondary'!N9*'DSR con %'!O32</f>
        <v>24.05</v>
      </c>
      <c r="Q32" s="22">
        <f>'Distributor Secondary'!O9*'DSR con %'!P32</f>
        <v>28.080000000000002</v>
      </c>
      <c r="R32" s="22">
        <f>'Distributor Secondary'!P9*'DSR con %'!Q32</f>
        <v>18.59</v>
      </c>
      <c r="S32" s="22">
        <f>'Distributor Secondary'!Q9*'DSR con %'!R32</f>
        <v>22.96</v>
      </c>
      <c r="T32" s="22">
        <f>'Distributor Secondary'!R9*'DSR con %'!S32</f>
        <v>11.44</v>
      </c>
      <c r="U32" s="22">
        <f>'Distributor Secondary'!S9*'DSR con %'!T32</f>
        <v>34.56</v>
      </c>
      <c r="V32" s="22">
        <f>'Distributor Secondary'!T9*'DSR con %'!U32</f>
        <v>13.68</v>
      </c>
      <c r="W32" s="22">
        <f>'Distributor Secondary'!U9*'DSR con %'!V32</f>
        <v>28.8</v>
      </c>
      <c r="X32" s="22">
        <f>'Distributor Secondary'!V9*'DSR con %'!W32</f>
        <v>22.96</v>
      </c>
      <c r="Y32" s="22">
        <f>'Distributor Secondary'!W9*'DSR con %'!X32</f>
        <v>22.96</v>
      </c>
      <c r="Z32" s="22">
        <f>'Distributor Secondary'!X9*'DSR con %'!Y32</f>
        <v>9.0400000000000009</v>
      </c>
      <c r="AA32" s="22">
        <f>'Distributor Secondary'!Y9*'DSR con %'!Z32</f>
        <v>22.96</v>
      </c>
      <c r="AB32" s="22">
        <f>'Distributor Secondary'!Z9*'DSR con %'!AA32</f>
        <v>11.44</v>
      </c>
      <c r="AC32" s="22">
        <f>'Distributor Secondary'!AA9*'DSR con %'!AB32</f>
        <v>3.48</v>
      </c>
      <c r="AD32" s="22">
        <f>'Distributor Secondary'!AB9*'DSR con %'!AC32</f>
        <v>7.02</v>
      </c>
      <c r="AE32" s="22">
        <f>'Distributor Secondary'!AC9*'DSR con %'!AD32</f>
        <v>2.46</v>
      </c>
      <c r="AF32" s="22">
        <f>'Distributor Secondary'!AD9*'DSR con %'!AE32</f>
        <v>6.96</v>
      </c>
      <c r="AG32" s="22">
        <f>'Distributor Secondary'!AF9*'DSR con %'!AF32</f>
        <v>4.92</v>
      </c>
      <c r="AH32" s="22">
        <f>'Distributor Secondary'!AG9*'DSR con %'!AH32</f>
        <v>7.02</v>
      </c>
      <c r="AI32" s="22">
        <f>'Distributor Secondary'!AH9*'DSR con %'!AI32</f>
        <v>3.48</v>
      </c>
    </row>
    <row r="33" spans="1:47" s="10" customFormat="1" x14ac:dyDescent="0.2">
      <c r="A33" s="23"/>
      <c r="B33" s="24"/>
      <c r="C33" s="25"/>
      <c r="D33" s="30"/>
      <c r="E33" s="23"/>
      <c r="F33" s="28">
        <f t="shared" si="0"/>
        <v>13682160</v>
      </c>
      <c r="G33" s="58">
        <f t="shared" si="1"/>
        <v>7999</v>
      </c>
      <c r="H33" s="28">
        <f t="shared" ref="H33:AI33" si="7">SUM(H27:H32)</f>
        <v>1007.9999999999999</v>
      </c>
      <c r="I33" s="28">
        <f t="shared" si="7"/>
        <v>1152</v>
      </c>
      <c r="J33" s="28"/>
      <c r="K33" s="28">
        <f t="shared" si="7"/>
        <v>429.99999999999994</v>
      </c>
      <c r="L33" s="28">
        <f t="shared" si="7"/>
        <v>574</v>
      </c>
      <c r="M33" s="28">
        <f t="shared" si="7"/>
        <v>431</v>
      </c>
      <c r="N33" s="28">
        <f t="shared" si="7"/>
        <v>576</v>
      </c>
      <c r="O33" s="28">
        <f t="shared" si="7"/>
        <v>185.00000000000006</v>
      </c>
      <c r="P33" s="28">
        <f t="shared" si="7"/>
        <v>185.00000000000006</v>
      </c>
      <c r="Q33" s="28">
        <f t="shared" si="7"/>
        <v>216.00000000000003</v>
      </c>
      <c r="R33" s="28">
        <f t="shared" si="7"/>
        <v>143</v>
      </c>
      <c r="S33" s="28">
        <f t="shared" si="7"/>
        <v>287</v>
      </c>
      <c r="T33" s="28">
        <f t="shared" si="7"/>
        <v>143</v>
      </c>
      <c r="U33" s="28">
        <f t="shared" si="7"/>
        <v>432</v>
      </c>
      <c r="V33" s="28">
        <f t="shared" si="7"/>
        <v>171</v>
      </c>
      <c r="W33" s="28">
        <f t="shared" si="7"/>
        <v>360</v>
      </c>
      <c r="X33" s="28">
        <f t="shared" si="7"/>
        <v>287</v>
      </c>
      <c r="Y33" s="28">
        <f t="shared" si="7"/>
        <v>287</v>
      </c>
      <c r="Z33" s="28">
        <f t="shared" si="7"/>
        <v>113</v>
      </c>
      <c r="AA33" s="28">
        <f t="shared" si="7"/>
        <v>287</v>
      </c>
      <c r="AB33" s="28">
        <f t="shared" si="7"/>
        <v>143</v>
      </c>
      <c r="AC33" s="28">
        <f t="shared" si="7"/>
        <v>58.000000000000007</v>
      </c>
      <c r="AD33" s="28">
        <f t="shared" si="7"/>
        <v>116.99999999999999</v>
      </c>
      <c r="AE33" s="28">
        <f t="shared" si="7"/>
        <v>41</v>
      </c>
      <c r="AF33" s="28">
        <f t="shared" si="7"/>
        <v>116.00000000000001</v>
      </c>
      <c r="AG33" s="28">
        <f t="shared" si="7"/>
        <v>82</v>
      </c>
      <c r="AH33" s="28">
        <f t="shared" si="7"/>
        <v>116.99999999999999</v>
      </c>
      <c r="AI33" s="28">
        <f t="shared" si="7"/>
        <v>58.000000000000007</v>
      </c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</row>
    <row r="34" spans="1:47" x14ac:dyDescent="0.2">
      <c r="A34" s="34" t="s">
        <v>11</v>
      </c>
      <c r="B34" s="18" t="s">
        <v>5</v>
      </c>
      <c r="C34" s="19" t="s">
        <v>24</v>
      </c>
      <c r="D34" s="31" t="s">
        <v>69</v>
      </c>
      <c r="E34" s="31" t="s">
        <v>150</v>
      </c>
      <c r="F34" s="20">
        <f t="shared" ref="F34:F65" si="8">SUMPRODUCT(H34:AI34,$H$1:$AI$1)</f>
        <v>1689206.5</v>
      </c>
      <c r="G34" s="21">
        <f t="shared" ref="G34:G65" si="9">SUM(H34:AI34)</f>
        <v>926.60000000000025</v>
      </c>
      <c r="H34" s="22">
        <f>'Distributor Secondary'!G10*'DSR con %'!H34</f>
        <v>114.60000000000001</v>
      </c>
      <c r="I34" s="22">
        <f>'Distributor Secondary'!H10*'DSR con %'!I34</f>
        <v>131</v>
      </c>
      <c r="J34" s="22"/>
      <c r="K34" s="22">
        <f>'Distributor Secondary'!I10*'DSR con %'!J34</f>
        <v>48.800000000000004</v>
      </c>
      <c r="L34" s="22">
        <f>'Distributor Secondary'!J10*'DSR con %'!K34</f>
        <v>65.400000000000006</v>
      </c>
      <c r="M34" s="22">
        <f>'Distributor Secondary'!K10*'DSR con %'!L34</f>
        <v>49</v>
      </c>
      <c r="N34" s="22">
        <f>'Distributor Secondary'!L10*'DSR con %'!M34</f>
        <v>65.600000000000009</v>
      </c>
      <c r="O34" s="22">
        <f>'Distributor Secondary'!M10*'DSR con %'!N34</f>
        <v>21.200000000000003</v>
      </c>
      <c r="P34" s="22">
        <f>'Distributor Secondary'!N10*'DSR con %'!O34</f>
        <v>21.200000000000003</v>
      </c>
      <c r="Q34" s="22">
        <f>'Distributor Secondary'!O10*'DSR con %'!P34</f>
        <v>24.6</v>
      </c>
      <c r="R34" s="22">
        <f>'Distributor Secondary'!P10*'DSR con %'!Q34</f>
        <v>16.2</v>
      </c>
      <c r="S34" s="22">
        <f>'Distributor Secondary'!Q10*'DSR con %'!R34</f>
        <v>32.6</v>
      </c>
      <c r="T34" s="22">
        <f>'Distributor Secondary'!R10*'DSR con %'!S34</f>
        <v>16.2</v>
      </c>
      <c r="U34" s="22">
        <f>'Distributor Secondary'!S10*'DSR con %'!T34</f>
        <v>49</v>
      </c>
      <c r="V34" s="22">
        <f>'Distributor Secondary'!T10*'DSR con %'!U34</f>
        <v>19.400000000000002</v>
      </c>
      <c r="W34" s="22">
        <f>'Distributor Secondary'!U10*'DSR con %'!V34</f>
        <v>40.800000000000004</v>
      </c>
      <c r="X34" s="22">
        <f>'Distributor Secondary'!V10*'DSR con %'!W34</f>
        <v>32.6</v>
      </c>
      <c r="Y34" s="22">
        <f>'Distributor Secondary'!W10*'DSR con %'!X34</f>
        <v>32.6</v>
      </c>
      <c r="Z34" s="22">
        <f>'Distributor Secondary'!X10*'DSR con %'!Y34</f>
        <v>13</v>
      </c>
      <c r="AA34" s="22">
        <f>'Distributor Secondary'!Y10*'DSR con %'!Z34</f>
        <v>32.6</v>
      </c>
      <c r="AB34" s="22">
        <f>'Distributor Secondary'!Z10*'DSR con %'!AA34</f>
        <v>16.2</v>
      </c>
      <c r="AC34" s="22">
        <f>'Distributor Secondary'!AA10*'DSR con %'!AB34</f>
        <v>8.25</v>
      </c>
      <c r="AD34" s="22">
        <f>'Distributor Secondary'!AB10*'DSR con %'!AC34</f>
        <v>16.5</v>
      </c>
      <c r="AE34" s="22">
        <f>'Distributor Secondary'!AC10*'DSR con %'!AD34</f>
        <v>6.5</v>
      </c>
      <c r="AF34" s="22">
        <f>'Distributor Secondary'!AD10*'DSR con %'!AE34</f>
        <v>16.5</v>
      </c>
      <c r="AG34" s="22">
        <f>'Distributor Secondary'!AF10*'DSR con %'!AF34</f>
        <v>11.5</v>
      </c>
      <c r="AH34" s="22">
        <f>'Distributor Secondary'!AG10*'DSR con %'!AH34</f>
        <v>16.5</v>
      </c>
      <c r="AI34" s="22">
        <f>'Distributor Secondary'!AH10*'DSR con %'!AI34</f>
        <v>8.25</v>
      </c>
    </row>
    <row r="35" spans="1:47" x14ac:dyDescent="0.2">
      <c r="A35" s="34" t="s">
        <v>11</v>
      </c>
      <c r="B35" s="18" t="s">
        <v>5</v>
      </c>
      <c r="C35" s="19" t="s">
        <v>24</v>
      </c>
      <c r="D35" s="31" t="s">
        <v>70</v>
      </c>
      <c r="E35" s="31" t="s">
        <v>182</v>
      </c>
      <c r="F35" s="20">
        <f t="shared" si="8"/>
        <v>1062285.5</v>
      </c>
      <c r="G35" s="21">
        <f t="shared" si="9"/>
        <v>668.90999999999985</v>
      </c>
      <c r="H35" s="22">
        <f>'Distributor Secondary'!G10*'DSR con %'!H35</f>
        <v>85.95</v>
      </c>
      <c r="I35" s="22">
        <f>'Distributor Secondary'!H10*'DSR con %'!I35</f>
        <v>98.25</v>
      </c>
      <c r="J35" s="22"/>
      <c r="K35" s="22">
        <f>'Distributor Secondary'!I10*'DSR con %'!J35</f>
        <v>36.6</v>
      </c>
      <c r="L35" s="22">
        <f>'Distributor Secondary'!J10*'DSR con %'!K35</f>
        <v>49.05</v>
      </c>
      <c r="M35" s="22">
        <f>'Distributor Secondary'!K10*'DSR con %'!L35</f>
        <v>36.75</v>
      </c>
      <c r="N35" s="22">
        <f>'Distributor Secondary'!L10*'DSR con %'!M35</f>
        <v>49.199999999999996</v>
      </c>
      <c r="O35" s="22">
        <f>'Distributor Secondary'!M10*'DSR con %'!N35</f>
        <v>15.899999999999999</v>
      </c>
      <c r="P35" s="22">
        <f>'Distributor Secondary'!N10*'DSR con %'!O35</f>
        <v>15.899999999999999</v>
      </c>
      <c r="Q35" s="22">
        <f>'Distributor Secondary'!O10*'DSR con %'!P35</f>
        <v>18.45</v>
      </c>
      <c r="R35" s="22">
        <f>'Distributor Secondary'!P10*'DSR con %'!Q35</f>
        <v>12.15</v>
      </c>
      <c r="S35" s="22">
        <f>'Distributor Secondary'!Q10*'DSR con %'!R35</f>
        <v>24.45</v>
      </c>
      <c r="T35" s="22">
        <f>'Distributor Secondary'!R10*'DSR con %'!S35</f>
        <v>12.15</v>
      </c>
      <c r="U35" s="22">
        <f>'Distributor Secondary'!S10*'DSR con %'!T35</f>
        <v>36.75</v>
      </c>
      <c r="V35" s="22">
        <f>'Distributor Secondary'!T10*'DSR con %'!U35</f>
        <v>14.549999999999999</v>
      </c>
      <c r="W35" s="22">
        <f>'Distributor Secondary'!U10*'DSR con %'!V35</f>
        <v>30.599999999999998</v>
      </c>
      <c r="X35" s="22">
        <f>'Distributor Secondary'!V10*'DSR con %'!W35</f>
        <v>24.45</v>
      </c>
      <c r="Y35" s="22">
        <f>'Distributor Secondary'!W10*'DSR con %'!X35</f>
        <v>24.45</v>
      </c>
      <c r="Z35" s="22">
        <f>'Distributor Secondary'!X10*'DSR con %'!Y35</f>
        <v>9.75</v>
      </c>
      <c r="AA35" s="22">
        <f>'Distributor Secondary'!Y10*'DSR con %'!Z35</f>
        <v>24.45</v>
      </c>
      <c r="AB35" s="22">
        <f>'Distributor Secondary'!Z10*'DSR con %'!AA35</f>
        <v>12.15</v>
      </c>
      <c r="AC35" s="22">
        <f>'Distributor Secondary'!AA10*'DSR con %'!AB35</f>
        <v>3.63</v>
      </c>
      <c r="AD35" s="22">
        <f>'Distributor Secondary'!AB10*'DSR con %'!AC35</f>
        <v>7.26</v>
      </c>
      <c r="AE35" s="22">
        <f>'Distributor Secondary'!AC10*'DSR con %'!AD35</f>
        <v>2.86</v>
      </c>
      <c r="AF35" s="22">
        <f>'Distributor Secondary'!AD10*'DSR con %'!AE35</f>
        <v>7.26</v>
      </c>
      <c r="AG35" s="22">
        <f>'Distributor Secondary'!AF10*'DSR con %'!AF35</f>
        <v>5.0599999999999996</v>
      </c>
      <c r="AH35" s="22">
        <f>'Distributor Secondary'!AG10*'DSR con %'!AH35</f>
        <v>7.26</v>
      </c>
      <c r="AI35" s="22">
        <f>'Distributor Secondary'!AH10*'DSR con %'!AI35</f>
        <v>3.63</v>
      </c>
    </row>
    <row r="36" spans="1:47" x14ac:dyDescent="0.2">
      <c r="A36" s="34" t="s">
        <v>11</v>
      </c>
      <c r="B36" s="18" t="s">
        <v>5</v>
      </c>
      <c r="C36" s="19" t="s">
        <v>24</v>
      </c>
      <c r="D36" s="31" t="s">
        <v>71</v>
      </c>
      <c r="E36" s="31" t="s">
        <v>157</v>
      </c>
      <c r="F36" s="20">
        <f t="shared" si="8"/>
        <v>1088688</v>
      </c>
      <c r="G36" s="21">
        <f t="shared" si="9"/>
        <v>672.26999999999987</v>
      </c>
      <c r="H36" s="22">
        <f>'Distributor Secondary'!G10*'DSR con %'!H36</f>
        <v>85.95</v>
      </c>
      <c r="I36" s="22">
        <f>'Distributor Secondary'!H10*'DSR con %'!I36</f>
        <v>98.25</v>
      </c>
      <c r="J36" s="22"/>
      <c r="K36" s="22">
        <f>'Distributor Secondary'!I10*'DSR con %'!J36</f>
        <v>36.6</v>
      </c>
      <c r="L36" s="22">
        <f>'Distributor Secondary'!J10*'DSR con %'!K36</f>
        <v>49.05</v>
      </c>
      <c r="M36" s="22">
        <f>'Distributor Secondary'!K10*'DSR con %'!L36</f>
        <v>36.75</v>
      </c>
      <c r="N36" s="22">
        <f>'Distributor Secondary'!L10*'DSR con %'!M36</f>
        <v>49.199999999999996</v>
      </c>
      <c r="O36" s="22">
        <f>'Distributor Secondary'!M10*'DSR con %'!N36</f>
        <v>15.899999999999999</v>
      </c>
      <c r="P36" s="22">
        <f>'Distributor Secondary'!N10*'DSR con %'!O36</f>
        <v>15.899999999999999</v>
      </c>
      <c r="Q36" s="22">
        <f>'Distributor Secondary'!O10*'DSR con %'!P36</f>
        <v>18.45</v>
      </c>
      <c r="R36" s="22">
        <f>'Distributor Secondary'!P10*'DSR con %'!Q36</f>
        <v>12.15</v>
      </c>
      <c r="S36" s="22">
        <f>'Distributor Secondary'!Q10*'DSR con %'!R36</f>
        <v>24.45</v>
      </c>
      <c r="T36" s="22">
        <f>'Distributor Secondary'!R10*'DSR con %'!S36</f>
        <v>12.15</v>
      </c>
      <c r="U36" s="22">
        <f>'Distributor Secondary'!S10*'DSR con %'!T36</f>
        <v>36.75</v>
      </c>
      <c r="V36" s="22">
        <f>'Distributor Secondary'!T10*'DSR con %'!U36</f>
        <v>14.549999999999999</v>
      </c>
      <c r="W36" s="22">
        <f>'Distributor Secondary'!U10*'DSR con %'!V36</f>
        <v>30.599999999999998</v>
      </c>
      <c r="X36" s="22">
        <f>'Distributor Secondary'!V10*'DSR con %'!W36</f>
        <v>24.45</v>
      </c>
      <c r="Y36" s="22">
        <f>'Distributor Secondary'!W10*'DSR con %'!X36</f>
        <v>24.45</v>
      </c>
      <c r="Z36" s="22">
        <f>'Distributor Secondary'!X10*'DSR con %'!Y36</f>
        <v>9.75</v>
      </c>
      <c r="AA36" s="22">
        <f>'Distributor Secondary'!Y10*'DSR con %'!Z36</f>
        <v>24.45</v>
      </c>
      <c r="AB36" s="22">
        <f>'Distributor Secondary'!Z10*'DSR con %'!AA36</f>
        <v>12.15</v>
      </c>
      <c r="AC36" s="22">
        <f>'Distributor Secondary'!AA10*'DSR con %'!AB36</f>
        <v>3.96</v>
      </c>
      <c r="AD36" s="22">
        <f>'Distributor Secondary'!AB10*'DSR con %'!AC36</f>
        <v>7.92</v>
      </c>
      <c r="AE36" s="22">
        <f>'Distributor Secondary'!AC10*'DSR con %'!AD36</f>
        <v>3.12</v>
      </c>
      <c r="AF36" s="22">
        <f>'Distributor Secondary'!AD10*'DSR con %'!AE36</f>
        <v>7.92</v>
      </c>
      <c r="AG36" s="22">
        <f>'Distributor Secondary'!AF10*'DSR con %'!AF36</f>
        <v>5.52</v>
      </c>
      <c r="AH36" s="22">
        <f>'Distributor Secondary'!AG10*'DSR con %'!AH36</f>
        <v>7.92</v>
      </c>
      <c r="AI36" s="22">
        <f>'Distributor Secondary'!AH10*'DSR con %'!AI36</f>
        <v>3.96</v>
      </c>
    </row>
    <row r="37" spans="1:47" x14ac:dyDescent="0.2">
      <c r="A37" s="34" t="s">
        <v>11</v>
      </c>
      <c r="B37" s="18" t="s">
        <v>5</v>
      </c>
      <c r="C37" s="19" t="s">
        <v>24</v>
      </c>
      <c r="D37" s="31" t="s">
        <v>72</v>
      </c>
      <c r="E37" s="31" t="s">
        <v>151</v>
      </c>
      <c r="F37" s="20">
        <f t="shared" si="8"/>
        <v>1088688</v>
      </c>
      <c r="G37" s="21">
        <f t="shared" si="9"/>
        <v>672.26999999999987</v>
      </c>
      <c r="H37" s="22">
        <f>'Distributor Secondary'!G10*'DSR con %'!H37</f>
        <v>85.95</v>
      </c>
      <c r="I37" s="22">
        <f>'Distributor Secondary'!H10*'DSR con %'!I37</f>
        <v>98.25</v>
      </c>
      <c r="J37" s="22"/>
      <c r="K37" s="22">
        <f>'Distributor Secondary'!I10*'DSR con %'!J37</f>
        <v>36.6</v>
      </c>
      <c r="L37" s="22">
        <f>'Distributor Secondary'!J10*'DSR con %'!K37</f>
        <v>49.05</v>
      </c>
      <c r="M37" s="22">
        <f>'Distributor Secondary'!K10*'DSR con %'!L37</f>
        <v>36.75</v>
      </c>
      <c r="N37" s="22">
        <f>'Distributor Secondary'!L10*'DSR con %'!M37</f>
        <v>49.199999999999996</v>
      </c>
      <c r="O37" s="22">
        <f>'Distributor Secondary'!M10*'DSR con %'!N37</f>
        <v>15.899999999999999</v>
      </c>
      <c r="P37" s="22">
        <f>'Distributor Secondary'!N10*'DSR con %'!O37</f>
        <v>15.899999999999999</v>
      </c>
      <c r="Q37" s="22">
        <f>'Distributor Secondary'!O10*'DSR con %'!P37</f>
        <v>18.45</v>
      </c>
      <c r="R37" s="22">
        <f>'Distributor Secondary'!P10*'DSR con %'!Q37</f>
        <v>12.15</v>
      </c>
      <c r="S37" s="22">
        <f>'Distributor Secondary'!Q10*'DSR con %'!R37</f>
        <v>24.45</v>
      </c>
      <c r="T37" s="22">
        <f>'Distributor Secondary'!R10*'DSR con %'!S37</f>
        <v>12.15</v>
      </c>
      <c r="U37" s="22">
        <f>'Distributor Secondary'!S10*'DSR con %'!T37</f>
        <v>36.75</v>
      </c>
      <c r="V37" s="22">
        <f>'Distributor Secondary'!T10*'DSR con %'!U37</f>
        <v>14.549999999999999</v>
      </c>
      <c r="W37" s="22">
        <f>'Distributor Secondary'!U10*'DSR con %'!V37</f>
        <v>30.599999999999998</v>
      </c>
      <c r="X37" s="22">
        <f>'Distributor Secondary'!V10*'DSR con %'!W37</f>
        <v>24.45</v>
      </c>
      <c r="Y37" s="22">
        <f>'Distributor Secondary'!W10*'DSR con %'!X37</f>
        <v>24.45</v>
      </c>
      <c r="Z37" s="22">
        <f>'Distributor Secondary'!X10*'DSR con %'!Y37</f>
        <v>9.75</v>
      </c>
      <c r="AA37" s="22">
        <f>'Distributor Secondary'!Y10*'DSR con %'!Z37</f>
        <v>24.45</v>
      </c>
      <c r="AB37" s="22">
        <f>'Distributor Secondary'!Z10*'DSR con %'!AA37</f>
        <v>12.15</v>
      </c>
      <c r="AC37" s="22">
        <f>'Distributor Secondary'!AA10*'DSR con %'!AB37</f>
        <v>3.96</v>
      </c>
      <c r="AD37" s="22">
        <f>'Distributor Secondary'!AB10*'DSR con %'!AC37</f>
        <v>7.92</v>
      </c>
      <c r="AE37" s="22">
        <f>'Distributor Secondary'!AC10*'DSR con %'!AD37</f>
        <v>3.12</v>
      </c>
      <c r="AF37" s="22">
        <f>'Distributor Secondary'!AD10*'DSR con %'!AE37</f>
        <v>7.92</v>
      </c>
      <c r="AG37" s="22">
        <f>'Distributor Secondary'!AF10*'DSR con %'!AF37</f>
        <v>5.52</v>
      </c>
      <c r="AH37" s="22">
        <f>'Distributor Secondary'!AG10*'DSR con %'!AH37</f>
        <v>7.92</v>
      </c>
      <c r="AI37" s="22">
        <f>'Distributor Secondary'!AH10*'DSR con %'!AI37</f>
        <v>3.96</v>
      </c>
    </row>
    <row r="38" spans="1:47" x14ac:dyDescent="0.2">
      <c r="A38" s="34" t="s">
        <v>11</v>
      </c>
      <c r="B38" s="18" t="s">
        <v>5</v>
      </c>
      <c r="C38" s="19" t="s">
        <v>24</v>
      </c>
      <c r="D38" s="31" t="s">
        <v>73</v>
      </c>
      <c r="E38" s="31" t="s">
        <v>152</v>
      </c>
      <c r="F38" s="20">
        <f t="shared" si="8"/>
        <v>2857102</v>
      </c>
      <c r="G38" s="21">
        <f t="shared" si="9"/>
        <v>1608.9500000000003</v>
      </c>
      <c r="H38" s="22">
        <f>'Distributor Secondary'!G10*'DSR con %'!H38</f>
        <v>200.54999999999998</v>
      </c>
      <c r="I38" s="22">
        <f>'Distributor Secondary'!H10*'DSR con %'!I38</f>
        <v>229.24999999999997</v>
      </c>
      <c r="J38" s="22"/>
      <c r="K38" s="22">
        <f>'Distributor Secondary'!I10*'DSR con %'!J38</f>
        <v>85.399999999999991</v>
      </c>
      <c r="L38" s="22">
        <f>'Distributor Secondary'!J10*'DSR con %'!K38</f>
        <v>114.44999999999999</v>
      </c>
      <c r="M38" s="22">
        <f>'Distributor Secondary'!K10*'DSR con %'!L38</f>
        <v>85.75</v>
      </c>
      <c r="N38" s="22">
        <f>'Distributor Secondary'!L10*'DSR con %'!M38</f>
        <v>114.8</v>
      </c>
      <c r="O38" s="22">
        <f>'Distributor Secondary'!M10*'DSR con %'!N38</f>
        <v>37.099999999999994</v>
      </c>
      <c r="P38" s="22">
        <f>'Distributor Secondary'!N10*'DSR con %'!O38</f>
        <v>37.099999999999994</v>
      </c>
      <c r="Q38" s="22">
        <f>'Distributor Secondary'!O10*'DSR con %'!P38</f>
        <v>43.05</v>
      </c>
      <c r="R38" s="22">
        <f>'Distributor Secondary'!P10*'DSR con %'!Q38</f>
        <v>28.349999999999998</v>
      </c>
      <c r="S38" s="22">
        <f>'Distributor Secondary'!Q10*'DSR con %'!R38</f>
        <v>57.05</v>
      </c>
      <c r="T38" s="22">
        <f>'Distributor Secondary'!R10*'DSR con %'!S38</f>
        <v>28.349999999999998</v>
      </c>
      <c r="U38" s="22">
        <f>'Distributor Secondary'!S10*'DSR con %'!T38</f>
        <v>85.75</v>
      </c>
      <c r="V38" s="22">
        <f>'Distributor Secondary'!T10*'DSR con %'!U38</f>
        <v>33.949999999999996</v>
      </c>
      <c r="W38" s="22">
        <f>'Distributor Secondary'!U10*'DSR con %'!V38</f>
        <v>71.399999999999991</v>
      </c>
      <c r="X38" s="22">
        <f>'Distributor Secondary'!V10*'DSR con %'!W38</f>
        <v>57.05</v>
      </c>
      <c r="Y38" s="22">
        <f>'Distributor Secondary'!W10*'DSR con %'!X38</f>
        <v>57.05</v>
      </c>
      <c r="Z38" s="22">
        <f>'Distributor Secondary'!X10*'DSR con %'!Y38</f>
        <v>22.75</v>
      </c>
      <c r="AA38" s="22">
        <f>'Distributor Secondary'!Y10*'DSR con %'!Z38</f>
        <v>57.05</v>
      </c>
      <c r="AB38" s="22">
        <f>'Distributor Secondary'!Z10*'DSR con %'!AA38</f>
        <v>28.349999999999998</v>
      </c>
      <c r="AC38" s="22">
        <f>'Distributor Secondary'!AA10*'DSR con %'!AB38</f>
        <v>13.200000000000001</v>
      </c>
      <c r="AD38" s="22">
        <f>'Distributor Secondary'!AB10*'DSR con %'!AC38</f>
        <v>26.400000000000002</v>
      </c>
      <c r="AE38" s="22">
        <f>'Distributor Secondary'!AC10*'DSR con %'!AD38</f>
        <v>10.4</v>
      </c>
      <c r="AF38" s="22">
        <f>'Distributor Secondary'!AD10*'DSR con %'!AE38</f>
        <v>26.400000000000002</v>
      </c>
      <c r="AG38" s="22">
        <f>'Distributor Secondary'!AF10*'DSR con %'!AF38</f>
        <v>18.400000000000002</v>
      </c>
      <c r="AH38" s="22">
        <f>'Distributor Secondary'!AG10*'DSR con %'!AH38</f>
        <v>26.400000000000002</v>
      </c>
      <c r="AI38" s="22">
        <f>'Distributor Secondary'!AH10*'DSR con %'!AI38</f>
        <v>13.200000000000001</v>
      </c>
    </row>
    <row r="39" spans="1:47" s="10" customFormat="1" x14ac:dyDescent="0.2">
      <c r="A39" s="32"/>
      <c r="B39" s="24"/>
      <c r="C39" s="25"/>
      <c r="D39" s="33"/>
      <c r="E39" s="33"/>
      <c r="F39" s="28">
        <f t="shared" si="8"/>
        <v>7785970</v>
      </c>
      <c r="G39" s="58">
        <f t="shared" si="9"/>
        <v>4549</v>
      </c>
      <c r="H39" s="12">
        <f>SUM(H34:H38)</f>
        <v>573</v>
      </c>
      <c r="I39" s="12">
        <f t="shared" ref="I39:AI39" si="10">SUM(I34:I38)</f>
        <v>655</v>
      </c>
      <c r="J39" s="12"/>
      <c r="K39" s="12">
        <f t="shared" si="10"/>
        <v>244</v>
      </c>
      <c r="L39" s="12">
        <f t="shared" si="10"/>
        <v>327</v>
      </c>
      <c r="M39" s="12">
        <f t="shared" si="10"/>
        <v>245</v>
      </c>
      <c r="N39" s="12">
        <f t="shared" si="10"/>
        <v>328</v>
      </c>
      <c r="O39" s="12">
        <f t="shared" si="10"/>
        <v>106</v>
      </c>
      <c r="P39" s="12">
        <f t="shared" si="10"/>
        <v>106</v>
      </c>
      <c r="Q39" s="12">
        <f t="shared" si="10"/>
        <v>123</v>
      </c>
      <c r="R39" s="12">
        <f t="shared" si="10"/>
        <v>81</v>
      </c>
      <c r="S39" s="12">
        <f t="shared" si="10"/>
        <v>163</v>
      </c>
      <c r="T39" s="12">
        <f t="shared" si="10"/>
        <v>81</v>
      </c>
      <c r="U39" s="12">
        <f t="shared" si="10"/>
        <v>245</v>
      </c>
      <c r="V39" s="12">
        <f t="shared" si="10"/>
        <v>97</v>
      </c>
      <c r="W39" s="12">
        <f t="shared" si="10"/>
        <v>204</v>
      </c>
      <c r="X39" s="12">
        <f t="shared" si="10"/>
        <v>163</v>
      </c>
      <c r="Y39" s="12">
        <f t="shared" si="10"/>
        <v>163</v>
      </c>
      <c r="Z39" s="12">
        <f t="shared" si="10"/>
        <v>65</v>
      </c>
      <c r="AA39" s="12">
        <f t="shared" si="10"/>
        <v>163</v>
      </c>
      <c r="AB39" s="12">
        <f t="shared" si="10"/>
        <v>81</v>
      </c>
      <c r="AC39" s="12">
        <f t="shared" si="10"/>
        <v>33</v>
      </c>
      <c r="AD39" s="12">
        <f t="shared" si="10"/>
        <v>66</v>
      </c>
      <c r="AE39" s="12">
        <f t="shared" si="10"/>
        <v>26</v>
      </c>
      <c r="AF39" s="12">
        <f t="shared" si="10"/>
        <v>66</v>
      </c>
      <c r="AG39" s="12">
        <f t="shared" si="10"/>
        <v>46</v>
      </c>
      <c r="AH39" s="12">
        <f t="shared" si="10"/>
        <v>66</v>
      </c>
      <c r="AI39" s="12">
        <f t="shared" si="10"/>
        <v>33</v>
      </c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</row>
    <row r="40" spans="1:47" x14ac:dyDescent="0.2">
      <c r="A40" s="34" t="s">
        <v>12</v>
      </c>
      <c r="B40" s="18" t="s">
        <v>5</v>
      </c>
      <c r="C40" s="19" t="s">
        <v>5</v>
      </c>
      <c r="D40" s="31" t="s">
        <v>27</v>
      </c>
      <c r="E40" s="31" t="s">
        <v>51</v>
      </c>
      <c r="F40" s="20">
        <f t="shared" si="8"/>
        <v>1844815.6</v>
      </c>
      <c r="G40" s="21">
        <f t="shared" si="9"/>
        <v>1153.6599999999996</v>
      </c>
      <c r="H40" s="22">
        <f>'Distributor Secondary'!G11*'DSR con %'!H40</f>
        <v>163.75</v>
      </c>
      <c r="I40" s="22">
        <f>'Distributor Secondary'!H11*'DSR con %'!I40</f>
        <v>186.5</v>
      </c>
      <c r="J40" s="22"/>
      <c r="K40" s="22">
        <f>'Distributor Secondary'!I11*'DSR con %'!J40</f>
        <v>67.75</v>
      </c>
      <c r="L40" s="22">
        <f>'Distributor Secondary'!J11*'DSR con %'!K40</f>
        <v>95.5</v>
      </c>
      <c r="M40" s="22">
        <f>'Distributor Secondary'!K11*'DSR con %'!L40</f>
        <v>73</v>
      </c>
      <c r="N40" s="22">
        <f>'Distributor Secondary'!L11*'DSR con %'!M40</f>
        <v>95.75</v>
      </c>
      <c r="O40" s="22">
        <f>'Distributor Secondary'!M11*'DSR con %'!N40</f>
        <v>31.75</v>
      </c>
      <c r="P40" s="22">
        <f>'Distributor Secondary'!N11*'DSR con %'!O40</f>
        <v>24.13</v>
      </c>
      <c r="Q40" s="22">
        <f>'Distributor Secondary'!O11*'DSR con %'!P40</f>
        <v>25.84</v>
      </c>
      <c r="R40" s="22">
        <f>'Distributor Secondary'!P11*'DSR con %'!Q40</f>
        <v>18.240000000000002</v>
      </c>
      <c r="S40" s="22">
        <f>'Distributor Secondary'!Q11*'DSR con %'!R40</f>
        <v>34.39</v>
      </c>
      <c r="T40" s="22">
        <f>'Distributor Secondary'!R11*'DSR con %'!S40</f>
        <v>17.100000000000001</v>
      </c>
      <c r="U40" s="22">
        <f>'Distributor Secondary'!S11*'DSR con %'!T40</f>
        <v>51.68</v>
      </c>
      <c r="V40" s="22">
        <f>'Distributor Secondary'!T11*'DSR con %'!U40</f>
        <v>20.52</v>
      </c>
      <c r="W40" s="22">
        <f>'Distributor Secondary'!U11*'DSR con %'!V40</f>
        <v>42.94</v>
      </c>
      <c r="X40" s="22">
        <f>'Distributor Secondary'!V11*'DSR con %'!W40</f>
        <v>34.39</v>
      </c>
      <c r="Y40" s="22">
        <f>'Distributor Secondary'!W11*'DSR con %'!X40</f>
        <v>34.39</v>
      </c>
      <c r="Z40" s="22">
        <f>'Distributor Secondary'!X11*'DSR con %'!Y40</f>
        <v>13.68</v>
      </c>
      <c r="AA40" s="22">
        <f>'Distributor Secondary'!Y11*'DSR con %'!Z40</f>
        <v>34.39</v>
      </c>
      <c r="AB40" s="22">
        <f>'Distributor Secondary'!Z11*'DSR con %'!AA40</f>
        <v>17.100000000000001</v>
      </c>
      <c r="AC40" s="22">
        <f>'Distributor Secondary'!AA11*'DSR con %'!AB40</f>
        <v>6.84</v>
      </c>
      <c r="AD40" s="22">
        <f>'Distributor Secondary'!AB11*'DSR con %'!AC40</f>
        <v>14.06</v>
      </c>
      <c r="AE40" s="22">
        <f>'Distributor Secondary'!AC11*'DSR con %'!AD40</f>
        <v>5.51</v>
      </c>
      <c r="AF40" s="22">
        <f>'Distributor Secondary'!AD11*'DSR con %'!AE40</f>
        <v>13.870000000000001</v>
      </c>
      <c r="AG40" s="22">
        <f>'Distributor Secondary'!AF11*'DSR con %'!AF40</f>
        <v>9.69</v>
      </c>
      <c r="AH40" s="22">
        <f>'Distributor Secondary'!AG11*'DSR con %'!AH40</f>
        <v>14.06</v>
      </c>
      <c r="AI40" s="22">
        <f>'Distributor Secondary'!AH11*'DSR con %'!AI40</f>
        <v>6.84</v>
      </c>
    </row>
    <row r="41" spans="1:47" x14ac:dyDescent="0.2">
      <c r="A41" s="34" t="s">
        <v>12</v>
      </c>
      <c r="B41" s="18" t="s">
        <v>5</v>
      </c>
      <c r="C41" s="19" t="s">
        <v>5</v>
      </c>
      <c r="D41" s="31" t="s">
        <v>28</v>
      </c>
      <c r="E41" s="31" t="s">
        <v>29</v>
      </c>
      <c r="F41" s="20">
        <f t="shared" si="8"/>
        <v>1988367.8999999997</v>
      </c>
      <c r="G41" s="21">
        <f t="shared" si="9"/>
        <v>1160.5400000000002</v>
      </c>
      <c r="H41" s="22">
        <f>'Distributor Secondary'!G11*'DSR con %'!H41</f>
        <v>144.1</v>
      </c>
      <c r="I41" s="22">
        <f>'Distributor Secondary'!H11*'DSR con %'!I41</f>
        <v>164.12</v>
      </c>
      <c r="J41" s="22"/>
      <c r="K41" s="22">
        <f>'Distributor Secondary'!I11*'DSR con %'!J41</f>
        <v>59.62</v>
      </c>
      <c r="L41" s="22">
        <f>'Distributor Secondary'!J11*'DSR con %'!K41</f>
        <v>84.04</v>
      </c>
      <c r="M41" s="22">
        <f>'Distributor Secondary'!K11*'DSR con %'!L41</f>
        <v>64.239999999999995</v>
      </c>
      <c r="N41" s="22">
        <f>'Distributor Secondary'!L11*'DSR con %'!M41</f>
        <v>84.26</v>
      </c>
      <c r="O41" s="22">
        <f>'Distributor Secondary'!M11*'DSR con %'!N41</f>
        <v>27.94</v>
      </c>
      <c r="P41" s="22">
        <f>'Distributor Secondary'!N11*'DSR con %'!O41</f>
        <v>29.209999999999997</v>
      </c>
      <c r="Q41" s="22">
        <f>'Distributor Secondary'!O11*'DSR con %'!P41</f>
        <v>31.279999999999998</v>
      </c>
      <c r="R41" s="22">
        <f>'Distributor Secondary'!P11*'DSR con %'!Q41</f>
        <v>22.08</v>
      </c>
      <c r="S41" s="22">
        <f>'Distributor Secondary'!Q11*'DSR con %'!R41</f>
        <v>41.629999999999995</v>
      </c>
      <c r="T41" s="22">
        <f>'Distributor Secondary'!R11*'DSR con %'!S41</f>
        <v>20.7</v>
      </c>
      <c r="U41" s="22">
        <f>'Distributor Secondary'!S11*'DSR con %'!T41</f>
        <v>62.559999999999995</v>
      </c>
      <c r="V41" s="22">
        <f>'Distributor Secondary'!T11*'DSR con %'!U41</f>
        <v>24.839999999999996</v>
      </c>
      <c r="W41" s="22">
        <f>'Distributor Secondary'!U11*'DSR con %'!V41</f>
        <v>51.98</v>
      </c>
      <c r="X41" s="22">
        <f>'Distributor Secondary'!V11*'DSR con %'!W41</f>
        <v>41.629999999999995</v>
      </c>
      <c r="Y41" s="22">
        <f>'Distributor Secondary'!W11*'DSR con %'!X41</f>
        <v>41.629999999999995</v>
      </c>
      <c r="Z41" s="22">
        <f>'Distributor Secondary'!X11*'DSR con %'!Y41</f>
        <v>16.559999999999999</v>
      </c>
      <c r="AA41" s="22">
        <f>'Distributor Secondary'!Y11*'DSR con %'!Z41</f>
        <v>41.629999999999995</v>
      </c>
      <c r="AB41" s="22">
        <f>'Distributor Secondary'!Z11*'DSR con %'!AA41</f>
        <v>20.7</v>
      </c>
      <c r="AC41" s="22">
        <f>'Distributor Secondary'!AA11*'DSR con %'!AB41</f>
        <v>8.2799999999999994</v>
      </c>
      <c r="AD41" s="22">
        <f>'Distributor Secondary'!AB11*'DSR con %'!AC41</f>
        <v>17.02</v>
      </c>
      <c r="AE41" s="22">
        <f>'Distributor Secondary'!AC11*'DSR con %'!AD41</f>
        <v>6.67</v>
      </c>
      <c r="AF41" s="22">
        <f>'Distributor Secondary'!AD11*'DSR con %'!AE41</f>
        <v>16.79</v>
      </c>
      <c r="AG41" s="22">
        <f>'Distributor Secondary'!AF11*'DSR con %'!AF41</f>
        <v>11.729999999999999</v>
      </c>
      <c r="AH41" s="22">
        <f>'Distributor Secondary'!AG11*'DSR con %'!AH41</f>
        <v>17.02</v>
      </c>
      <c r="AI41" s="22">
        <f>'Distributor Secondary'!AH11*'DSR con %'!AI41</f>
        <v>8.2799999999999994</v>
      </c>
    </row>
    <row r="42" spans="1:47" x14ac:dyDescent="0.2">
      <c r="A42" s="34" t="s">
        <v>12</v>
      </c>
      <c r="B42" s="18" t="s">
        <v>5</v>
      </c>
      <c r="C42" s="19" t="s">
        <v>5</v>
      </c>
      <c r="D42" s="31" t="s">
        <v>30</v>
      </c>
      <c r="E42" s="31" t="s">
        <v>31</v>
      </c>
      <c r="F42" s="20">
        <f t="shared" si="8"/>
        <v>1667040.9999999998</v>
      </c>
      <c r="G42" s="21">
        <f t="shared" si="9"/>
        <v>982.3</v>
      </c>
      <c r="H42" s="22">
        <f>'Distributor Secondary'!G11*'DSR con %'!H42</f>
        <v>124.45</v>
      </c>
      <c r="I42" s="22">
        <f>'Distributor Secondary'!H11*'DSR con %'!I42</f>
        <v>141.74</v>
      </c>
      <c r="J42" s="22"/>
      <c r="K42" s="22">
        <f>'Distributor Secondary'!I11*'DSR con %'!J42</f>
        <v>51.49</v>
      </c>
      <c r="L42" s="22">
        <f>'Distributor Secondary'!J11*'DSR con %'!K42</f>
        <v>72.58</v>
      </c>
      <c r="M42" s="22">
        <f>'Distributor Secondary'!K11*'DSR con %'!L42</f>
        <v>55.480000000000004</v>
      </c>
      <c r="N42" s="22">
        <f>'Distributor Secondary'!L11*'DSR con %'!M42</f>
        <v>72.77</v>
      </c>
      <c r="O42" s="22">
        <f>'Distributor Secondary'!M11*'DSR con %'!N42</f>
        <v>24.13</v>
      </c>
      <c r="P42" s="22">
        <f>'Distributor Secondary'!N11*'DSR con %'!O42</f>
        <v>24.13</v>
      </c>
      <c r="Q42" s="22">
        <f>'Distributor Secondary'!O11*'DSR con %'!P42</f>
        <v>25.84</v>
      </c>
      <c r="R42" s="22">
        <f>'Distributor Secondary'!P11*'DSR con %'!Q42</f>
        <v>18.240000000000002</v>
      </c>
      <c r="S42" s="22">
        <f>'Distributor Secondary'!Q11*'DSR con %'!R42</f>
        <v>34.39</v>
      </c>
      <c r="T42" s="22">
        <f>'Distributor Secondary'!R11*'DSR con %'!S42</f>
        <v>17.100000000000001</v>
      </c>
      <c r="U42" s="22">
        <f>'Distributor Secondary'!S11*'DSR con %'!T42</f>
        <v>51.68</v>
      </c>
      <c r="V42" s="22">
        <f>'Distributor Secondary'!T11*'DSR con %'!U42</f>
        <v>20.52</v>
      </c>
      <c r="W42" s="22">
        <f>'Distributor Secondary'!U11*'DSR con %'!V42</f>
        <v>42.94</v>
      </c>
      <c r="X42" s="22">
        <f>'Distributor Secondary'!V11*'DSR con %'!W42</f>
        <v>34.39</v>
      </c>
      <c r="Y42" s="22">
        <f>'Distributor Secondary'!W11*'DSR con %'!X42</f>
        <v>34.39</v>
      </c>
      <c r="Z42" s="22">
        <f>'Distributor Secondary'!X11*'DSR con %'!Y42</f>
        <v>13.68</v>
      </c>
      <c r="AA42" s="22">
        <f>'Distributor Secondary'!Y11*'DSR con %'!Z42</f>
        <v>34.39</v>
      </c>
      <c r="AB42" s="22">
        <f>'Distributor Secondary'!Z11*'DSR con %'!AA42</f>
        <v>17.100000000000001</v>
      </c>
      <c r="AC42" s="22">
        <f>'Distributor Secondary'!AA11*'DSR con %'!AB42</f>
        <v>6.84</v>
      </c>
      <c r="AD42" s="22">
        <f>'Distributor Secondary'!AB11*'DSR con %'!AC42</f>
        <v>14.06</v>
      </c>
      <c r="AE42" s="22">
        <f>'Distributor Secondary'!AC11*'DSR con %'!AD42</f>
        <v>5.51</v>
      </c>
      <c r="AF42" s="22">
        <f>'Distributor Secondary'!AD11*'DSR con %'!AE42</f>
        <v>13.870000000000001</v>
      </c>
      <c r="AG42" s="22">
        <f>'Distributor Secondary'!AF11*'DSR con %'!AF42</f>
        <v>9.69</v>
      </c>
      <c r="AH42" s="22">
        <f>'Distributor Secondary'!AG11*'DSR con %'!AH42</f>
        <v>14.06</v>
      </c>
      <c r="AI42" s="22">
        <f>'Distributor Secondary'!AH11*'DSR con %'!AI42</f>
        <v>6.84</v>
      </c>
    </row>
    <row r="43" spans="1:47" x14ac:dyDescent="0.2">
      <c r="A43" s="34" t="s">
        <v>12</v>
      </c>
      <c r="B43" s="18" t="s">
        <v>5</v>
      </c>
      <c r="C43" s="19" t="s">
        <v>5</v>
      </c>
      <c r="D43" s="31" t="s">
        <v>32</v>
      </c>
      <c r="E43" s="31" t="s">
        <v>33</v>
      </c>
      <c r="F43" s="20">
        <f t="shared" si="8"/>
        <v>2046477.8</v>
      </c>
      <c r="G43" s="21">
        <f t="shared" si="9"/>
        <v>1183.6800000000003</v>
      </c>
      <c r="H43" s="22">
        <f>'Distributor Secondary'!G11*'DSR con %'!H43</f>
        <v>144.1</v>
      </c>
      <c r="I43" s="22">
        <f>'Distributor Secondary'!H11*'DSR con %'!I43</f>
        <v>164.12</v>
      </c>
      <c r="J43" s="22"/>
      <c r="K43" s="22">
        <f>'Distributor Secondary'!I11*'DSR con %'!J43</f>
        <v>59.62</v>
      </c>
      <c r="L43" s="22">
        <f>'Distributor Secondary'!J11*'DSR con %'!K43</f>
        <v>84.04</v>
      </c>
      <c r="M43" s="22">
        <f>'Distributor Secondary'!K11*'DSR con %'!L43</f>
        <v>64.239999999999995</v>
      </c>
      <c r="N43" s="22">
        <f>'Distributor Secondary'!L11*'DSR con %'!M43</f>
        <v>84.26</v>
      </c>
      <c r="O43" s="22">
        <f>'Distributor Secondary'!M11*'DSR con %'!N43</f>
        <v>27.94</v>
      </c>
      <c r="P43" s="22">
        <f>'Distributor Secondary'!N11*'DSR con %'!O43</f>
        <v>30.48</v>
      </c>
      <c r="Q43" s="22">
        <f>'Distributor Secondary'!O11*'DSR con %'!P43</f>
        <v>32.64</v>
      </c>
      <c r="R43" s="22">
        <f>'Distributor Secondary'!P11*'DSR con %'!Q43</f>
        <v>23.04</v>
      </c>
      <c r="S43" s="22">
        <f>'Distributor Secondary'!Q11*'DSR con %'!R43</f>
        <v>43.44</v>
      </c>
      <c r="T43" s="22">
        <f>'Distributor Secondary'!R11*'DSR con %'!S43</f>
        <v>21.599999999999998</v>
      </c>
      <c r="U43" s="22">
        <f>'Distributor Secondary'!S11*'DSR con %'!T43</f>
        <v>65.28</v>
      </c>
      <c r="V43" s="22">
        <f>'Distributor Secondary'!T11*'DSR con %'!U43</f>
        <v>25.919999999999998</v>
      </c>
      <c r="W43" s="22">
        <f>'Distributor Secondary'!U11*'DSR con %'!V43</f>
        <v>54.239999999999995</v>
      </c>
      <c r="X43" s="22">
        <f>'Distributor Secondary'!V11*'DSR con %'!W43</f>
        <v>43.44</v>
      </c>
      <c r="Y43" s="22">
        <f>'Distributor Secondary'!W11*'DSR con %'!X43</f>
        <v>43.44</v>
      </c>
      <c r="Z43" s="22">
        <f>'Distributor Secondary'!X11*'DSR con %'!Y43</f>
        <v>17.28</v>
      </c>
      <c r="AA43" s="22">
        <f>'Distributor Secondary'!Y11*'DSR con %'!Z43</f>
        <v>43.44</v>
      </c>
      <c r="AB43" s="22">
        <f>'Distributor Secondary'!Z11*'DSR con %'!AA43</f>
        <v>21.599999999999998</v>
      </c>
      <c r="AC43" s="22">
        <f>'Distributor Secondary'!AA11*'DSR con %'!AB43</f>
        <v>8.64</v>
      </c>
      <c r="AD43" s="22">
        <f>'Distributor Secondary'!AB11*'DSR con %'!AC43</f>
        <v>17.759999999999998</v>
      </c>
      <c r="AE43" s="22">
        <f>'Distributor Secondary'!AC11*'DSR con %'!AD43</f>
        <v>6.96</v>
      </c>
      <c r="AF43" s="22">
        <f>'Distributor Secondary'!AD11*'DSR con %'!AE43</f>
        <v>17.52</v>
      </c>
      <c r="AG43" s="22">
        <f>'Distributor Secondary'!AF11*'DSR con %'!AF43</f>
        <v>12.24</v>
      </c>
      <c r="AH43" s="22">
        <f>'Distributor Secondary'!AG11*'DSR con %'!AH43</f>
        <v>17.759999999999998</v>
      </c>
      <c r="AI43" s="22">
        <f>'Distributor Secondary'!AH11*'DSR con %'!AI43</f>
        <v>8.64</v>
      </c>
    </row>
    <row r="44" spans="1:47" x14ac:dyDescent="0.2">
      <c r="A44" s="17" t="s">
        <v>12</v>
      </c>
      <c r="B44" s="18" t="s">
        <v>5</v>
      </c>
      <c r="C44" s="19" t="s">
        <v>5</v>
      </c>
      <c r="D44" s="29" t="s">
        <v>48</v>
      </c>
      <c r="E44" s="17" t="s">
        <v>49</v>
      </c>
      <c r="F44" s="20">
        <f t="shared" si="8"/>
        <v>1227197.7</v>
      </c>
      <c r="G44" s="21">
        <f t="shared" si="9"/>
        <v>689.81999999999982</v>
      </c>
      <c r="H44" s="22">
        <f>'Distributor Secondary'!G11*'DSR con %'!H44</f>
        <v>78.599999999999994</v>
      </c>
      <c r="I44" s="22">
        <f>'Distributor Secondary'!H11*'DSR con %'!I44</f>
        <v>89.52</v>
      </c>
      <c r="J44" s="22"/>
      <c r="K44" s="22">
        <f>'Distributor Secondary'!I11*'DSR con %'!J44</f>
        <v>32.519999999999996</v>
      </c>
      <c r="L44" s="22">
        <f>'Distributor Secondary'!J11*'DSR con %'!K44</f>
        <v>45.839999999999996</v>
      </c>
      <c r="M44" s="22">
        <f>'Distributor Secondary'!K11*'DSR con %'!L44</f>
        <v>35.04</v>
      </c>
      <c r="N44" s="22">
        <f>'Distributor Secondary'!L11*'DSR con %'!M44</f>
        <v>45.96</v>
      </c>
      <c r="O44" s="22">
        <f>'Distributor Secondary'!M11*'DSR con %'!N44</f>
        <v>15.24</v>
      </c>
      <c r="P44" s="22">
        <f>'Distributor Secondary'!N11*'DSR con %'!O44</f>
        <v>19.05</v>
      </c>
      <c r="Q44" s="22">
        <f>'Distributor Secondary'!O11*'DSR con %'!P44</f>
        <v>20.399999999999999</v>
      </c>
      <c r="R44" s="22">
        <f>'Distributor Secondary'!P11*'DSR con %'!Q44</f>
        <v>14.399999999999999</v>
      </c>
      <c r="S44" s="22">
        <f>'Distributor Secondary'!Q11*'DSR con %'!R44</f>
        <v>27.15</v>
      </c>
      <c r="T44" s="22">
        <f>'Distributor Secondary'!R11*'DSR con %'!S44</f>
        <v>13.5</v>
      </c>
      <c r="U44" s="22">
        <f>'Distributor Secondary'!S11*'DSR con %'!T44</f>
        <v>40.799999999999997</v>
      </c>
      <c r="V44" s="22">
        <f>'Distributor Secondary'!T11*'DSR con %'!U44</f>
        <v>16.2</v>
      </c>
      <c r="W44" s="22">
        <f>'Distributor Secondary'!U11*'DSR con %'!V44</f>
        <v>33.9</v>
      </c>
      <c r="X44" s="22">
        <f>'Distributor Secondary'!V11*'DSR con %'!W44</f>
        <v>27.15</v>
      </c>
      <c r="Y44" s="22">
        <f>'Distributor Secondary'!W11*'DSR con %'!X44</f>
        <v>27.15</v>
      </c>
      <c r="Z44" s="22">
        <f>'Distributor Secondary'!X11*'DSR con %'!Y44</f>
        <v>10.799999999999999</v>
      </c>
      <c r="AA44" s="22">
        <f>'Distributor Secondary'!Y11*'DSR con %'!Z44</f>
        <v>27.15</v>
      </c>
      <c r="AB44" s="22">
        <f>'Distributor Secondary'!Z11*'DSR con %'!AA44</f>
        <v>13.5</v>
      </c>
      <c r="AC44" s="22">
        <f>'Distributor Secondary'!AA11*'DSR con %'!AB44</f>
        <v>5.3999999999999995</v>
      </c>
      <c r="AD44" s="22">
        <f>'Distributor Secondary'!AB11*'DSR con %'!AC44</f>
        <v>11.1</v>
      </c>
      <c r="AE44" s="22">
        <f>'Distributor Secondary'!AC11*'DSR con %'!AD44</f>
        <v>4.3499999999999996</v>
      </c>
      <c r="AF44" s="22">
        <f>'Distributor Secondary'!AD11*'DSR con %'!AE44</f>
        <v>10.95</v>
      </c>
      <c r="AG44" s="22">
        <f>'Distributor Secondary'!AF11*'DSR con %'!AF44</f>
        <v>7.6499999999999995</v>
      </c>
      <c r="AH44" s="22">
        <f>'Distributor Secondary'!AG11*'DSR con %'!AH44</f>
        <v>11.1</v>
      </c>
      <c r="AI44" s="22">
        <f>'Distributor Secondary'!AH11*'DSR con %'!AI44</f>
        <v>5.3999999999999995</v>
      </c>
    </row>
    <row r="45" spans="1:47" s="10" customFormat="1" x14ac:dyDescent="0.2">
      <c r="A45" s="23"/>
      <c r="B45" s="24"/>
      <c r="C45" s="25"/>
      <c r="D45" s="30"/>
      <c r="E45" s="23"/>
      <c r="F45" s="28">
        <f t="shared" si="8"/>
        <v>8773900</v>
      </c>
      <c r="G45" s="58">
        <f t="shared" si="9"/>
        <v>5170</v>
      </c>
      <c r="H45" s="12">
        <f t="shared" ref="H45:AI45" si="11">SUM(H40:H44)</f>
        <v>655</v>
      </c>
      <c r="I45" s="12">
        <f t="shared" si="11"/>
        <v>746</v>
      </c>
      <c r="J45" s="12"/>
      <c r="K45" s="12">
        <f t="shared" si="11"/>
        <v>271</v>
      </c>
      <c r="L45" s="12">
        <f t="shared" si="11"/>
        <v>382</v>
      </c>
      <c r="M45" s="12">
        <f t="shared" si="11"/>
        <v>292.00000000000006</v>
      </c>
      <c r="N45" s="12">
        <f t="shared" si="11"/>
        <v>382.99999999999994</v>
      </c>
      <c r="O45" s="12">
        <f t="shared" si="11"/>
        <v>126.99999999999999</v>
      </c>
      <c r="P45" s="12">
        <f t="shared" si="11"/>
        <v>127</v>
      </c>
      <c r="Q45" s="12">
        <f t="shared" si="11"/>
        <v>136</v>
      </c>
      <c r="R45" s="12">
        <f t="shared" si="11"/>
        <v>96</v>
      </c>
      <c r="S45" s="12">
        <f t="shared" si="11"/>
        <v>181</v>
      </c>
      <c r="T45" s="12">
        <f t="shared" si="11"/>
        <v>90</v>
      </c>
      <c r="U45" s="12">
        <f t="shared" si="11"/>
        <v>272</v>
      </c>
      <c r="V45" s="12">
        <f t="shared" si="11"/>
        <v>108</v>
      </c>
      <c r="W45" s="12">
        <f t="shared" si="11"/>
        <v>225.99999999999997</v>
      </c>
      <c r="X45" s="12">
        <f t="shared" si="11"/>
        <v>181</v>
      </c>
      <c r="Y45" s="12">
        <f t="shared" si="11"/>
        <v>181</v>
      </c>
      <c r="Z45" s="12">
        <f t="shared" si="11"/>
        <v>72</v>
      </c>
      <c r="AA45" s="12">
        <f t="shared" si="11"/>
        <v>181</v>
      </c>
      <c r="AB45" s="12">
        <f t="shared" si="11"/>
        <v>90</v>
      </c>
      <c r="AC45" s="12">
        <f t="shared" si="11"/>
        <v>36</v>
      </c>
      <c r="AD45" s="12">
        <f t="shared" si="11"/>
        <v>74</v>
      </c>
      <c r="AE45" s="12">
        <f t="shared" si="11"/>
        <v>29</v>
      </c>
      <c r="AF45" s="12">
        <f t="shared" si="11"/>
        <v>73</v>
      </c>
      <c r="AG45" s="12">
        <f t="shared" si="11"/>
        <v>51</v>
      </c>
      <c r="AH45" s="12">
        <f t="shared" si="11"/>
        <v>74</v>
      </c>
      <c r="AI45" s="12">
        <f t="shared" si="11"/>
        <v>36</v>
      </c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</row>
    <row r="46" spans="1:47" x14ac:dyDescent="0.2">
      <c r="A46" s="34" t="s">
        <v>13</v>
      </c>
      <c r="B46" s="18" t="s">
        <v>5</v>
      </c>
      <c r="C46" s="19" t="s">
        <v>23</v>
      </c>
      <c r="D46" s="69" t="s">
        <v>86</v>
      </c>
      <c r="E46" s="69" t="s">
        <v>87</v>
      </c>
      <c r="F46" s="20">
        <f t="shared" si="8"/>
        <v>1730346.2999999998</v>
      </c>
      <c r="G46" s="21">
        <f t="shared" si="9"/>
        <v>836.06999999999994</v>
      </c>
      <c r="H46" s="22">
        <f>'Distributor Secondary'!G12*'DSR con %'!H46</f>
        <v>106.32</v>
      </c>
      <c r="I46" s="22">
        <f>'Distributor Secondary'!H12*'DSR con %'!I46</f>
        <v>121.44</v>
      </c>
      <c r="J46" s="22"/>
      <c r="K46" s="22">
        <f>'Distributor Secondary'!I12*'DSR con %'!J46</f>
        <v>18.850000000000001</v>
      </c>
      <c r="L46" s="22">
        <f>'Distributor Secondary'!J12*'DSR con %'!K46</f>
        <v>45.449999999999996</v>
      </c>
      <c r="M46" s="22">
        <f>'Distributor Secondary'!K12*'DSR con %'!L46</f>
        <v>56.699999999999996</v>
      </c>
      <c r="N46" s="22">
        <f>'Distributor Secondary'!L12*'DSR con %'!M46</f>
        <v>65.91</v>
      </c>
      <c r="O46" s="22">
        <f>'Distributor Secondary'!M12*'DSR con %'!N46</f>
        <v>26.080000000000002</v>
      </c>
      <c r="P46" s="22">
        <f>'Distributor Secondary'!N12*'DSR con %'!O46</f>
        <v>22.820000000000004</v>
      </c>
      <c r="Q46" s="22">
        <f>'Distributor Secondary'!O12*'DSR con %'!P46</f>
        <v>28.5</v>
      </c>
      <c r="R46" s="22">
        <f>'Distributor Secondary'!P12*'DSR con %'!Q46</f>
        <v>8.75</v>
      </c>
      <c r="S46" s="22">
        <f>'Distributor Secondary'!Q12*'DSR con %'!R46</f>
        <v>17.64</v>
      </c>
      <c r="T46" s="22">
        <f>'Distributor Secondary'!R12*'DSR con %'!S46</f>
        <v>8.75</v>
      </c>
      <c r="U46" s="22">
        <f>'Distributor Secondary'!S12*'DSR con %'!T46</f>
        <v>26.53</v>
      </c>
      <c r="V46" s="22">
        <f>'Distributor Secondary'!T12*'DSR con %'!U46</f>
        <v>10.500000000000002</v>
      </c>
      <c r="W46" s="22">
        <f>'Distributor Secondary'!U12*'DSR con %'!V46</f>
        <v>41.08</v>
      </c>
      <c r="X46" s="22">
        <f>'Distributor Secondary'!V12*'DSR con %'!W46</f>
        <v>35.28</v>
      </c>
      <c r="Y46" s="22">
        <f>'Distributor Secondary'!W12*'DSR con %'!X46</f>
        <v>57.96</v>
      </c>
      <c r="Z46" s="22">
        <f>'Distributor Secondary'!X12*'DSR con %'!Y46</f>
        <v>8</v>
      </c>
      <c r="AA46" s="22">
        <f>'Distributor Secondary'!Y12*'DSR con %'!Z46</f>
        <v>17.64</v>
      </c>
      <c r="AB46" s="22">
        <f>'Distributor Secondary'!Z12*'DSR con %'!AA46</f>
        <v>10</v>
      </c>
      <c r="AC46" s="22">
        <f>'Distributor Secondary'!AA12*'DSR con %'!AB46</f>
        <v>4.16</v>
      </c>
      <c r="AD46" s="22">
        <f>'Distributor Secondary'!AB12*'DSR con %'!AC46</f>
        <v>9.27</v>
      </c>
      <c r="AE46" s="22">
        <f>'Distributor Secondary'!AC12*'DSR con %'!AD46</f>
        <v>3.5999999999999996</v>
      </c>
      <c r="AF46" s="22">
        <f>'Distributor Secondary'!AD12*'DSR con %'!AE46</f>
        <v>30.599999999999998</v>
      </c>
      <c r="AG46" s="22">
        <f>'Distributor Secondary'!AF12*'DSR con %'!AF46</f>
        <v>17.28</v>
      </c>
      <c r="AH46" s="22">
        <f>'Distributor Secondary'!AG12*'DSR con %'!AH46</f>
        <v>24.48</v>
      </c>
      <c r="AI46" s="22">
        <f>'Distributor Secondary'!AH12*'DSR con %'!AI46</f>
        <v>12.48</v>
      </c>
    </row>
    <row r="47" spans="1:47" x14ac:dyDescent="0.2">
      <c r="A47" s="34" t="s">
        <v>13</v>
      </c>
      <c r="B47" s="18" t="s">
        <v>5</v>
      </c>
      <c r="C47" s="19" t="s">
        <v>23</v>
      </c>
      <c r="D47" s="69" t="s">
        <v>88</v>
      </c>
      <c r="E47" s="69" t="s">
        <v>89</v>
      </c>
      <c r="F47" s="20">
        <f t="shared" si="8"/>
        <v>1492364.3000000003</v>
      </c>
      <c r="G47" s="21">
        <f t="shared" si="9"/>
        <v>1002.6300000000001</v>
      </c>
      <c r="H47" s="22">
        <f>'Distributor Secondary'!G12*'DSR con %'!H47</f>
        <v>150.62</v>
      </c>
      <c r="I47" s="22">
        <f>'Distributor Secondary'!H12*'DSR con %'!I47</f>
        <v>131.56</v>
      </c>
      <c r="J47" s="22"/>
      <c r="K47" s="22">
        <f>'Distributor Secondary'!I12*'DSR con %'!J47</f>
        <v>79.17</v>
      </c>
      <c r="L47" s="22">
        <f>'Distributor Secondary'!J12*'DSR con %'!K47</f>
        <v>75.75</v>
      </c>
      <c r="M47" s="22">
        <f>'Distributor Secondary'!K12*'DSR con %'!L47</f>
        <v>49.14</v>
      </c>
      <c r="N47" s="22">
        <f>'Distributor Secondary'!L12*'DSR con %'!M47</f>
        <v>65.91</v>
      </c>
      <c r="O47" s="22">
        <f>'Distributor Secondary'!M12*'DSR con %'!N47</f>
        <v>21.19</v>
      </c>
      <c r="P47" s="22">
        <f>'Distributor Secondary'!N12*'DSR con %'!O47</f>
        <v>29.34</v>
      </c>
      <c r="Q47" s="22">
        <f>'Distributor Secondary'!O12*'DSR con %'!P47</f>
        <v>26.6</v>
      </c>
      <c r="R47" s="22">
        <f>'Distributor Secondary'!P12*'DSR con %'!Q47</f>
        <v>21.25</v>
      </c>
      <c r="S47" s="22">
        <f>'Distributor Secondary'!Q12*'DSR con %'!R47</f>
        <v>47.88</v>
      </c>
      <c r="T47" s="22">
        <f>'Distributor Secondary'!R12*'DSR con %'!S47</f>
        <v>13.75</v>
      </c>
      <c r="U47" s="22">
        <f>'Distributor Secondary'!S12*'DSR con %'!T47</f>
        <v>45.48</v>
      </c>
      <c r="V47" s="22">
        <f>'Distributor Secondary'!T12*'DSR con %'!U47</f>
        <v>28.5</v>
      </c>
      <c r="W47" s="22">
        <f>'Distributor Secondary'!U12*'DSR con %'!V47</f>
        <v>41.08</v>
      </c>
      <c r="X47" s="22">
        <f>'Distributor Secondary'!V12*'DSR con %'!W47</f>
        <v>27.72</v>
      </c>
      <c r="Y47" s="22">
        <f>'Distributor Secondary'!W12*'DSR con %'!X47</f>
        <v>32.76</v>
      </c>
      <c r="Z47" s="22">
        <f>'Distributor Secondary'!X12*'DSR con %'!Y47</f>
        <v>8</v>
      </c>
      <c r="AA47" s="22">
        <f>'Distributor Secondary'!Y12*'DSR con %'!Z47</f>
        <v>50.400000000000006</v>
      </c>
      <c r="AB47" s="22">
        <f>'Distributor Secondary'!Z12*'DSR con %'!AA47</f>
        <v>7.5</v>
      </c>
      <c r="AC47" s="22">
        <f>'Distributor Secondary'!AA12*'DSR con %'!AB47</f>
        <v>5.2</v>
      </c>
      <c r="AD47" s="22">
        <f>'Distributor Secondary'!AB12*'DSR con %'!AC47</f>
        <v>15.45</v>
      </c>
      <c r="AE47" s="22">
        <f>'Distributor Secondary'!AC12*'DSR con %'!AD47</f>
        <v>4.4000000000000004</v>
      </c>
      <c r="AF47" s="22">
        <f>'Distributor Secondary'!AD12*'DSR con %'!AE47</f>
        <v>8.16</v>
      </c>
      <c r="AG47" s="22">
        <f>'Distributor Secondary'!AF12*'DSR con %'!AF47</f>
        <v>5.0400000000000009</v>
      </c>
      <c r="AH47" s="22">
        <f>'Distributor Secondary'!AG12*'DSR con %'!AH47</f>
        <v>7.1400000000000006</v>
      </c>
      <c r="AI47" s="22">
        <f>'Distributor Secondary'!AH12*'DSR con %'!AI47</f>
        <v>3.6400000000000006</v>
      </c>
    </row>
    <row r="48" spans="1:47" x14ac:dyDescent="0.2">
      <c r="A48" s="34" t="s">
        <v>13</v>
      </c>
      <c r="B48" s="18" t="s">
        <v>5</v>
      </c>
      <c r="C48" s="19" t="s">
        <v>23</v>
      </c>
      <c r="D48" s="69" t="s">
        <v>90</v>
      </c>
      <c r="E48" s="69" t="s">
        <v>91</v>
      </c>
      <c r="F48" s="20">
        <f t="shared" si="8"/>
        <v>1779030.7000000002</v>
      </c>
      <c r="G48" s="21">
        <f t="shared" si="9"/>
        <v>1128.6300000000001</v>
      </c>
      <c r="H48" s="22">
        <f>'Distributor Secondary'!G12*'DSR con %'!H48</f>
        <v>141.76</v>
      </c>
      <c r="I48" s="22">
        <f>'Distributor Secondary'!H12*'DSR con %'!I48</f>
        <v>121.44</v>
      </c>
      <c r="J48" s="22"/>
      <c r="K48" s="22">
        <f>'Distributor Secondary'!I12*'DSR con %'!J48</f>
        <v>45.239999999999995</v>
      </c>
      <c r="L48" s="22">
        <f>'Distributor Secondary'!J12*'DSR con %'!K48</f>
        <v>65.650000000000006</v>
      </c>
      <c r="M48" s="22">
        <f>'Distributor Secondary'!K12*'DSR con %'!L48</f>
        <v>64.260000000000005</v>
      </c>
      <c r="N48" s="22">
        <f>'Distributor Secondary'!L12*'DSR con %'!M48</f>
        <v>106.47</v>
      </c>
      <c r="O48" s="22">
        <f>'Distributor Secondary'!M12*'DSR con %'!N48</f>
        <v>37.49</v>
      </c>
      <c r="P48" s="22">
        <f>'Distributor Secondary'!N12*'DSR con %'!O48</f>
        <v>30.97</v>
      </c>
      <c r="Q48" s="22">
        <f>'Distributor Secondary'!O12*'DSR con %'!P48</f>
        <v>26.6</v>
      </c>
      <c r="R48" s="22">
        <f>'Distributor Secondary'!P12*'DSR con %'!Q48</f>
        <v>25</v>
      </c>
      <c r="S48" s="22">
        <f>'Distributor Secondary'!Q12*'DSR con %'!R48</f>
        <v>52.919999999999995</v>
      </c>
      <c r="T48" s="22">
        <f>'Distributor Secondary'!R12*'DSR con %'!S48</f>
        <v>26.25</v>
      </c>
      <c r="U48" s="22">
        <f>'Distributor Secondary'!S12*'DSR con %'!T48</f>
        <v>72.010000000000005</v>
      </c>
      <c r="V48" s="22">
        <f>'Distributor Secondary'!T12*'DSR con %'!U48</f>
        <v>12</v>
      </c>
      <c r="W48" s="22">
        <f>'Distributor Secondary'!U12*'DSR con %'!V48</f>
        <v>63.2</v>
      </c>
      <c r="X48" s="22">
        <f>'Distributor Secondary'!V12*'DSR con %'!W48</f>
        <v>40.32</v>
      </c>
      <c r="Y48" s="22">
        <f>'Distributor Secondary'!W12*'DSR con %'!X48</f>
        <v>57.96</v>
      </c>
      <c r="Z48" s="22">
        <f>'Distributor Secondary'!X12*'DSR con %'!Y48</f>
        <v>19</v>
      </c>
      <c r="AA48" s="22">
        <f>'Distributor Secondary'!Y12*'DSR con %'!Z48</f>
        <v>40.32</v>
      </c>
      <c r="AB48" s="22">
        <f>'Distributor Secondary'!Z12*'DSR con %'!AA48</f>
        <v>20</v>
      </c>
      <c r="AC48" s="22">
        <f>'Distributor Secondary'!AA12*'DSR con %'!AB48</f>
        <v>7.8</v>
      </c>
      <c r="AD48" s="22">
        <f>'Distributor Secondary'!AB12*'DSR con %'!AC48</f>
        <v>13.39</v>
      </c>
      <c r="AE48" s="22">
        <f>'Distributor Secondary'!AC12*'DSR con %'!AD48</f>
        <v>7.6</v>
      </c>
      <c r="AF48" s="22">
        <f>'Distributor Secondary'!AD12*'DSR con %'!AE48</f>
        <v>6.12</v>
      </c>
      <c r="AG48" s="22">
        <f>'Distributor Secondary'!AF12*'DSR con %'!AF48</f>
        <v>7.92</v>
      </c>
      <c r="AH48" s="22">
        <f>'Distributor Secondary'!AG12*'DSR con %'!AH48</f>
        <v>11.22</v>
      </c>
      <c r="AI48" s="22">
        <f>'Distributor Secondary'!AH12*'DSR con %'!AI48</f>
        <v>5.72</v>
      </c>
    </row>
    <row r="49" spans="1:47" x14ac:dyDescent="0.2">
      <c r="A49" s="34" t="s">
        <v>13</v>
      </c>
      <c r="B49" s="18" t="s">
        <v>5</v>
      </c>
      <c r="C49" s="19" t="s">
        <v>23</v>
      </c>
      <c r="D49" s="69" t="s">
        <v>92</v>
      </c>
      <c r="E49" s="69" t="s">
        <v>93</v>
      </c>
      <c r="F49" s="20">
        <f t="shared" si="8"/>
        <v>1762028.8</v>
      </c>
      <c r="G49" s="21">
        <f t="shared" si="9"/>
        <v>957.26000000000022</v>
      </c>
      <c r="H49" s="22">
        <f>'Distributor Secondary'!G12*'DSR con %'!H49</f>
        <v>132.9</v>
      </c>
      <c r="I49" s="22">
        <f>'Distributor Secondary'!H12*'DSR con %'!I49</f>
        <v>111.32000000000001</v>
      </c>
      <c r="J49" s="22"/>
      <c r="K49" s="22">
        <f>'Distributor Secondary'!I12*'DSR con %'!J49</f>
        <v>45.239999999999995</v>
      </c>
      <c r="L49" s="22">
        <f>'Distributor Secondary'!J12*'DSR con %'!K49</f>
        <v>55.55</v>
      </c>
      <c r="M49" s="22">
        <f>'Distributor Secondary'!K12*'DSR con %'!L49</f>
        <v>34.019999999999996</v>
      </c>
      <c r="N49" s="22">
        <f>'Distributor Secondary'!L12*'DSR con %'!M49</f>
        <v>60.839999999999996</v>
      </c>
      <c r="O49" s="22">
        <f>'Distributor Secondary'!M12*'DSR con %'!N49</f>
        <v>9.7799999999999994</v>
      </c>
      <c r="P49" s="22">
        <f>'Distributor Secondary'!N12*'DSR con %'!O49</f>
        <v>24.45</v>
      </c>
      <c r="Q49" s="22">
        <f>'Distributor Secondary'!O12*'DSR con %'!P49</f>
        <v>22.8</v>
      </c>
      <c r="R49" s="22">
        <f>'Distributor Secondary'!P12*'DSR con %'!Q49</f>
        <v>28.75</v>
      </c>
      <c r="S49" s="22">
        <f>'Distributor Secondary'!Q12*'DSR con %'!R49</f>
        <v>42.84</v>
      </c>
      <c r="T49" s="22">
        <f>'Distributor Secondary'!R12*'DSR con %'!S49</f>
        <v>17.5</v>
      </c>
      <c r="U49" s="22">
        <f>'Distributor Secondary'!S12*'DSR con %'!T49</f>
        <v>68.22</v>
      </c>
      <c r="V49" s="22">
        <f>'Distributor Secondary'!T12*'DSR con %'!U49</f>
        <v>22.5</v>
      </c>
      <c r="W49" s="22">
        <f>'Distributor Secondary'!U12*'DSR con %'!V49</f>
        <v>53.720000000000006</v>
      </c>
      <c r="X49" s="22">
        <f>'Distributor Secondary'!V12*'DSR con %'!W49</f>
        <v>27.72</v>
      </c>
      <c r="Y49" s="22">
        <f>'Distributor Secondary'!W12*'DSR con %'!X49</f>
        <v>12.600000000000001</v>
      </c>
      <c r="Z49" s="22">
        <f>'Distributor Secondary'!X12*'DSR con %'!Y49</f>
        <v>20</v>
      </c>
      <c r="AA49" s="22">
        <f>'Distributor Secondary'!Y12*'DSR con %'!Z49</f>
        <v>57.96</v>
      </c>
      <c r="AB49" s="22">
        <f>'Distributor Secondary'!Z12*'DSR con %'!AA49</f>
        <v>28.75</v>
      </c>
      <c r="AC49" s="22">
        <f>'Distributor Secondary'!AA12*'DSR con %'!AB49</f>
        <v>8.32</v>
      </c>
      <c r="AD49" s="22">
        <f>'Distributor Secondary'!AB12*'DSR con %'!AC49</f>
        <v>14.420000000000002</v>
      </c>
      <c r="AE49" s="22">
        <f>'Distributor Secondary'!AC12*'DSR con %'!AD49</f>
        <v>6</v>
      </c>
      <c r="AF49" s="22">
        <f>'Distributor Secondary'!AD12*'DSR con %'!AE49</f>
        <v>17.34</v>
      </c>
      <c r="AG49" s="22">
        <f>'Distributor Secondary'!AF12*'DSR con %'!AF49</f>
        <v>10.080000000000002</v>
      </c>
      <c r="AH49" s="22">
        <f>'Distributor Secondary'!AG12*'DSR con %'!AH49</f>
        <v>14.280000000000001</v>
      </c>
      <c r="AI49" s="22">
        <f>'Distributor Secondary'!AH12*'DSR con %'!AI49</f>
        <v>9.36</v>
      </c>
    </row>
    <row r="50" spans="1:47" x14ac:dyDescent="0.2">
      <c r="A50" s="34" t="s">
        <v>13</v>
      </c>
      <c r="B50" s="18" t="s">
        <v>5</v>
      </c>
      <c r="C50" s="19" t="s">
        <v>23</v>
      </c>
      <c r="D50" s="69" t="s">
        <v>94</v>
      </c>
      <c r="E50" s="69" t="s">
        <v>95</v>
      </c>
      <c r="F50" s="20">
        <f t="shared" si="8"/>
        <v>1697022.7</v>
      </c>
      <c r="G50" s="21">
        <f t="shared" si="9"/>
        <v>1009.58</v>
      </c>
      <c r="H50" s="22">
        <f>'Distributor Secondary'!G12*'DSR con %'!H50</f>
        <v>124.04</v>
      </c>
      <c r="I50" s="22">
        <f>'Distributor Secondary'!H12*'DSR con %'!I50</f>
        <v>212.51999999999998</v>
      </c>
      <c r="J50" s="22"/>
      <c r="K50" s="22">
        <f>'Distributor Secondary'!I12*'DSR con %'!J50</f>
        <v>79.17</v>
      </c>
      <c r="L50" s="22">
        <f>'Distributor Secondary'!J12*'DSR con %'!K50</f>
        <v>111.1</v>
      </c>
      <c r="M50" s="22">
        <f>'Distributor Secondary'!K12*'DSR con %'!L50</f>
        <v>56.699999999999996</v>
      </c>
      <c r="N50" s="22">
        <f>'Distributor Secondary'!L12*'DSR con %'!M50</f>
        <v>55.77</v>
      </c>
      <c r="O50" s="22">
        <f>'Distributor Secondary'!M12*'DSR con %'!N50</f>
        <v>26.080000000000002</v>
      </c>
      <c r="P50" s="22">
        <f>'Distributor Secondary'!N12*'DSR con %'!O50</f>
        <v>22.820000000000004</v>
      </c>
      <c r="Q50" s="22">
        <f>'Distributor Secondary'!O12*'DSR con %'!P50</f>
        <v>13.3</v>
      </c>
      <c r="R50" s="22">
        <f>'Distributor Secondary'!P12*'DSR con %'!Q50</f>
        <v>17.5</v>
      </c>
      <c r="S50" s="22">
        <f>'Distributor Secondary'!Q12*'DSR con %'!R50</f>
        <v>17.64</v>
      </c>
      <c r="T50" s="22">
        <f>'Distributor Secondary'!R12*'DSR con %'!S50</f>
        <v>13.75</v>
      </c>
      <c r="U50" s="22">
        <f>'Distributor Secondary'!S12*'DSR con %'!T50</f>
        <v>34.11</v>
      </c>
      <c r="V50" s="22">
        <f>'Distributor Secondary'!T12*'DSR con %'!U50</f>
        <v>19.5</v>
      </c>
      <c r="W50" s="22">
        <f>'Distributor Secondary'!U12*'DSR con %'!V50</f>
        <v>28.439999999999998</v>
      </c>
      <c r="X50" s="22">
        <f>'Distributor Secondary'!V12*'DSR con %'!W50</f>
        <v>17.64</v>
      </c>
      <c r="Y50" s="22">
        <f>'Distributor Secondary'!W12*'DSR con %'!X50</f>
        <v>32.76</v>
      </c>
      <c r="Z50" s="22">
        <f>'Distributor Secondary'!X12*'DSR con %'!Y50</f>
        <v>11</v>
      </c>
      <c r="AA50" s="22">
        <f>'Distributor Secondary'!Y12*'DSR con %'!Z50</f>
        <v>15.12</v>
      </c>
      <c r="AB50" s="22">
        <f>'Distributor Secondary'!Z12*'DSR con %'!AA50</f>
        <v>23.75</v>
      </c>
      <c r="AC50" s="22">
        <f>'Distributor Secondary'!AA12*'DSR con %'!AB50</f>
        <v>8.84</v>
      </c>
      <c r="AD50" s="22">
        <f>'Distributor Secondary'!AB12*'DSR con %'!AC50</f>
        <v>23.69</v>
      </c>
      <c r="AE50" s="22">
        <f>'Distributor Secondary'!AC12*'DSR con %'!AD50</f>
        <v>6.8000000000000007</v>
      </c>
      <c r="AF50" s="22">
        <f>'Distributor Secondary'!AD12*'DSR con %'!AE50</f>
        <v>8.16</v>
      </c>
      <c r="AG50" s="22">
        <f>'Distributor Secondary'!AF12*'DSR con %'!AF50</f>
        <v>9.36</v>
      </c>
      <c r="AH50" s="22">
        <f>'Distributor Secondary'!AG12*'DSR con %'!AH50</f>
        <v>13.26</v>
      </c>
      <c r="AI50" s="22">
        <f>'Distributor Secondary'!AH12*'DSR con %'!AI50</f>
        <v>6.76</v>
      </c>
    </row>
    <row r="51" spans="1:47" x14ac:dyDescent="0.2">
      <c r="A51" s="34" t="s">
        <v>13</v>
      </c>
      <c r="B51" s="18" t="s">
        <v>5</v>
      </c>
      <c r="C51" s="19" t="s">
        <v>23</v>
      </c>
      <c r="D51" s="69" t="s">
        <v>96</v>
      </c>
      <c r="E51" s="69" t="s">
        <v>97</v>
      </c>
      <c r="F51" s="20">
        <f t="shared" si="8"/>
        <v>1749211.4000000001</v>
      </c>
      <c r="G51" s="21">
        <f t="shared" si="9"/>
        <v>1189.8200000000002</v>
      </c>
      <c r="H51" s="22">
        <f>'Distributor Secondary'!G12*'DSR con %'!H51</f>
        <v>150.62</v>
      </c>
      <c r="I51" s="22">
        <f>'Distributor Secondary'!H12*'DSR con %'!I51</f>
        <v>172.04000000000002</v>
      </c>
      <c r="J51" s="22"/>
      <c r="K51" s="22">
        <f>'Distributor Secondary'!I12*'DSR con %'!J51</f>
        <v>56.55</v>
      </c>
      <c r="L51" s="22">
        <f>'Distributor Secondary'!J12*'DSR con %'!K51</f>
        <v>121.19999999999999</v>
      </c>
      <c r="M51" s="22">
        <f>'Distributor Secondary'!K12*'DSR con %'!L51</f>
        <v>56.699999999999996</v>
      </c>
      <c r="N51" s="22">
        <f>'Distributor Secondary'!L12*'DSR con %'!M51</f>
        <v>96.33</v>
      </c>
      <c r="O51" s="22">
        <f>'Distributor Secondary'!M12*'DSR con %'!N51</f>
        <v>21.19</v>
      </c>
      <c r="P51" s="22">
        <f>'Distributor Secondary'!N12*'DSR con %'!O51</f>
        <v>17.93</v>
      </c>
      <c r="Q51" s="22">
        <f>'Distributor Secondary'!O12*'DSR con %'!P51</f>
        <v>49.4</v>
      </c>
      <c r="R51" s="22">
        <f>'Distributor Secondary'!P12*'DSR con %'!Q51</f>
        <v>10</v>
      </c>
      <c r="S51" s="22">
        <f>'Distributor Secondary'!Q12*'DSR con %'!R51</f>
        <v>55.44</v>
      </c>
      <c r="T51" s="22">
        <f>'Distributor Secondary'!R12*'DSR con %'!S51</f>
        <v>20</v>
      </c>
      <c r="U51" s="22">
        <f>'Distributor Secondary'!S12*'DSR con %'!T51</f>
        <v>72.010000000000005</v>
      </c>
      <c r="V51" s="22">
        <f>'Distributor Secondary'!T12*'DSR con %'!U51</f>
        <v>39</v>
      </c>
      <c r="W51" s="22">
        <f>'Distributor Secondary'!U12*'DSR con %'!V51</f>
        <v>69.52</v>
      </c>
      <c r="X51" s="22">
        <f>'Distributor Secondary'!V12*'DSR con %'!W51</f>
        <v>52.919999999999995</v>
      </c>
      <c r="Y51" s="22">
        <f>'Distributor Secondary'!W12*'DSR con %'!X51</f>
        <v>30.24</v>
      </c>
      <c r="Z51" s="22">
        <f>'Distributor Secondary'!X12*'DSR con %'!Y51</f>
        <v>14.000000000000002</v>
      </c>
      <c r="AA51" s="22">
        <f>'Distributor Secondary'!Y12*'DSR con %'!Z51</f>
        <v>22.68</v>
      </c>
      <c r="AB51" s="22">
        <f>'Distributor Secondary'!Z12*'DSR con %'!AA51</f>
        <v>10</v>
      </c>
      <c r="AC51" s="22">
        <f>'Distributor Secondary'!AA12*'DSR con %'!AB51</f>
        <v>5.2</v>
      </c>
      <c r="AD51" s="22">
        <f>'Distributor Secondary'!AB12*'DSR con %'!AC51</f>
        <v>11.33</v>
      </c>
      <c r="AE51" s="22">
        <f>'Distributor Secondary'!AC12*'DSR con %'!AD51</f>
        <v>4</v>
      </c>
      <c r="AF51" s="22">
        <f>'Distributor Secondary'!AD12*'DSR con %'!AE51</f>
        <v>13.26</v>
      </c>
      <c r="AG51" s="22">
        <f>'Distributor Secondary'!AF12*'DSR con %'!AF51</f>
        <v>6.4799999999999995</v>
      </c>
      <c r="AH51" s="22">
        <f>'Distributor Secondary'!AG12*'DSR con %'!AH51</f>
        <v>9.18</v>
      </c>
      <c r="AI51" s="22">
        <f>'Distributor Secondary'!AH12*'DSR con %'!AI51</f>
        <v>2.6</v>
      </c>
    </row>
    <row r="52" spans="1:47" x14ac:dyDescent="0.2">
      <c r="A52" s="34" t="s">
        <v>13</v>
      </c>
      <c r="B52" s="18" t="s">
        <v>5</v>
      </c>
      <c r="C52" s="19" t="s">
        <v>23</v>
      </c>
      <c r="D52" s="69" t="s">
        <v>98</v>
      </c>
      <c r="E52" s="69" t="s">
        <v>99</v>
      </c>
      <c r="F52" s="20">
        <f t="shared" si="8"/>
        <v>1848075.8</v>
      </c>
      <c r="G52" s="21">
        <f t="shared" si="9"/>
        <v>908.01000000000033</v>
      </c>
      <c r="H52" s="22">
        <f>'Distributor Secondary'!G12*'DSR con %'!H52</f>
        <v>79.739999999999995</v>
      </c>
      <c r="I52" s="22">
        <f>'Distributor Secondary'!H12*'DSR con %'!I52</f>
        <v>141.68</v>
      </c>
      <c r="J52" s="22"/>
      <c r="K52" s="22">
        <f>'Distributor Secondary'!I12*'DSR con %'!J52</f>
        <v>52.780000000000008</v>
      </c>
      <c r="L52" s="22">
        <f>'Distributor Secondary'!J12*'DSR con %'!K52</f>
        <v>30.299999999999997</v>
      </c>
      <c r="M52" s="22">
        <f>'Distributor Secondary'!K12*'DSR con %'!L52</f>
        <v>60.480000000000004</v>
      </c>
      <c r="N52" s="22">
        <f>'Distributor Secondary'!L12*'DSR con %'!M52</f>
        <v>55.77</v>
      </c>
      <c r="O52" s="22">
        <f>'Distributor Secondary'!M12*'DSR con %'!N52</f>
        <v>21.19</v>
      </c>
      <c r="P52" s="22">
        <f>'Distributor Secondary'!N12*'DSR con %'!O52</f>
        <v>14.67</v>
      </c>
      <c r="Q52" s="22">
        <f>'Distributor Secondary'!O12*'DSR con %'!P52</f>
        <v>22.8</v>
      </c>
      <c r="R52" s="22">
        <f>'Distributor Secondary'!P12*'DSR con %'!Q52</f>
        <v>13.75</v>
      </c>
      <c r="S52" s="22">
        <f>'Distributor Secondary'!Q12*'DSR con %'!R52</f>
        <v>17.64</v>
      </c>
      <c r="T52" s="22">
        <f>'Distributor Secondary'!R12*'DSR con %'!S52</f>
        <v>25</v>
      </c>
      <c r="U52" s="22">
        <f>'Distributor Secondary'!S12*'DSR con %'!T52</f>
        <v>60.64</v>
      </c>
      <c r="V52" s="22">
        <f>'Distributor Secondary'!T12*'DSR con %'!U52</f>
        <v>18</v>
      </c>
      <c r="W52" s="22">
        <f>'Distributor Secondary'!U12*'DSR con %'!V52</f>
        <v>18.96</v>
      </c>
      <c r="X52" s="22">
        <f>'Distributor Secondary'!V12*'DSR con %'!W52</f>
        <v>50.400000000000006</v>
      </c>
      <c r="Y52" s="22">
        <f>'Distributor Secondary'!W12*'DSR con %'!X52</f>
        <v>27.72</v>
      </c>
      <c r="Z52" s="22">
        <f>'Distributor Secondary'!X12*'DSR con %'!Y52</f>
        <v>20</v>
      </c>
      <c r="AA52" s="22">
        <f>'Distributor Secondary'!Y12*'DSR con %'!Z52</f>
        <v>47.88</v>
      </c>
      <c r="AB52" s="22">
        <f>'Distributor Secondary'!Z12*'DSR con %'!AA52</f>
        <v>25</v>
      </c>
      <c r="AC52" s="22">
        <f>'Distributor Secondary'!AA12*'DSR con %'!AB52</f>
        <v>12.48</v>
      </c>
      <c r="AD52" s="22">
        <f>'Distributor Secondary'!AB12*'DSR con %'!AC52</f>
        <v>15.45</v>
      </c>
      <c r="AE52" s="22">
        <f>'Distributor Secondary'!AC12*'DSR con %'!AD52</f>
        <v>7.6</v>
      </c>
      <c r="AF52" s="22">
        <f>'Distributor Secondary'!AD12*'DSR con %'!AE52</f>
        <v>18.36</v>
      </c>
      <c r="AG52" s="22">
        <f>'Distributor Secondary'!AF12*'DSR con %'!AF52</f>
        <v>15.84</v>
      </c>
      <c r="AH52" s="22">
        <f>'Distributor Secondary'!AG12*'DSR con %'!AH52</f>
        <v>22.44</v>
      </c>
      <c r="AI52" s="22">
        <f>'Distributor Secondary'!AH12*'DSR con %'!AI52</f>
        <v>11.44</v>
      </c>
    </row>
    <row r="53" spans="1:47" s="10" customFormat="1" x14ac:dyDescent="0.2">
      <c r="A53" s="32"/>
      <c r="B53" s="24"/>
      <c r="C53" s="25"/>
      <c r="D53" s="33"/>
      <c r="E53" s="33"/>
      <c r="F53" s="28">
        <f t="shared" si="8"/>
        <v>12058080</v>
      </c>
      <c r="G53" s="58">
        <f t="shared" si="9"/>
        <v>7032</v>
      </c>
      <c r="H53" s="12">
        <f t="shared" ref="H53:AI53" si="12">SUM(H46:H52)</f>
        <v>886</v>
      </c>
      <c r="I53" s="12">
        <f t="shared" si="12"/>
        <v>1012</v>
      </c>
      <c r="J53" s="12"/>
      <c r="K53" s="12">
        <f t="shared" si="12"/>
        <v>377.00000000000006</v>
      </c>
      <c r="L53" s="12">
        <f t="shared" si="12"/>
        <v>505</v>
      </c>
      <c r="M53" s="12">
        <f t="shared" si="12"/>
        <v>378</v>
      </c>
      <c r="N53" s="12">
        <f t="shared" si="12"/>
        <v>506.99999999999994</v>
      </c>
      <c r="O53" s="12">
        <f t="shared" si="12"/>
        <v>163</v>
      </c>
      <c r="P53" s="12">
        <f t="shared" si="12"/>
        <v>163</v>
      </c>
      <c r="Q53" s="12">
        <f t="shared" si="12"/>
        <v>190</v>
      </c>
      <c r="R53" s="12">
        <f t="shared" si="12"/>
        <v>125</v>
      </c>
      <c r="S53" s="12">
        <f t="shared" si="12"/>
        <v>252</v>
      </c>
      <c r="T53" s="12">
        <f t="shared" si="12"/>
        <v>125</v>
      </c>
      <c r="U53" s="12">
        <f t="shared" si="12"/>
        <v>378.99999999999994</v>
      </c>
      <c r="V53" s="12">
        <f t="shared" si="12"/>
        <v>150</v>
      </c>
      <c r="W53" s="12">
        <f t="shared" si="12"/>
        <v>316</v>
      </c>
      <c r="X53" s="12">
        <f t="shared" si="12"/>
        <v>252</v>
      </c>
      <c r="Y53" s="12">
        <f t="shared" si="12"/>
        <v>252</v>
      </c>
      <c r="Z53" s="12">
        <f t="shared" si="12"/>
        <v>100</v>
      </c>
      <c r="AA53" s="12">
        <f t="shared" si="12"/>
        <v>252.00000000000003</v>
      </c>
      <c r="AB53" s="12">
        <f t="shared" si="12"/>
        <v>125</v>
      </c>
      <c r="AC53" s="12">
        <f t="shared" si="12"/>
        <v>52</v>
      </c>
      <c r="AD53" s="12">
        <f t="shared" si="12"/>
        <v>103</v>
      </c>
      <c r="AE53" s="12">
        <f t="shared" si="12"/>
        <v>40.000000000000007</v>
      </c>
      <c r="AF53" s="12">
        <f t="shared" si="12"/>
        <v>102</v>
      </c>
      <c r="AG53" s="12">
        <f t="shared" si="12"/>
        <v>72</v>
      </c>
      <c r="AH53" s="12">
        <f t="shared" si="12"/>
        <v>102</v>
      </c>
      <c r="AI53" s="12">
        <f t="shared" si="12"/>
        <v>52</v>
      </c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</row>
    <row r="54" spans="1:47" s="110" customFormat="1" ht="14.25" customHeight="1" x14ac:dyDescent="0.2">
      <c r="A54" s="104" t="s">
        <v>45</v>
      </c>
      <c r="B54" s="18" t="s">
        <v>5</v>
      </c>
      <c r="C54" s="37" t="s">
        <v>44</v>
      </c>
      <c r="D54" s="105" t="s">
        <v>100</v>
      </c>
      <c r="E54" s="106" t="s">
        <v>101</v>
      </c>
      <c r="F54" s="107">
        <f t="shared" si="8"/>
        <v>2788747.8</v>
      </c>
      <c r="G54" s="21">
        <f t="shared" si="9"/>
        <v>1543.0599999999995</v>
      </c>
      <c r="H54" s="108">
        <f>'Distributor Secondary'!G13*'DSR con %'!H54</f>
        <v>192.14999999999998</v>
      </c>
      <c r="I54" s="108">
        <f>'Distributor Secondary'!H13*'DSR con %'!I54</f>
        <v>219.79999999999998</v>
      </c>
      <c r="J54" s="108"/>
      <c r="K54" s="108">
        <f>'Distributor Secondary'!I13*'DSR con %'!J54</f>
        <v>81.55</v>
      </c>
      <c r="L54" s="108">
        <f>'Distributor Secondary'!J13*'DSR con %'!K54</f>
        <v>109.19999999999999</v>
      </c>
      <c r="M54" s="108">
        <f>'Distributor Secondary'!K13*'DSR con %'!L54</f>
        <v>81.899999999999991</v>
      </c>
      <c r="N54" s="108">
        <f>'Distributor Secondary'!L13*'DSR con %'!M54</f>
        <v>109.55</v>
      </c>
      <c r="O54" s="108">
        <f>'Distributor Secondary'!M13*'DSR con %'!N54</f>
        <v>31.849999999999998</v>
      </c>
      <c r="P54" s="108">
        <f>'Distributor Secondary'!N13*'DSR con %'!O54</f>
        <v>31.849999999999998</v>
      </c>
      <c r="Q54" s="108">
        <f>'Distributor Secondary'!O13*'DSR con %'!P54</f>
        <v>41.3</v>
      </c>
      <c r="R54" s="108">
        <f>'Distributor Secondary'!P13*'DSR con %'!Q54</f>
        <v>26.95</v>
      </c>
      <c r="S54" s="108">
        <f>'Distributor Secondary'!Q13*'DSR con %'!R54</f>
        <v>54.599999999999994</v>
      </c>
      <c r="T54" s="108">
        <f>'Distributor Secondary'!R13*'DSR con %'!S54</f>
        <v>26.95</v>
      </c>
      <c r="U54" s="108">
        <f>'Distributor Secondary'!S13*'DSR con %'!T54</f>
        <v>82.25</v>
      </c>
      <c r="V54" s="108">
        <f>'Distributor Secondary'!T13*'DSR con %'!U54</f>
        <v>32.549999999999997</v>
      </c>
      <c r="W54" s="108">
        <f>'Distributor Secondary'!U13*'DSR con %'!V54</f>
        <v>68.599999999999994</v>
      </c>
      <c r="X54" s="108">
        <f>'Distributor Secondary'!V13*'DSR con %'!W54</f>
        <v>54.599999999999994</v>
      </c>
      <c r="Y54" s="108">
        <f>'Distributor Secondary'!W13*'DSR con %'!X54</f>
        <v>54.599999999999994</v>
      </c>
      <c r="Z54" s="108">
        <f>'Distributor Secondary'!X13*'DSR con %'!Y54</f>
        <v>21.7</v>
      </c>
      <c r="AA54" s="108">
        <f>'Distributor Secondary'!Y13*'DSR con %'!Z54</f>
        <v>54.599999999999994</v>
      </c>
      <c r="AB54" s="108">
        <f>'Distributor Secondary'!Z13*'DSR con %'!AA54</f>
        <v>33.11</v>
      </c>
      <c r="AC54" s="108">
        <f>'Distributor Secondary'!AA13*'DSR con %'!AB54</f>
        <v>13.76</v>
      </c>
      <c r="AD54" s="108">
        <f>'Distributor Secondary'!AB13*'DSR con %'!AC54</f>
        <v>27.52</v>
      </c>
      <c r="AE54" s="108">
        <f>'Distributor Secondary'!AC13*'DSR con %'!AD54</f>
        <v>9.0299999999999994</v>
      </c>
      <c r="AF54" s="108">
        <f>'Distributor Secondary'!AD13*'DSR con %'!AE54</f>
        <v>27.09</v>
      </c>
      <c r="AG54" s="108">
        <f>'Distributor Secondary'!AF13*'DSR con %'!AF54</f>
        <v>18</v>
      </c>
      <c r="AH54" s="108">
        <f>'Distributor Secondary'!AG13*'DSR con %'!AH54</f>
        <v>25.200000000000003</v>
      </c>
      <c r="AI54" s="108">
        <f>'Distributor Secondary'!AH13*'DSR con %'!AI54</f>
        <v>12.8</v>
      </c>
      <c r="AJ54" s="109"/>
      <c r="AK54" s="109"/>
      <c r="AL54" s="109"/>
      <c r="AM54" s="109"/>
      <c r="AN54" s="109"/>
      <c r="AO54" s="109"/>
      <c r="AP54" s="109"/>
      <c r="AQ54" s="109"/>
      <c r="AR54" s="109"/>
      <c r="AS54" s="109"/>
      <c r="AT54" s="109"/>
      <c r="AU54" s="109"/>
    </row>
    <row r="55" spans="1:47" s="110" customFormat="1" ht="15" customHeight="1" x14ac:dyDescent="0.2">
      <c r="A55" s="104" t="s">
        <v>45</v>
      </c>
      <c r="B55" s="18" t="s">
        <v>5</v>
      </c>
      <c r="C55" s="37" t="s">
        <v>44</v>
      </c>
      <c r="D55" s="105" t="s">
        <v>102</v>
      </c>
      <c r="E55" s="106" t="s">
        <v>103</v>
      </c>
      <c r="F55" s="107">
        <f t="shared" si="8"/>
        <v>1726622.3000000003</v>
      </c>
      <c r="G55" s="21">
        <f t="shared" si="9"/>
        <v>1064.2799999999997</v>
      </c>
      <c r="H55" s="108">
        <f>'Distributor Secondary'!G13*'DSR con %'!H55</f>
        <v>137.25</v>
      </c>
      <c r="I55" s="108">
        <f>'Distributor Secondary'!H13*'DSR con %'!I55</f>
        <v>157</v>
      </c>
      <c r="J55" s="108"/>
      <c r="K55" s="108">
        <f>'Distributor Secondary'!I13*'DSR con %'!J55</f>
        <v>58.25</v>
      </c>
      <c r="L55" s="108">
        <f>'Distributor Secondary'!J13*'DSR con %'!K55</f>
        <v>78</v>
      </c>
      <c r="M55" s="108">
        <f>'Distributor Secondary'!K13*'DSR con %'!L55</f>
        <v>58.5</v>
      </c>
      <c r="N55" s="108">
        <f>'Distributor Secondary'!L13*'DSR con %'!M55</f>
        <v>78.25</v>
      </c>
      <c r="O55" s="108">
        <f>'Distributor Secondary'!M13*'DSR con %'!N55</f>
        <v>22.75</v>
      </c>
      <c r="P55" s="108">
        <f>'Distributor Secondary'!N13*'DSR con %'!O55</f>
        <v>22.75</v>
      </c>
      <c r="Q55" s="108">
        <f>'Distributor Secondary'!O13*'DSR con %'!P55</f>
        <v>29.5</v>
      </c>
      <c r="R55" s="108">
        <f>'Distributor Secondary'!P13*'DSR con %'!Q55</f>
        <v>19.25</v>
      </c>
      <c r="S55" s="108">
        <f>'Distributor Secondary'!Q13*'DSR con %'!R55</f>
        <v>39</v>
      </c>
      <c r="T55" s="108">
        <f>'Distributor Secondary'!R13*'DSR con %'!S55</f>
        <v>19.25</v>
      </c>
      <c r="U55" s="108">
        <f>'Distributor Secondary'!S13*'DSR con %'!T55</f>
        <v>58.75</v>
      </c>
      <c r="V55" s="108">
        <f>'Distributor Secondary'!T13*'DSR con %'!U55</f>
        <v>23.25</v>
      </c>
      <c r="W55" s="108">
        <f>'Distributor Secondary'!U13*'DSR con %'!V55</f>
        <v>49</v>
      </c>
      <c r="X55" s="108">
        <f>'Distributor Secondary'!V13*'DSR con %'!W55</f>
        <v>39</v>
      </c>
      <c r="Y55" s="108">
        <f>'Distributor Secondary'!W13*'DSR con %'!X55</f>
        <v>39</v>
      </c>
      <c r="Z55" s="108">
        <f>'Distributor Secondary'!X13*'DSR con %'!Y55</f>
        <v>15.5</v>
      </c>
      <c r="AA55" s="108">
        <f>'Distributor Secondary'!Y13*'DSR con %'!Z55</f>
        <v>39</v>
      </c>
      <c r="AB55" s="108">
        <f>'Distributor Secondary'!Z13*'DSR con %'!AA55</f>
        <v>14.63</v>
      </c>
      <c r="AC55" s="108">
        <f>'Distributor Secondary'!AA13*'DSR con %'!AB55</f>
        <v>6.08</v>
      </c>
      <c r="AD55" s="108">
        <f>'Distributor Secondary'!AB13*'DSR con %'!AC55</f>
        <v>12.16</v>
      </c>
      <c r="AE55" s="108">
        <f>'Distributor Secondary'!AC13*'DSR con %'!AD55</f>
        <v>3.99</v>
      </c>
      <c r="AF55" s="108">
        <f>'Distributor Secondary'!AD13*'DSR con %'!AE55</f>
        <v>11.97</v>
      </c>
      <c r="AG55" s="108">
        <f>'Distributor Secondary'!AF13*'DSR con %'!AF55</f>
        <v>10.35</v>
      </c>
      <c r="AH55" s="108">
        <f>'Distributor Secondary'!AG13*'DSR con %'!AH55</f>
        <v>14.49</v>
      </c>
      <c r="AI55" s="108">
        <f>'Distributor Secondary'!AH13*'DSR con %'!AI55</f>
        <v>7.36</v>
      </c>
      <c r="AJ55" s="109"/>
      <c r="AK55" s="109"/>
      <c r="AL55" s="109"/>
      <c r="AM55" s="109"/>
      <c r="AN55" s="109"/>
      <c r="AO55" s="109"/>
      <c r="AP55" s="109"/>
      <c r="AQ55" s="109"/>
      <c r="AR55" s="109"/>
      <c r="AS55" s="109"/>
      <c r="AT55" s="109"/>
      <c r="AU55" s="109"/>
    </row>
    <row r="56" spans="1:47" s="110" customFormat="1" ht="15.75" customHeight="1" x14ac:dyDescent="0.2">
      <c r="A56" s="104" t="s">
        <v>45</v>
      </c>
      <c r="B56" s="18" t="s">
        <v>5</v>
      </c>
      <c r="C56" s="37" t="s">
        <v>44</v>
      </c>
      <c r="D56" s="105" t="s">
        <v>104</v>
      </c>
      <c r="E56" s="111" t="s">
        <v>183</v>
      </c>
      <c r="F56" s="107">
        <f t="shared" si="8"/>
        <v>1082552.0999999999</v>
      </c>
      <c r="G56" s="21">
        <f t="shared" si="9"/>
        <v>645.53</v>
      </c>
      <c r="H56" s="108">
        <f>'Distributor Secondary'!G13*'DSR con %'!H56</f>
        <v>82.35</v>
      </c>
      <c r="I56" s="108">
        <f>'Distributor Secondary'!H13*'DSR con %'!I56</f>
        <v>94.2</v>
      </c>
      <c r="J56" s="108"/>
      <c r="K56" s="108">
        <f>'Distributor Secondary'!I13*'DSR con %'!J56</f>
        <v>34.949999999999996</v>
      </c>
      <c r="L56" s="108">
        <f>'Distributor Secondary'!J13*'DSR con %'!K56</f>
        <v>46.8</v>
      </c>
      <c r="M56" s="108">
        <f>'Distributor Secondary'!K13*'DSR con %'!L56</f>
        <v>35.1</v>
      </c>
      <c r="N56" s="108">
        <f>'Distributor Secondary'!L13*'DSR con %'!M56</f>
        <v>46.949999999999996</v>
      </c>
      <c r="O56" s="108">
        <f>'Distributor Secondary'!M13*'DSR con %'!N56</f>
        <v>13.65</v>
      </c>
      <c r="P56" s="108">
        <f>'Distributor Secondary'!N13*'DSR con %'!O56</f>
        <v>13.65</v>
      </c>
      <c r="Q56" s="108">
        <f>'Distributor Secondary'!O13*'DSR con %'!P56</f>
        <v>17.7</v>
      </c>
      <c r="R56" s="108">
        <f>'Distributor Secondary'!P13*'DSR con %'!Q56</f>
        <v>11.549999999999999</v>
      </c>
      <c r="S56" s="108">
        <f>'Distributor Secondary'!Q13*'DSR con %'!R56</f>
        <v>23.4</v>
      </c>
      <c r="T56" s="108">
        <f>'Distributor Secondary'!R13*'DSR con %'!S56</f>
        <v>11.549999999999999</v>
      </c>
      <c r="U56" s="108">
        <f>'Distributor Secondary'!S13*'DSR con %'!T56</f>
        <v>35.25</v>
      </c>
      <c r="V56" s="108">
        <f>'Distributor Secondary'!T13*'DSR con %'!U56</f>
        <v>13.95</v>
      </c>
      <c r="W56" s="108">
        <f>'Distributor Secondary'!U13*'DSR con %'!V56</f>
        <v>29.4</v>
      </c>
      <c r="X56" s="108">
        <f>'Distributor Secondary'!V13*'DSR con %'!W56</f>
        <v>23.4</v>
      </c>
      <c r="Y56" s="108">
        <f>'Distributor Secondary'!W13*'DSR con %'!X56</f>
        <v>23.4</v>
      </c>
      <c r="Z56" s="108">
        <f>'Distributor Secondary'!X13*'DSR con %'!Y56</f>
        <v>9.2999999999999989</v>
      </c>
      <c r="AA56" s="108">
        <f>'Distributor Secondary'!Y13*'DSR con %'!Z56</f>
        <v>23.4</v>
      </c>
      <c r="AB56" s="108">
        <f>'Distributor Secondary'!Z13*'DSR con %'!AA56</f>
        <v>10.780000000000001</v>
      </c>
      <c r="AC56" s="108">
        <f>'Distributor Secondary'!AA13*'DSR con %'!AB56</f>
        <v>4.4800000000000004</v>
      </c>
      <c r="AD56" s="108">
        <f>'Distributor Secondary'!AB13*'DSR con %'!AC56</f>
        <v>8.9600000000000009</v>
      </c>
      <c r="AE56" s="108">
        <f>'Distributor Secondary'!AC13*'DSR con %'!AD56</f>
        <v>2.9400000000000004</v>
      </c>
      <c r="AF56" s="108">
        <f>'Distributor Secondary'!AD13*'DSR con %'!AE56</f>
        <v>8.82</v>
      </c>
      <c r="AG56" s="108">
        <f>'Distributor Secondary'!AF13*'DSR con %'!AF56</f>
        <v>6.3000000000000007</v>
      </c>
      <c r="AH56" s="108">
        <f>'Distributor Secondary'!AG13*'DSR con %'!AH56</f>
        <v>8.82</v>
      </c>
      <c r="AI56" s="108">
        <f>'Distributor Secondary'!AH13*'DSR con %'!AI56</f>
        <v>4.4800000000000004</v>
      </c>
      <c r="AJ56" s="109"/>
      <c r="AK56" s="109"/>
      <c r="AL56" s="109"/>
      <c r="AM56" s="109"/>
      <c r="AN56" s="109"/>
      <c r="AO56" s="109"/>
      <c r="AP56" s="109"/>
      <c r="AQ56" s="109"/>
      <c r="AR56" s="109"/>
      <c r="AS56" s="109"/>
      <c r="AT56" s="109"/>
      <c r="AU56" s="109"/>
    </row>
    <row r="57" spans="1:47" s="110" customFormat="1" ht="14.25" customHeight="1" x14ac:dyDescent="0.2">
      <c r="A57" s="104" t="s">
        <v>45</v>
      </c>
      <c r="B57" s="18" t="s">
        <v>5</v>
      </c>
      <c r="C57" s="37" t="s">
        <v>44</v>
      </c>
      <c r="D57" s="105" t="s">
        <v>105</v>
      </c>
      <c r="E57" s="106" t="s">
        <v>106</v>
      </c>
      <c r="F57" s="107">
        <f t="shared" si="8"/>
        <v>1811627.8000000003</v>
      </c>
      <c r="G57" s="21">
        <f t="shared" si="9"/>
        <v>1077.1299999999997</v>
      </c>
      <c r="H57" s="108">
        <f>'Distributor Secondary'!G13*'DSR con %'!H57</f>
        <v>137.25</v>
      </c>
      <c r="I57" s="108">
        <f>'Distributor Secondary'!H13*'DSR con %'!I57</f>
        <v>157</v>
      </c>
      <c r="J57" s="108"/>
      <c r="K57" s="108">
        <f>'Distributor Secondary'!I13*'DSR con %'!J57</f>
        <v>58.25</v>
      </c>
      <c r="L57" s="108">
        <f>'Distributor Secondary'!J13*'DSR con %'!K57</f>
        <v>78</v>
      </c>
      <c r="M57" s="108">
        <f>'Distributor Secondary'!K13*'DSR con %'!L57</f>
        <v>58.5</v>
      </c>
      <c r="N57" s="108">
        <f>'Distributor Secondary'!L13*'DSR con %'!M57</f>
        <v>78.25</v>
      </c>
      <c r="O57" s="108">
        <f>'Distributor Secondary'!M13*'DSR con %'!N57</f>
        <v>22.75</v>
      </c>
      <c r="P57" s="108">
        <f>'Distributor Secondary'!N13*'DSR con %'!O57</f>
        <v>22.75</v>
      </c>
      <c r="Q57" s="108">
        <f>'Distributor Secondary'!O13*'DSR con %'!P57</f>
        <v>29.5</v>
      </c>
      <c r="R57" s="108">
        <f>'Distributor Secondary'!P13*'DSR con %'!Q57</f>
        <v>19.25</v>
      </c>
      <c r="S57" s="108">
        <f>'Distributor Secondary'!Q13*'DSR con %'!R57</f>
        <v>39</v>
      </c>
      <c r="T57" s="108">
        <f>'Distributor Secondary'!R13*'DSR con %'!S57</f>
        <v>19.25</v>
      </c>
      <c r="U57" s="108">
        <f>'Distributor Secondary'!S13*'DSR con %'!T57</f>
        <v>58.75</v>
      </c>
      <c r="V57" s="108">
        <f>'Distributor Secondary'!T13*'DSR con %'!U57</f>
        <v>23.25</v>
      </c>
      <c r="W57" s="108">
        <f>'Distributor Secondary'!U13*'DSR con %'!V57</f>
        <v>49</v>
      </c>
      <c r="X57" s="108">
        <f>'Distributor Secondary'!V13*'DSR con %'!W57</f>
        <v>39</v>
      </c>
      <c r="Y57" s="108">
        <f>'Distributor Secondary'!W13*'DSR con %'!X57</f>
        <v>39</v>
      </c>
      <c r="Z57" s="108">
        <f>'Distributor Secondary'!X13*'DSR con %'!Y57</f>
        <v>15.5</v>
      </c>
      <c r="AA57" s="108">
        <f>'Distributor Secondary'!Y13*'DSR con %'!Z57</f>
        <v>39</v>
      </c>
      <c r="AB57" s="108">
        <f>'Distributor Secondary'!Z13*'DSR con %'!AA57</f>
        <v>18.48</v>
      </c>
      <c r="AC57" s="108">
        <f>'Distributor Secondary'!AA13*'DSR con %'!AB57</f>
        <v>7.68</v>
      </c>
      <c r="AD57" s="108">
        <f>'Distributor Secondary'!AB13*'DSR con %'!AC57</f>
        <v>15.36</v>
      </c>
      <c r="AE57" s="108">
        <f>'Distributor Secondary'!AC13*'DSR con %'!AD57</f>
        <v>5.04</v>
      </c>
      <c r="AF57" s="108">
        <f>'Distributor Secondary'!AD13*'DSR con %'!AE57</f>
        <v>15.12</v>
      </c>
      <c r="AG57" s="108">
        <f>'Distributor Secondary'!AF13*'DSR con %'!AF57</f>
        <v>10.35</v>
      </c>
      <c r="AH57" s="108">
        <f>'Distributor Secondary'!AG13*'DSR con %'!AH57</f>
        <v>14.49</v>
      </c>
      <c r="AI57" s="108">
        <f>'Distributor Secondary'!AH13*'DSR con %'!AI57</f>
        <v>7.36</v>
      </c>
      <c r="AJ57" s="109"/>
      <c r="AK57" s="109"/>
      <c r="AL57" s="109"/>
      <c r="AM57" s="109"/>
      <c r="AN57" s="109"/>
      <c r="AO57" s="109"/>
      <c r="AP57" s="109"/>
      <c r="AQ57" s="109"/>
      <c r="AR57" s="109"/>
      <c r="AS57" s="109"/>
      <c r="AT57" s="109"/>
      <c r="AU57" s="109"/>
    </row>
    <row r="58" spans="1:47" s="10" customFormat="1" x14ac:dyDescent="0.2">
      <c r="A58" s="39"/>
      <c r="B58" s="14"/>
      <c r="C58" s="40"/>
      <c r="D58" s="41"/>
      <c r="E58" s="68"/>
      <c r="F58" s="28">
        <f t="shared" si="8"/>
        <v>7409550</v>
      </c>
      <c r="G58" s="58">
        <f t="shared" si="9"/>
        <v>4330</v>
      </c>
      <c r="H58" s="12">
        <f>SUM(H54:H57)</f>
        <v>549</v>
      </c>
      <c r="I58" s="12">
        <f t="shared" ref="I58:AI58" si="13">SUM(I54:I57)</f>
        <v>628</v>
      </c>
      <c r="J58" s="12"/>
      <c r="K58" s="12">
        <f t="shared" si="13"/>
        <v>233</v>
      </c>
      <c r="L58" s="12">
        <f t="shared" si="13"/>
        <v>312</v>
      </c>
      <c r="M58" s="12">
        <f t="shared" si="13"/>
        <v>233.99999999999997</v>
      </c>
      <c r="N58" s="12">
        <f t="shared" si="13"/>
        <v>313</v>
      </c>
      <c r="O58" s="12">
        <f t="shared" si="13"/>
        <v>91</v>
      </c>
      <c r="P58" s="12">
        <f t="shared" si="13"/>
        <v>91</v>
      </c>
      <c r="Q58" s="12">
        <f t="shared" si="13"/>
        <v>118</v>
      </c>
      <c r="R58" s="12">
        <f t="shared" si="13"/>
        <v>77</v>
      </c>
      <c r="S58" s="12">
        <f t="shared" si="13"/>
        <v>156</v>
      </c>
      <c r="T58" s="12">
        <f t="shared" si="13"/>
        <v>77</v>
      </c>
      <c r="U58" s="12">
        <f t="shared" si="13"/>
        <v>235</v>
      </c>
      <c r="V58" s="12">
        <f t="shared" si="13"/>
        <v>93</v>
      </c>
      <c r="W58" s="12">
        <f t="shared" si="13"/>
        <v>196</v>
      </c>
      <c r="X58" s="12">
        <f t="shared" si="13"/>
        <v>156</v>
      </c>
      <c r="Y58" s="12">
        <f t="shared" si="13"/>
        <v>156</v>
      </c>
      <c r="Z58" s="12">
        <f t="shared" si="13"/>
        <v>62</v>
      </c>
      <c r="AA58" s="12">
        <f t="shared" si="13"/>
        <v>156</v>
      </c>
      <c r="AB58" s="12">
        <f t="shared" si="13"/>
        <v>77</v>
      </c>
      <c r="AC58" s="12">
        <f t="shared" si="13"/>
        <v>32</v>
      </c>
      <c r="AD58" s="12">
        <f t="shared" si="13"/>
        <v>64</v>
      </c>
      <c r="AE58" s="12">
        <f t="shared" si="13"/>
        <v>21</v>
      </c>
      <c r="AF58" s="12">
        <f t="shared" si="13"/>
        <v>63</v>
      </c>
      <c r="AG58" s="12">
        <f t="shared" si="13"/>
        <v>45.000000000000007</v>
      </c>
      <c r="AH58" s="12">
        <f t="shared" si="13"/>
        <v>63.000000000000007</v>
      </c>
      <c r="AI58" s="12">
        <f t="shared" si="13"/>
        <v>32</v>
      </c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</row>
    <row r="59" spans="1:47" x14ac:dyDescent="0.2">
      <c r="A59" s="42" t="s">
        <v>14</v>
      </c>
      <c r="B59" s="18" t="s">
        <v>5</v>
      </c>
      <c r="C59" s="37" t="s">
        <v>23</v>
      </c>
      <c r="D59" s="43" t="s">
        <v>107</v>
      </c>
      <c r="E59" s="37" t="s">
        <v>108</v>
      </c>
      <c r="F59" s="20">
        <f t="shared" si="8"/>
        <v>2433771.2269522981</v>
      </c>
      <c r="G59" s="21">
        <f t="shared" si="9"/>
        <v>1244.2413625607176</v>
      </c>
      <c r="H59" s="22">
        <f>'Distributor Secondary'!G14*'DSR con %'!H59</f>
        <v>145.34</v>
      </c>
      <c r="I59" s="22">
        <f>'Distributor Secondary'!H14*'DSR con %'!I59</f>
        <v>166.14000000000001</v>
      </c>
      <c r="J59" s="22"/>
      <c r="K59" s="22">
        <f>'Distributor Secondary'!I14*'DSR con %'!J59</f>
        <v>61.88</v>
      </c>
      <c r="L59" s="22">
        <f>'Distributor Secondary'!J14*'DSR con %'!K59</f>
        <v>82.68</v>
      </c>
      <c r="M59" s="22">
        <f>'Distributor Secondary'!K14*'DSR con %'!L59</f>
        <v>61.88</v>
      </c>
      <c r="N59" s="22">
        <f>'Distributor Secondary'!L14*'DSR con %'!M59</f>
        <v>83.2</v>
      </c>
      <c r="O59" s="22">
        <f>'Distributor Secondary'!M14*'DSR con %'!N59</f>
        <v>26.78</v>
      </c>
      <c r="P59" s="22">
        <f>'Distributor Secondary'!N14*'DSR con %'!O59</f>
        <v>26.78</v>
      </c>
      <c r="Q59" s="22">
        <f>'Distributor Secondary'!O14*'DSR con %'!P59</f>
        <v>31.200000000000003</v>
      </c>
      <c r="R59" s="22">
        <f>'Distributor Secondary'!P14*'DSR con %'!Q59</f>
        <v>20.28</v>
      </c>
      <c r="S59" s="22">
        <f>'Distributor Secondary'!Q14*'DSR con %'!R59</f>
        <v>41.34</v>
      </c>
      <c r="T59" s="22">
        <f>'Distributor Secondary'!R14*'DSR con %'!S59</f>
        <v>20.28</v>
      </c>
      <c r="U59" s="22">
        <f>'Distributor Secondary'!S14*'DSR con %'!T59</f>
        <v>62.14</v>
      </c>
      <c r="V59" s="22">
        <f>'Distributor Secondary'!T14*'DSR con %'!U59</f>
        <v>24.7</v>
      </c>
      <c r="W59" s="22">
        <f>'Distributor Secondary'!U14*'DSR con %'!V59</f>
        <v>51.74</v>
      </c>
      <c r="X59" s="22">
        <f>'Distributor Secondary'!V14*'DSR con %'!W59</f>
        <v>41.34</v>
      </c>
      <c r="Y59" s="22">
        <f>'Distributor Secondary'!W14*'DSR con %'!X59</f>
        <v>55.86486486486487</v>
      </c>
      <c r="Z59" s="22">
        <f>'Distributor Secondary'!X14*'DSR con %'!Y59</f>
        <v>21.857142857142858</v>
      </c>
      <c r="AA59" s="22">
        <f>'Distributor Secondary'!Y14*'DSR con %'!Z59</f>
        <v>56.41935483870968</v>
      </c>
      <c r="AB59" s="22">
        <f>'Distributor Secondary'!Z14*'DSR con %'!AA59</f>
        <v>31.200000000000003</v>
      </c>
      <c r="AC59" s="22">
        <f>'Distributor Secondary'!AA14*'DSR con %'!AB59</f>
        <v>12.8</v>
      </c>
      <c r="AD59" s="22">
        <f>'Distributor Secondary'!AB14*'DSR con %'!AC59</f>
        <v>26</v>
      </c>
      <c r="AE59" s="22">
        <f>'Distributor Secondary'!AC14*'DSR con %'!AD59</f>
        <v>10.4</v>
      </c>
      <c r="AF59" s="22">
        <f>'Distributor Secondary'!AD14*'DSR con %'!AE59</f>
        <v>25.6</v>
      </c>
      <c r="AG59" s="22">
        <f>'Distributor Secondary'!AF14*'DSR con %'!AF59</f>
        <v>18</v>
      </c>
      <c r="AH59" s="22">
        <f>'Distributor Secondary'!AG14*'DSR con %'!AH59</f>
        <v>25.6</v>
      </c>
      <c r="AI59" s="22">
        <f>'Distributor Secondary'!AH14*'DSR con %'!AI59</f>
        <v>12.8</v>
      </c>
    </row>
    <row r="60" spans="1:47" x14ac:dyDescent="0.2">
      <c r="A60" s="42" t="s">
        <v>14</v>
      </c>
      <c r="B60" s="18" t="s">
        <v>5</v>
      </c>
      <c r="C60" s="37" t="s">
        <v>23</v>
      </c>
      <c r="D60" s="43" t="s">
        <v>109</v>
      </c>
      <c r="E60" s="37" t="s">
        <v>110</v>
      </c>
      <c r="F60" s="20">
        <f t="shared" si="8"/>
        <v>1838384.0944700465</v>
      </c>
      <c r="G60" s="21">
        <f t="shared" si="9"/>
        <v>1100.8408294930873</v>
      </c>
      <c r="H60" s="22">
        <f>'Distributor Secondary'!G14*'DSR con %'!H60</f>
        <v>139.75</v>
      </c>
      <c r="I60" s="22">
        <f>'Distributor Secondary'!H14*'DSR con %'!I60</f>
        <v>159.75</v>
      </c>
      <c r="J60" s="22"/>
      <c r="K60" s="22">
        <f>'Distributor Secondary'!I14*'DSR con %'!J60</f>
        <v>59.5</v>
      </c>
      <c r="L60" s="22">
        <f>'Distributor Secondary'!J14*'DSR con %'!K60</f>
        <v>79.5</v>
      </c>
      <c r="M60" s="22">
        <f>'Distributor Secondary'!K14*'DSR con %'!L60</f>
        <v>59.5</v>
      </c>
      <c r="N60" s="22">
        <f>'Distributor Secondary'!L14*'DSR con %'!M60</f>
        <v>80</v>
      </c>
      <c r="O60" s="22">
        <f>'Distributor Secondary'!M14*'DSR con %'!N60</f>
        <v>25.75</v>
      </c>
      <c r="P60" s="22">
        <f>'Distributor Secondary'!N14*'DSR con %'!O60</f>
        <v>25.75</v>
      </c>
      <c r="Q60" s="22">
        <f>'Distributor Secondary'!O14*'DSR con %'!P60</f>
        <v>30</v>
      </c>
      <c r="R60" s="22">
        <f>'Distributor Secondary'!P14*'DSR con %'!Q60</f>
        <v>19.5</v>
      </c>
      <c r="S60" s="22">
        <f>'Distributor Secondary'!Q14*'DSR con %'!R60</f>
        <v>39.75</v>
      </c>
      <c r="T60" s="22">
        <f>'Distributor Secondary'!R14*'DSR con %'!S60</f>
        <v>19.5</v>
      </c>
      <c r="U60" s="22">
        <f>'Distributor Secondary'!S14*'DSR con %'!T60</f>
        <v>59.75</v>
      </c>
      <c r="V60" s="22">
        <f>'Distributor Secondary'!T14*'DSR con %'!U60</f>
        <v>23.75</v>
      </c>
      <c r="W60" s="22">
        <f>'Distributor Secondary'!U14*'DSR con %'!V60</f>
        <v>49.75</v>
      </c>
      <c r="X60" s="22">
        <f>'Distributor Secondary'!V14*'DSR con %'!W60</f>
        <v>39.75</v>
      </c>
      <c r="Y60" s="22">
        <f>'Distributor Secondary'!W14*'DSR con %'!X60</f>
        <v>39.75</v>
      </c>
      <c r="Z60" s="22">
        <f>'Distributor Secondary'!X14*'DSR con %'!Y60</f>
        <v>15.428571428571429</v>
      </c>
      <c r="AA60" s="22">
        <f>'Distributor Secondary'!Y14*'DSR con %'!Z60</f>
        <v>41.032258064516128</v>
      </c>
      <c r="AB60" s="22">
        <f>'Distributor Secondary'!Z14*'DSR con %'!AA60</f>
        <v>17.940000000000001</v>
      </c>
      <c r="AC60" s="22">
        <f>'Distributor Secondary'!AA14*'DSR con %'!AB60</f>
        <v>7.36</v>
      </c>
      <c r="AD60" s="22">
        <f>'Distributor Secondary'!AB14*'DSR con %'!AC60</f>
        <v>14.950000000000001</v>
      </c>
      <c r="AE60" s="22">
        <f>'Distributor Secondary'!AC14*'DSR con %'!AD60</f>
        <v>5.98</v>
      </c>
      <c r="AF60" s="22">
        <f>'Distributor Secondary'!AD14*'DSR con %'!AE60</f>
        <v>14.72</v>
      </c>
      <c r="AG60" s="22">
        <f>'Distributor Secondary'!AF14*'DSR con %'!AF60</f>
        <v>10.35</v>
      </c>
      <c r="AH60" s="22">
        <f>'Distributor Secondary'!AG14*'DSR con %'!AH60</f>
        <v>14.72</v>
      </c>
      <c r="AI60" s="22">
        <f>'Distributor Secondary'!AH14*'DSR con %'!AI60</f>
        <v>7.36</v>
      </c>
    </row>
    <row r="61" spans="1:47" x14ac:dyDescent="0.2">
      <c r="A61" s="42" t="s">
        <v>14</v>
      </c>
      <c r="B61" s="18" t="s">
        <v>5</v>
      </c>
      <c r="C61" s="37" t="s">
        <v>23</v>
      </c>
      <c r="D61" s="43" t="s">
        <v>111</v>
      </c>
      <c r="E61" s="37" t="s">
        <v>112</v>
      </c>
      <c r="F61" s="20">
        <f t="shared" si="8"/>
        <v>1691269.2392888279</v>
      </c>
      <c r="G61" s="21">
        <f t="shared" si="9"/>
        <v>1063.7139039730978</v>
      </c>
      <c r="H61" s="22">
        <f>'Distributor Secondary'!G14*'DSR con %'!H61</f>
        <v>139.75</v>
      </c>
      <c r="I61" s="22">
        <f>'Distributor Secondary'!H14*'DSR con %'!I61</f>
        <v>159.75</v>
      </c>
      <c r="J61" s="22"/>
      <c r="K61" s="22">
        <f>'Distributor Secondary'!I14*'DSR con %'!J61</f>
        <v>59.5</v>
      </c>
      <c r="L61" s="22">
        <f>'Distributor Secondary'!J14*'DSR con %'!K61</f>
        <v>79.5</v>
      </c>
      <c r="M61" s="22">
        <f>'Distributor Secondary'!K14*'DSR con %'!L61</f>
        <v>59.5</v>
      </c>
      <c r="N61" s="22">
        <f>'Distributor Secondary'!L14*'DSR con %'!M61</f>
        <v>80</v>
      </c>
      <c r="O61" s="22">
        <f>'Distributor Secondary'!M14*'DSR con %'!N61</f>
        <v>25.75</v>
      </c>
      <c r="P61" s="22">
        <f>'Distributor Secondary'!N14*'DSR con %'!O61</f>
        <v>25.75</v>
      </c>
      <c r="Q61" s="22">
        <f>'Distributor Secondary'!O14*'DSR con %'!P61</f>
        <v>30</v>
      </c>
      <c r="R61" s="22">
        <f>'Distributor Secondary'!P14*'DSR con %'!Q61</f>
        <v>19.5</v>
      </c>
      <c r="S61" s="22">
        <f>'Distributor Secondary'!Q14*'DSR con %'!R61</f>
        <v>39.75</v>
      </c>
      <c r="T61" s="22">
        <f>'Distributor Secondary'!R14*'DSR con %'!S61</f>
        <v>19.5</v>
      </c>
      <c r="U61" s="22">
        <f>'Distributor Secondary'!S14*'DSR con %'!T61</f>
        <v>59.75</v>
      </c>
      <c r="V61" s="22">
        <f>'Distributor Secondary'!T14*'DSR con %'!U61</f>
        <v>23.75</v>
      </c>
      <c r="W61" s="22">
        <f>'Distributor Secondary'!U14*'DSR con %'!V61</f>
        <v>49.75</v>
      </c>
      <c r="X61" s="22">
        <f>'Distributor Secondary'!V14*'DSR con %'!W61</f>
        <v>39.75</v>
      </c>
      <c r="Y61" s="22">
        <f>'Distributor Secondary'!W14*'DSR con %'!X61</f>
        <v>31.692567567567565</v>
      </c>
      <c r="Z61" s="22">
        <f>'Distributor Secondary'!X14*'DSR con %'!Y61</f>
        <v>12.857142857142858</v>
      </c>
      <c r="AA61" s="22">
        <f>'Distributor Secondary'!Y14*'DSR con %'!Z61</f>
        <v>30.774193548387096</v>
      </c>
      <c r="AB61" s="22">
        <f>'Distributor Secondary'!Z14*'DSR con %'!AA61</f>
        <v>14.82</v>
      </c>
      <c r="AC61" s="22">
        <f>'Distributor Secondary'!AA14*'DSR con %'!AB61</f>
        <v>6.08</v>
      </c>
      <c r="AD61" s="22">
        <f>'Distributor Secondary'!AB14*'DSR con %'!AC61</f>
        <v>12.35</v>
      </c>
      <c r="AE61" s="22">
        <f>'Distributor Secondary'!AC14*'DSR con %'!AD61</f>
        <v>4.9400000000000004</v>
      </c>
      <c r="AF61" s="22">
        <f>'Distributor Secondary'!AD14*'DSR con %'!AE61</f>
        <v>12.16</v>
      </c>
      <c r="AG61" s="22">
        <f>'Distributor Secondary'!AF14*'DSR con %'!AF61</f>
        <v>8.5500000000000007</v>
      </c>
      <c r="AH61" s="22">
        <f>'Distributor Secondary'!AG14*'DSR con %'!AH61</f>
        <v>12.16</v>
      </c>
      <c r="AI61" s="22">
        <f>'Distributor Secondary'!AH14*'DSR con %'!AI61</f>
        <v>6.08</v>
      </c>
    </row>
    <row r="62" spans="1:47" x14ac:dyDescent="0.2">
      <c r="A62" s="42" t="s">
        <v>14</v>
      </c>
      <c r="B62" s="18" t="s">
        <v>5</v>
      </c>
      <c r="C62" s="37" t="s">
        <v>23</v>
      </c>
      <c r="D62" s="43" t="s">
        <v>113</v>
      </c>
      <c r="E62" s="37" t="s">
        <v>114</v>
      </c>
      <c r="F62" s="20">
        <f t="shared" si="8"/>
        <v>1620695.4392888281</v>
      </c>
      <c r="G62" s="21">
        <f t="shared" si="9"/>
        <v>1023.2039039730975</v>
      </c>
      <c r="H62" s="22">
        <f>'Distributor Secondary'!G14*'DSR con %'!H62</f>
        <v>134.16</v>
      </c>
      <c r="I62" s="22">
        <f>'Distributor Secondary'!H14*'DSR con %'!I62</f>
        <v>153.35999999999999</v>
      </c>
      <c r="J62" s="22"/>
      <c r="K62" s="22">
        <f>'Distributor Secondary'!I14*'DSR con %'!J62</f>
        <v>57.12</v>
      </c>
      <c r="L62" s="22">
        <f>'Distributor Secondary'!J14*'DSR con %'!K62</f>
        <v>76.319999999999993</v>
      </c>
      <c r="M62" s="22">
        <f>'Distributor Secondary'!K14*'DSR con %'!L62</f>
        <v>57.12</v>
      </c>
      <c r="N62" s="22">
        <f>'Distributor Secondary'!L14*'DSR con %'!M62</f>
        <v>76.8</v>
      </c>
      <c r="O62" s="22">
        <f>'Distributor Secondary'!M14*'DSR con %'!N62</f>
        <v>24.72</v>
      </c>
      <c r="P62" s="22">
        <f>'Distributor Secondary'!N14*'DSR con %'!O62</f>
        <v>24.72</v>
      </c>
      <c r="Q62" s="22">
        <f>'Distributor Secondary'!O14*'DSR con %'!P62</f>
        <v>28.799999999999997</v>
      </c>
      <c r="R62" s="22">
        <f>'Distributor Secondary'!P14*'DSR con %'!Q62</f>
        <v>18.72</v>
      </c>
      <c r="S62" s="22">
        <f>'Distributor Secondary'!Q14*'DSR con %'!R62</f>
        <v>38.159999999999997</v>
      </c>
      <c r="T62" s="22">
        <f>'Distributor Secondary'!R14*'DSR con %'!S62</f>
        <v>18.72</v>
      </c>
      <c r="U62" s="22">
        <f>'Distributor Secondary'!S14*'DSR con %'!T62</f>
        <v>57.36</v>
      </c>
      <c r="V62" s="22">
        <f>'Distributor Secondary'!T14*'DSR con %'!U62</f>
        <v>22.8</v>
      </c>
      <c r="W62" s="22">
        <f>'Distributor Secondary'!U14*'DSR con %'!V62</f>
        <v>47.76</v>
      </c>
      <c r="X62" s="22">
        <f>'Distributor Secondary'!V14*'DSR con %'!W62</f>
        <v>38.159999999999997</v>
      </c>
      <c r="Y62" s="22">
        <f>'Distributor Secondary'!W14*'DSR con %'!X62</f>
        <v>31.692567567567565</v>
      </c>
      <c r="Z62" s="22">
        <f>'Distributor Secondary'!X14*'DSR con %'!Y62</f>
        <v>12.857142857142858</v>
      </c>
      <c r="AA62" s="22">
        <f>'Distributor Secondary'!Y14*'DSR con %'!Z62</f>
        <v>30.774193548387096</v>
      </c>
      <c r="AB62" s="22">
        <f>'Distributor Secondary'!Z14*'DSR con %'!AA62</f>
        <v>14.04</v>
      </c>
      <c r="AC62" s="22">
        <f>'Distributor Secondary'!AA14*'DSR con %'!AB62</f>
        <v>5.76</v>
      </c>
      <c r="AD62" s="22">
        <f>'Distributor Secondary'!AB14*'DSR con %'!AC62</f>
        <v>11.7</v>
      </c>
      <c r="AE62" s="22">
        <f>'Distributor Secondary'!AC14*'DSR con %'!AD62</f>
        <v>4.68</v>
      </c>
      <c r="AF62" s="22">
        <f>'Distributor Secondary'!AD14*'DSR con %'!AE62</f>
        <v>11.52</v>
      </c>
      <c r="AG62" s="22">
        <f>'Distributor Secondary'!AF14*'DSR con %'!AF62</f>
        <v>8.1</v>
      </c>
      <c r="AH62" s="22">
        <f>'Distributor Secondary'!AG14*'DSR con %'!AH62</f>
        <v>11.52</v>
      </c>
      <c r="AI62" s="22">
        <f>'Distributor Secondary'!AH14*'DSR con %'!AI62</f>
        <v>5.76</v>
      </c>
    </row>
    <row r="63" spans="1:47" s="10" customFormat="1" x14ac:dyDescent="0.2">
      <c r="A63" s="44"/>
      <c r="B63" s="14"/>
      <c r="C63" s="40"/>
      <c r="D63" s="45"/>
      <c r="E63" s="40"/>
      <c r="F63" s="28">
        <f t="shared" si="8"/>
        <v>7584120</v>
      </c>
      <c r="G63" s="58">
        <f t="shared" si="9"/>
        <v>4432</v>
      </c>
      <c r="H63" s="12">
        <f>SUM(H59:H62)</f>
        <v>559</v>
      </c>
      <c r="I63" s="12">
        <f t="shared" ref="I63:AI63" si="14">SUM(I59:I62)</f>
        <v>639</v>
      </c>
      <c r="J63" s="12"/>
      <c r="K63" s="12">
        <f t="shared" si="14"/>
        <v>238</v>
      </c>
      <c r="L63" s="12">
        <f t="shared" si="14"/>
        <v>318</v>
      </c>
      <c r="M63" s="12">
        <f t="shared" si="14"/>
        <v>238</v>
      </c>
      <c r="N63" s="12">
        <f t="shared" si="14"/>
        <v>320</v>
      </c>
      <c r="O63" s="12">
        <f t="shared" si="14"/>
        <v>103</v>
      </c>
      <c r="P63" s="12">
        <f t="shared" si="14"/>
        <v>103</v>
      </c>
      <c r="Q63" s="12">
        <f t="shared" si="14"/>
        <v>120</v>
      </c>
      <c r="R63" s="12">
        <f t="shared" si="14"/>
        <v>78</v>
      </c>
      <c r="S63" s="12">
        <f t="shared" si="14"/>
        <v>159</v>
      </c>
      <c r="T63" s="12">
        <f t="shared" si="14"/>
        <v>78</v>
      </c>
      <c r="U63" s="12">
        <f t="shared" si="14"/>
        <v>239</v>
      </c>
      <c r="V63" s="12">
        <f t="shared" si="14"/>
        <v>95</v>
      </c>
      <c r="W63" s="12">
        <f t="shared" si="14"/>
        <v>199</v>
      </c>
      <c r="X63" s="12">
        <f t="shared" si="14"/>
        <v>159</v>
      </c>
      <c r="Y63" s="12">
        <f t="shared" si="14"/>
        <v>159</v>
      </c>
      <c r="Z63" s="12">
        <f t="shared" si="14"/>
        <v>63</v>
      </c>
      <c r="AA63" s="12">
        <f t="shared" si="14"/>
        <v>159</v>
      </c>
      <c r="AB63" s="12">
        <f t="shared" si="14"/>
        <v>78</v>
      </c>
      <c r="AC63" s="12">
        <f t="shared" si="14"/>
        <v>32</v>
      </c>
      <c r="AD63" s="12">
        <f t="shared" si="14"/>
        <v>65</v>
      </c>
      <c r="AE63" s="12">
        <f t="shared" si="14"/>
        <v>26.000000000000004</v>
      </c>
      <c r="AF63" s="12">
        <f t="shared" si="14"/>
        <v>64</v>
      </c>
      <c r="AG63" s="12">
        <f t="shared" si="14"/>
        <v>45.000000000000007</v>
      </c>
      <c r="AH63" s="12">
        <f t="shared" si="14"/>
        <v>64</v>
      </c>
      <c r="AI63" s="12">
        <f t="shared" si="14"/>
        <v>32</v>
      </c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</row>
    <row r="64" spans="1:47" x14ac:dyDescent="0.2">
      <c r="A64" s="46" t="s">
        <v>15</v>
      </c>
      <c r="B64" s="18" t="s">
        <v>5</v>
      </c>
      <c r="C64" s="37" t="s">
        <v>44</v>
      </c>
      <c r="D64" s="38" t="s">
        <v>115</v>
      </c>
      <c r="E64" s="46" t="s">
        <v>139</v>
      </c>
      <c r="F64" s="20">
        <f t="shared" si="8"/>
        <v>2691617.4</v>
      </c>
      <c r="G64" s="21">
        <f t="shared" si="9"/>
        <v>1583.1399999999996</v>
      </c>
      <c r="H64" s="22">
        <f>'Distributor Secondary'!G15*'DSR con %'!H64</f>
        <v>199.84</v>
      </c>
      <c r="I64" s="22">
        <f>'Distributor Secondary'!H15*'DSR con %'!I64</f>
        <v>228.96</v>
      </c>
      <c r="J64" s="22"/>
      <c r="K64" s="22">
        <f>'Distributor Secondary'!I15*'DSR con %'!J64</f>
        <v>83.36</v>
      </c>
      <c r="L64" s="22">
        <f>'Distributor Secondary'!J15*'DSR con %'!K64</f>
        <v>112.32000000000001</v>
      </c>
      <c r="M64" s="22">
        <f>'Distributor Secondary'!K15*'DSR con %'!L64</f>
        <v>83.52</v>
      </c>
      <c r="N64" s="22">
        <f>'Distributor Secondary'!L15*'DSR con %'!M64</f>
        <v>112.8</v>
      </c>
      <c r="O64" s="22">
        <f>'Distributor Secondary'!M15*'DSR con %'!N64</f>
        <v>35.840000000000003</v>
      </c>
      <c r="P64" s="22">
        <f>'Distributor Secondary'!N15*'DSR con %'!O64</f>
        <v>35.840000000000003</v>
      </c>
      <c r="Q64" s="22">
        <f>'Distributor Secondary'!O15*'DSR con %'!P64</f>
        <v>43.36</v>
      </c>
      <c r="R64" s="22">
        <f>'Distributor Secondary'!P15*'DSR con %'!Q64</f>
        <v>27.84</v>
      </c>
      <c r="S64" s="22">
        <f>'Distributor Secondary'!Q15*'DSR con %'!R64</f>
        <v>57.76</v>
      </c>
      <c r="T64" s="22">
        <f>'Distributor Secondary'!R15*'DSR con %'!S64</f>
        <v>28.8</v>
      </c>
      <c r="U64" s="22">
        <f>'Distributor Secondary'!S15*'DSR con %'!T64</f>
        <v>86.88</v>
      </c>
      <c r="V64" s="22">
        <f>'Distributor Secondary'!T15*'DSR con %'!U64</f>
        <v>34.56</v>
      </c>
      <c r="W64" s="22">
        <f>'Distributor Secondary'!U15*'DSR con %'!V64</f>
        <v>72.320000000000007</v>
      </c>
      <c r="X64" s="22">
        <f>'Distributor Secondary'!V15*'DSR con %'!W64</f>
        <v>57.76</v>
      </c>
      <c r="Y64" s="22">
        <f>'Distributor Secondary'!W15*'DSR con %'!X64</f>
        <v>57.76</v>
      </c>
      <c r="Z64" s="22">
        <f>'Distributor Secondary'!X15*'DSR con %'!Y64</f>
        <v>22.88</v>
      </c>
      <c r="AA64" s="22">
        <f>'Distributor Secondary'!Y15*'DSR con %'!Z64</f>
        <v>57.76</v>
      </c>
      <c r="AB64" s="22">
        <f>'Distributor Secondary'!Z15*'DSR con %'!AA64</f>
        <v>28.8</v>
      </c>
      <c r="AC64" s="22">
        <f>'Distributor Secondary'!AA15*'DSR con %'!AB64</f>
        <v>11.84</v>
      </c>
      <c r="AD64" s="22">
        <f>'Distributor Secondary'!AB15*'DSR con %'!AC64</f>
        <v>23.68</v>
      </c>
      <c r="AE64" s="22">
        <f>'Distributor Secondary'!AC15*'DSR con %'!AD64</f>
        <v>8.16</v>
      </c>
      <c r="AF64" s="22">
        <f>'Distributor Secondary'!AD15*'DSR con %'!AE64</f>
        <v>22.05</v>
      </c>
      <c r="AG64" s="22">
        <f>'Distributor Secondary'!AF15*'DSR con %'!AF64</f>
        <v>15.299999999999999</v>
      </c>
      <c r="AH64" s="22">
        <f>'Distributor Secondary'!AG15*'DSR con %'!AH64</f>
        <v>22.05</v>
      </c>
      <c r="AI64" s="22">
        <f>'Distributor Secondary'!AH15*'DSR con %'!AI64</f>
        <v>11.1</v>
      </c>
    </row>
    <row r="65" spans="1:47" x14ac:dyDescent="0.2">
      <c r="A65" s="46" t="s">
        <v>15</v>
      </c>
      <c r="B65" s="18" t="s">
        <v>5</v>
      </c>
      <c r="C65" s="37" t="s">
        <v>44</v>
      </c>
      <c r="D65" s="38" t="s">
        <v>116</v>
      </c>
      <c r="E65" s="46" t="s">
        <v>117</v>
      </c>
      <c r="F65" s="20">
        <f t="shared" si="8"/>
        <v>2561407.5</v>
      </c>
      <c r="G65" s="21">
        <f t="shared" si="9"/>
        <v>1488.6000000000001</v>
      </c>
      <c r="H65" s="22">
        <f>'Distributor Secondary'!G15*'DSR con %'!H65</f>
        <v>187.35</v>
      </c>
      <c r="I65" s="22">
        <f>'Distributor Secondary'!H15*'DSR con %'!I65</f>
        <v>214.65</v>
      </c>
      <c r="J65" s="22"/>
      <c r="K65" s="22">
        <f>'Distributor Secondary'!I15*'DSR con %'!J65</f>
        <v>78.149999999999991</v>
      </c>
      <c r="L65" s="22">
        <f>'Distributor Secondary'!J15*'DSR con %'!K65</f>
        <v>105.3</v>
      </c>
      <c r="M65" s="22">
        <f>'Distributor Secondary'!K15*'DSR con %'!L65</f>
        <v>78.3</v>
      </c>
      <c r="N65" s="22">
        <f>'Distributor Secondary'!L15*'DSR con %'!M65</f>
        <v>105.75</v>
      </c>
      <c r="O65" s="22">
        <f>'Distributor Secondary'!M15*'DSR con %'!N65</f>
        <v>33.6</v>
      </c>
      <c r="P65" s="22">
        <f>'Distributor Secondary'!N15*'DSR con %'!O65</f>
        <v>33.6</v>
      </c>
      <c r="Q65" s="22">
        <f>'Distributor Secondary'!O15*'DSR con %'!P65</f>
        <v>40.65</v>
      </c>
      <c r="R65" s="22">
        <f>'Distributor Secondary'!P15*'DSR con %'!Q65</f>
        <v>26.099999999999998</v>
      </c>
      <c r="S65" s="22">
        <f>'Distributor Secondary'!Q15*'DSR con %'!R65</f>
        <v>54.15</v>
      </c>
      <c r="T65" s="22">
        <f>'Distributor Secondary'!R15*'DSR con %'!S65</f>
        <v>27</v>
      </c>
      <c r="U65" s="22">
        <f>'Distributor Secondary'!S15*'DSR con %'!T65</f>
        <v>81.45</v>
      </c>
      <c r="V65" s="22">
        <f>'Distributor Secondary'!T15*'DSR con %'!U65</f>
        <v>32.4</v>
      </c>
      <c r="W65" s="22">
        <f>'Distributor Secondary'!U15*'DSR con %'!V65</f>
        <v>67.8</v>
      </c>
      <c r="X65" s="22">
        <f>'Distributor Secondary'!V15*'DSR con %'!W65</f>
        <v>54.15</v>
      </c>
      <c r="Y65" s="22">
        <f>'Distributor Secondary'!W15*'DSR con %'!X65</f>
        <v>54.15</v>
      </c>
      <c r="Z65" s="22">
        <f>'Distributor Secondary'!X15*'DSR con %'!Y65</f>
        <v>21.45</v>
      </c>
      <c r="AA65" s="22">
        <f>'Distributor Secondary'!Y15*'DSR con %'!Z65</f>
        <v>54.15</v>
      </c>
      <c r="AB65" s="22">
        <f>'Distributor Secondary'!Z15*'DSR con %'!AA65</f>
        <v>27</v>
      </c>
      <c r="AC65" s="22">
        <f>'Distributor Secondary'!AA15*'DSR con %'!AB65</f>
        <v>11.1</v>
      </c>
      <c r="AD65" s="22">
        <f>'Distributor Secondary'!AB15*'DSR con %'!AC65</f>
        <v>22.2</v>
      </c>
      <c r="AE65" s="22">
        <f>'Distributor Secondary'!AC15*'DSR con %'!AD65</f>
        <v>7.6499999999999995</v>
      </c>
      <c r="AF65" s="22">
        <f>'Distributor Secondary'!AD15*'DSR con %'!AE65</f>
        <v>22.05</v>
      </c>
      <c r="AG65" s="22">
        <f>'Distributor Secondary'!AF15*'DSR con %'!AF65</f>
        <v>15.299999999999999</v>
      </c>
      <c r="AH65" s="22">
        <f>'Distributor Secondary'!AG15*'DSR con %'!AH65</f>
        <v>22.05</v>
      </c>
      <c r="AI65" s="22">
        <f>'Distributor Secondary'!AH15*'DSR con %'!AI65</f>
        <v>11.1</v>
      </c>
    </row>
    <row r="66" spans="1:47" x14ac:dyDescent="0.2">
      <c r="A66" s="46" t="s">
        <v>15</v>
      </c>
      <c r="B66" s="18" t="s">
        <v>5</v>
      </c>
      <c r="C66" s="37" t="s">
        <v>44</v>
      </c>
      <c r="D66" s="38" t="s">
        <v>118</v>
      </c>
      <c r="E66" s="46" t="s">
        <v>119</v>
      </c>
      <c r="F66" s="20">
        <f t="shared" ref="F66:F80" si="15">SUMPRODUCT(H66:AI66,$H$1:$AI$1)</f>
        <v>2489611.6</v>
      </c>
      <c r="G66" s="21">
        <f t="shared" ref="G66:G80" si="16">SUM(H66:AI66)</f>
        <v>1401.49</v>
      </c>
      <c r="H66" s="22">
        <f>'Distributor Secondary'!G15*'DSR con %'!H66</f>
        <v>174.86</v>
      </c>
      <c r="I66" s="22">
        <f>'Distributor Secondary'!H15*'DSR con %'!I66</f>
        <v>200.34000000000003</v>
      </c>
      <c r="J66" s="22"/>
      <c r="K66" s="22">
        <f>'Distributor Secondary'!I15*'DSR con %'!J66</f>
        <v>72.940000000000012</v>
      </c>
      <c r="L66" s="22">
        <f>'Distributor Secondary'!J15*'DSR con %'!K66</f>
        <v>98.280000000000015</v>
      </c>
      <c r="M66" s="22">
        <f>'Distributor Secondary'!K15*'DSR con %'!L66</f>
        <v>73.080000000000013</v>
      </c>
      <c r="N66" s="22">
        <f>'Distributor Secondary'!L15*'DSR con %'!M66</f>
        <v>98.7</v>
      </c>
      <c r="O66" s="22">
        <f>'Distributor Secondary'!M15*'DSR con %'!N66</f>
        <v>31.360000000000003</v>
      </c>
      <c r="P66" s="22">
        <f>'Distributor Secondary'!N15*'DSR con %'!O66</f>
        <v>31.360000000000003</v>
      </c>
      <c r="Q66" s="22">
        <f>'Distributor Secondary'!O15*'DSR con %'!P66</f>
        <v>37.940000000000005</v>
      </c>
      <c r="R66" s="22">
        <f>'Distributor Secondary'!P15*'DSR con %'!Q66</f>
        <v>24.360000000000003</v>
      </c>
      <c r="S66" s="22">
        <f>'Distributor Secondary'!Q15*'DSR con %'!R66</f>
        <v>50.540000000000006</v>
      </c>
      <c r="T66" s="22">
        <f>'Distributor Secondary'!R15*'DSR con %'!S66</f>
        <v>25.200000000000003</v>
      </c>
      <c r="U66" s="22">
        <f>'Distributor Secondary'!S15*'DSR con %'!T66</f>
        <v>76.02000000000001</v>
      </c>
      <c r="V66" s="22">
        <f>'Distributor Secondary'!T15*'DSR con %'!U66</f>
        <v>30.240000000000002</v>
      </c>
      <c r="W66" s="22">
        <f>'Distributor Secondary'!U15*'DSR con %'!V66</f>
        <v>63.280000000000008</v>
      </c>
      <c r="X66" s="22">
        <f>'Distributor Secondary'!V15*'DSR con %'!W66</f>
        <v>50.540000000000006</v>
      </c>
      <c r="Y66" s="22">
        <f>'Distributor Secondary'!W15*'DSR con %'!X66</f>
        <v>50.540000000000006</v>
      </c>
      <c r="Z66" s="22">
        <f>'Distributor Secondary'!X15*'DSR con %'!Y66</f>
        <v>20.020000000000003</v>
      </c>
      <c r="AA66" s="22">
        <f>'Distributor Secondary'!Y15*'DSR con %'!Z66</f>
        <v>50.540000000000006</v>
      </c>
      <c r="AB66" s="22">
        <f>'Distributor Secondary'!Z15*'DSR con %'!AA66</f>
        <v>25.200000000000003</v>
      </c>
      <c r="AC66" s="22">
        <f>'Distributor Secondary'!AA15*'DSR con %'!AB66</f>
        <v>11.1</v>
      </c>
      <c r="AD66" s="22">
        <f>'Distributor Secondary'!AB15*'DSR con %'!AC66</f>
        <v>22.2</v>
      </c>
      <c r="AE66" s="22">
        <f>'Distributor Secondary'!AC15*'DSR con %'!AD66</f>
        <v>7.6499999999999995</v>
      </c>
      <c r="AF66" s="22">
        <f>'Distributor Secondary'!AD15*'DSR con %'!AE66</f>
        <v>23.52</v>
      </c>
      <c r="AG66" s="22">
        <f>'Distributor Secondary'!AF15*'DSR con %'!AF66</f>
        <v>16.32</v>
      </c>
      <c r="AH66" s="22">
        <f>'Distributor Secondary'!AG15*'DSR con %'!AH66</f>
        <v>23.52</v>
      </c>
      <c r="AI66" s="22">
        <f>'Distributor Secondary'!AH15*'DSR con %'!AI66</f>
        <v>11.84</v>
      </c>
    </row>
    <row r="67" spans="1:47" x14ac:dyDescent="0.2">
      <c r="A67" s="46" t="s">
        <v>15</v>
      </c>
      <c r="B67" s="18" t="s">
        <v>5</v>
      </c>
      <c r="C67" s="37" t="s">
        <v>44</v>
      </c>
      <c r="D67" s="38" t="s">
        <v>120</v>
      </c>
      <c r="E67" s="46" t="s">
        <v>121</v>
      </c>
      <c r="F67" s="20">
        <f t="shared" si="15"/>
        <v>2152914.4</v>
      </c>
      <c r="G67" s="21">
        <f t="shared" si="16"/>
        <v>1202.2499999999998</v>
      </c>
      <c r="H67" s="22">
        <f>'Distributor Secondary'!G15*'DSR con %'!H67</f>
        <v>149.88</v>
      </c>
      <c r="I67" s="22">
        <f>'Distributor Secondary'!H15*'DSR con %'!I67</f>
        <v>171.72</v>
      </c>
      <c r="J67" s="22"/>
      <c r="K67" s="22">
        <f>'Distributor Secondary'!I15*'DSR con %'!J67</f>
        <v>62.519999999999996</v>
      </c>
      <c r="L67" s="22">
        <f>'Distributor Secondary'!J15*'DSR con %'!K67</f>
        <v>84.24</v>
      </c>
      <c r="M67" s="22">
        <f>'Distributor Secondary'!K15*'DSR con %'!L67</f>
        <v>62.64</v>
      </c>
      <c r="N67" s="22">
        <f>'Distributor Secondary'!L15*'DSR con %'!M67</f>
        <v>84.6</v>
      </c>
      <c r="O67" s="22">
        <f>'Distributor Secondary'!M15*'DSR con %'!N67</f>
        <v>26.88</v>
      </c>
      <c r="P67" s="22">
        <f>'Distributor Secondary'!N15*'DSR con %'!O67</f>
        <v>26.88</v>
      </c>
      <c r="Q67" s="22">
        <f>'Distributor Secondary'!O15*'DSR con %'!P67</f>
        <v>32.519999999999996</v>
      </c>
      <c r="R67" s="22">
        <f>'Distributor Secondary'!P15*'DSR con %'!Q67</f>
        <v>20.88</v>
      </c>
      <c r="S67" s="22">
        <f>'Distributor Secondary'!Q15*'DSR con %'!R67</f>
        <v>43.32</v>
      </c>
      <c r="T67" s="22">
        <f>'Distributor Secondary'!R15*'DSR con %'!S67</f>
        <v>21.599999999999998</v>
      </c>
      <c r="U67" s="22">
        <f>'Distributor Secondary'!S15*'DSR con %'!T67</f>
        <v>65.16</v>
      </c>
      <c r="V67" s="22">
        <f>'Distributor Secondary'!T15*'DSR con %'!U67</f>
        <v>25.919999999999998</v>
      </c>
      <c r="W67" s="22">
        <f>'Distributor Secondary'!U15*'DSR con %'!V67</f>
        <v>54.239999999999995</v>
      </c>
      <c r="X67" s="22">
        <f>'Distributor Secondary'!V15*'DSR con %'!W67</f>
        <v>43.32</v>
      </c>
      <c r="Y67" s="22">
        <f>'Distributor Secondary'!W15*'DSR con %'!X67</f>
        <v>43.32</v>
      </c>
      <c r="Z67" s="22">
        <f>'Distributor Secondary'!X15*'DSR con %'!Y67</f>
        <v>17.16</v>
      </c>
      <c r="AA67" s="22">
        <f>'Distributor Secondary'!Y15*'DSR con %'!Z67</f>
        <v>43.32</v>
      </c>
      <c r="AB67" s="22">
        <f>'Distributor Secondary'!Z15*'DSR con %'!AA67</f>
        <v>21.599999999999998</v>
      </c>
      <c r="AC67" s="22">
        <f>'Distributor Secondary'!AA15*'DSR con %'!AB67</f>
        <v>8.14</v>
      </c>
      <c r="AD67" s="22">
        <f>'Distributor Secondary'!AB15*'DSR con %'!AC67</f>
        <v>16.28</v>
      </c>
      <c r="AE67" s="22">
        <f>'Distributor Secondary'!AC15*'DSR con %'!AD67</f>
        <v>5.61</v>
      </c>
      <c r="AF67" s="22">
        <f>'Distributor Secondary'!AD15*'DSR con %'!AE67</f>
        <v>22.05</v>
      </c>
      <c r="AG67" s="22">
        <f>'Distributor Secondary'!AF15*'DSR con %'!AF67</f>
        <v>15.299999999999999</v>
      </c>
      <c r="AH67" s="22">
        <f>'Distributor Secondary'!AG15*'DSR con %'!AH67</f>
        <v>22.05</v>
      </c>
      <c r="AI67" s="22">
        <f>'Distributor Secondary'!AH15*'DSR con %'!AI67</f>
        <v>11.1</v>
      </c>
    </row>
    <row r="68" spans="1:47" x14ac:dyDescent="0.2">
      <c r="A68" s="46" t="s">
        <v>15</v>
      </c>
      <c r="B68" s="18" t="s">
        <v>5</v>
      </c>
      <c r="C68" s="37" t="s">
        <v>44</v>
      </c>
      <c r="D68" s="38" t="s">
        <v>122</v>
      </c>
      <c r="E68" s="46" t="s">
        <v>123</v>
      </c>
      <c r="F68" s="20">
        <f t="shared" si="15"/>
        <v>2569965.6</v>
      </c>
      <c r="G68" s="21">
        <f t="shared" si="16"/>
        <v>1569.0400000000002</v>
      </c>
      <c r="H68" s="22">
        <f>'Distributor Secondary'!G15*'DSR con %'!H68</f>
        <v>199.84</v>
      </c>
      <c r="I68" s="22">
        <f>'Distributor Secondary'!H15*'DSR con %'!I68</f>
        <v>228.96</v>
      </c>
      <c r="J68" s="22"/>
      <c r="K68" s="22">
        <f>'Distributor Secondary'!I15*'DSR con %'!J68</f>
        <v>83.36</v>
      </c>
      <c r="L68" s="22">
        <f>'Distributor Secondary'!J15*'DSR con %'!K68</f>
        <v>112.32000000000001</v>
      </c>
      <c r="M68" s="22">
        <f>'Distributor Secondary'!K15*'DSR con %'!L68</f>
        <v>83.52</v>
      </c>
      <c r="N68" s="22">
        <f>'Distributor Secondary'!L15*'DSR con %'!M68</f>
        <v>112.8</v>
      </c>
      <c r="O68" s="22">
        <f>'Distributor Secondary'!M15*'DSR con %'!N68</f>
        <v>35.840000000000003</v>
      </c>
      <c r="P68" s="22">
        <f>'Distributor Secondary'!N15*'DSR con %'!O68</f>
        <v>35.840000000000003</v>
      </c>
      <c r="Q68" s="22">
        <f>'Distributor Secondary'!O15*'DSR con %'!P68</f>
        <v>43.36</v>
      </c>
      <c r="R68" s="22">
        <f>'Distributor Secondary'!P15*'DSR con %'!Q68</f>
        <v>27.84</v>
      </c>
      <c r="S68" s="22">
        <f>'Distributor Secondary'!Q15*'DSR con %'!R68</f>
        <v>57.76</v>
      </c>
      <c r="T68" s="22">
        <f>'Distributor Secondary'!R15*'DSR con %'!S68</f>
        <v>28.8</v>
      </c>
      <c r="U68" s="22">
        <f>'Distributor Secondary'!S15*'DSR con %'!T68</f>
        <v>86.88</v>
      </c>
      <c r="V68" s="22">
        <f>'Distributor Secondary'!T15*'DSR con %'!U68</f>
        <v>34.56</v>
      </c>
      <c r="W68" s="22">
        <f>'Distributor Secondary'!U15*'DSR con %'!V68</f>
        <v>72.320000000000007</v>
      </c>
      <c r="X68" s="22">
        <f>'Distributor Secondary'!V15*'DSR con %'!W68</f>
        <v>57.76</v>
      </c>
      <c r="Y68" s="22">
        <f>'Distributor Secondary'!W15*'DSR con %'!X68</f>
        <v>57.76</v>
      </c>
      <c r="Z68" s="22">
        <f>'Distributor Secondary'!X15*'DSR con %'!Y68</f>
        <v>22.88</v>
      </c>
      <c r="AA68" s="22">
        <f>'Distributor Secondary'!Y15*'DSR con %'!Z68</f>
        <v>57.76</v>
      </c>
      <c r="AB68" s="22">
        <f>'Distributor Secondary'!Z15*'DSR con %'!AA68</f>
        <v>28.8</v>
      </c>
      <c r="AC68" s="22">
        <f>'Distributor Secondary'!AA15*'DSR con %'!AB68</f>
        <v>11.84</v>
      </c>
      <c r="AD68" s="22">
        <f>'Distributor Secondary'!AB15*'DSR con %'!AC68</f>
        <v>23.68</v>
      </c>
      <c r="AE68" s="22">
        <f>'Distributor Secondary'!AC15*'DSR con %'!AD68</f>
        <v>8.16</v>
      </c>
      <c r="AF68" s="22">
        <f>'Distributor Secondary'!AD15*'DSR con %'!AE68</f>
        <v>17.64</v>
      </c>
      <c r="AG68" s="22">
        <f>'Distributor Secondary'!AF15*'DSR con %'!AF68</f>
        <v>12.24</v>
      </c>
      <c r="AH68" s="22">
        <f>'Distributor Secondary'!AG15*'DSR con %'!AH68</f>
        <v>17.64</v>
      </c>
      <c r="AI68" s="22">
        <f>'Distributor Secondary'!AH15*'DSR con %'!AI68</f>
        <v>8.879999999999999</v>
      </c>
    </row>
    <row r="69" spans="1:47" x14ac:dyDescent="0.2">
      <c r="A69" s="46" t="s">
        <v>15</v>
      </c>
      <c r="B69" s="18" t="s">
        <v>5</v>
      </c>
      <c r="C69" s="37" t="s">
        <v>44</v>
      </c>
      <c r="D69" s="38" t="s">
        <v>124</v>
      </c>
      <c r="E69" s="101" t="s">
        <v>154</v>
      </c>
      <c r="F69" s="20">
        <f t="shared" si="15"/>
        <v>2601958.1</v>
      </c>
      <c r="G69" s="21">
        <f t="shared" si="16"/>
        <v>1493.3000000000002</v>
      </c>
      <c r="H69" s="22">
        <f>'Distributor Secondary'!G15*'DSR con %'!H69</f>
        <v>187.35</v>
      </c>
      <c r="I69" s="22">
        <f>'Distributor Secondary'!H15*'DSR con %'!I69</f>
        <v>214.65</v>
      </c>
      <c r="J69" s="22"/>
      <c r="K69" s="22">
        <f>'Distributor Secondary'!I15*'DSR con %'!J69</f>
        <v>78.149999999999991</v>
      </c>
      <c r="L69" s="22">
        <f>'Distributor Secondary'!J15*'DSR con %'!K69</f>
        <v>105.3</v>
      </c>
      <c r="M69" s="22">
        <f>'Distributor Secondary'!K15*'DSR con %'!L69</f>
        <v>78.3</v>
      </c>
      <c r="N69" s="22">
        <f>'Distributor Secondary'!L15*'DSR con %'!M69</f>
        <v>105.75</v>
      </c>
      <c r="O69" s="22">
        <f>'Distributor Secondary'!M15*'DSR con %'!N69</f>
        <v>33.6</v>
      </c>
      <c r="P69" s="22">
        <f>'Distributor Secondary'!N15*'DSR con %'!O69</f>
        <v>33.6</v>
      </c>
      <c r="Q69" s="22">
        <f>'Distributor Secondary'!O15*'DSR con %'!P69</f>
        <v>40.65</v>
      </c>
      <c r="R69" s="22">
        <f>'Distributor Secondary'!P15*'DSR con %'!Q69</f>
        <v>26.099999999999998</v>
      </c>
      <c r="S69" s="22">
        <f>'Distributor Secondary'!Q15*'DSR con %'!R69</f>
        <v>54.15</v>
      </c>
      <c r="T69" s="22">
        <f>'Distributor Secondary'!R15*'DSR con %'!S69</f>
        <v>27</v>
      </c>
      <c r="U69" s="22">
        <f>'Distributor Secondary'!S15*'DSR con %'!T69</f>
        <v>81.45</v>
      </c>
      <c r="V69" s="22">
        <f>'Distributor Secondary'!T15*'DSR con %'!U69</f>
        <v>32.4</v>
      </c>
      <c r="W69" s="22">
        <f>'Distributor Secondary'!U15*'DSR con %'!V69</f>
        <v>67.8</v>
      </c>
      <c r="X69" s="22">
        <f>'Distributor Secondary'!V15*'DSR con %'!W69</f>
        <v>54.15</v>
      </c>
      <c r="Y69" s="22">
        <f>'Distributor Secondary'!W15*'DSR con %'!X69</f>
        <v>54.15</v>
      </c>
      <c r="Z69" s="22">
        <f>'Distributor Secondary'!X15*'DSR con %'!Y69</f>
        <v>21.45</v>
      </c>
      <c r="AA69" s="22">
        <f>'Distributor Secondary'!Y15*'DSR con %'!Z69</f>
        <v>54.15</v>
      </c>
      <c r="AB69" s="22">
        <f>'Distributor Secondary'!Z15*'DSR con %'!AA69</f>
        <v>27</v>
      </c>
      <c r="AC69" s="22">
        <f>'Distributor Secondary'!AA15*'DSR con %'!AB69</f>
        <v>11.1</v>
      </c>
      <c r="AD69" s="22">
        <f>'Distributor Secondary'!AB15*'DSR con %'!AC69</f>
        <v>22.2</v>
      </c>
      <c r="AE69" s="22">
        <f>'Distributor Secondary'!AC15*'DSR con %'!AD69</f>
        <v>7.6499999999999995</v>
      </c>
      <c r="AF69" s="22">
        <f>'Distributor Secondary'!AD15*'DSR con %'!AE69</f>
        <v>23.52</v>
      </c>
      <c r="AG69" s="22">
        <f>'Distributor Secondary'!AF15*'DSR con %'!AF69</f>
        <v>16.32</v>
      </c>
      <c r="AH69" s="22">
        <f>'Distributor Secondary'!AG15*'DSR con %'!AH69</f>
        <v>23.52</v>
      </c>
      <c r="AI69" s="22">
        <f>'Distributor Secondary'!AH15*'DSR con %'!AI69</f>
        <v>11.84</v>
      </c>
    </row>
    <row r="70" spans="1:47" x14ac:dyDescent="0.2">
      <c r="A70" s="47" t="s">
        <v>15</v>
      </c>
      <c r="B70" s="18" t="s">
        <v>5</v>
      </c>
      <c r="C70" s="48" t="s">
        <v>44</v>
      </c>
      <c r="D70" s="38" t="s">
        <v>125</v>
      </c>
      <c r="E70" s="46" t="s">
        <v>126</v>
      </c>
      <c r="F70" s="20">
        <f t="shared" si="15"/>
        <v>2008575.4000000001</v>
      </c>
      <c r="G70" s="21">
        <f t="shared" si="16"/>
        <v>1186.1800000000003</v>
      </c>
      <c r="H70" s="22">
        <f>'Distributor Secondary'!G15*'DSR con %'!H70</f>
        <v>149.88</v>
      </c>
      <c r="I70" s="22">
        <f>'Distributor Secondary'!H15*'DSR con %'!I70</f>
        <v>171.72</v>
      </c>
      <c r="J70" s="22"/>
      <c r="K70" s="22">
        <f>'Distributor Secondary'!I15*'DSR con %'!J70</f>
        <v>62.519999999999996</v>
      </c>
      <c r="L70" s="22">
        <f>'Distributor Secondary'!J15*'DSR con %'!K70</f>
        <v>84.24</v>
      </c>
      <c r="M70" s="22">
        <f>'Distributor Secondary'!K15*'DSR con %'!L70</f>
        <v>62.64</v>
      </c>
      <c r="N70" s="22">
        <f>'Distributor Secondary'!L15*'DSR con %'!M70</f>
        <v>84.6</v>
      </c>
      <c r="O70" s="22">
        <f>'Distributor Secondary'!M15*'DSR con %'!N70</f>
        <v>26.88</v>
      </c>
      <c r="P70" s="22">
        <f>'Distributor Secondary'!N15*'DSR con %'!O70</f>
        <v>26.88</v>
      </c>
      <c r="Q70" s="22">
        <f>'Distributor Secondary'!O15*'DSR con %'!P70</f>
        <v>32.519999999999996</v>
      </c>
      <c r="R70" s="22">
        <f>'Distributor Secondary'!P15*'DSR con %'!Q70</f>
        <v>20.88</v>
      </c>
      <c r="S70" s="22">
        <f>'Distributor Secondary'!Q15*'DSR con %'!R70</f>
        <v>43.32</v>
      </c>
      <c r="T70" s="22">
        <f>'Distributor Secondary'!R15*'DSR con %'!S70</f>
        <v>21.599999999999998</v>
      </c>
      <c r="U70" s="22">
        <f>'Distributor Secondary'!S15*'DSR con %'!T70</f>
        <v>65.16</v>
      </c>
      <c r="V70" s="22">
        <f>'Distributor Secondary'!T15*'DSR con %'!U70</f>
        <v>25.919999999999998</v>
      </c>
      <c r="W70" s="22">
        <f>'Distributor Secondary'!U15*'DSR con %'!V70</f>
        <v>54.239999999999995</v>
      </c>
      <c r="X70" s="22">
        <f>'Distributor Secondary'!V15*'DSR con %'!W70</f>
        <v>43.32</v>
      </c>
      <c r="Y70" s="22">
        <f>'Distributor Secondary'!W15*'DSR con %'!X70</f>
        <v>43.32</v>
      </c>
      <c r="Z70" s="22">
        <f>'Distributor Secondary'!X15*'DSR con %'!Y70</f>
        <v>17.16</v>
      </c>
      <c r="AA70" s="22">
        <f>'Distributor Secondary'!Y15*'DSR con %'!Z70</f>
        <v>43.32</v>
      </c>
      <c r="AB70" s="22">
        <f>'Distributor Secondary'!Z15*'DSR con %'!AA70</f>
        <v>21.599999999999998</v>
      </c>
      <c r="AC70" s="22">
        <f>'Distributor Secondary'!AA15*'DSR con %'!AB70</f>
        <v>8.879999999999999</v>
      </c>
      <c r="AD70" s="22">
        <f>'Distributor Secondary'!AB15*'DSR con %'!AC70</f>
        <v>17.759999999999998</v>
      </c>
      <c r="AE70" s="22">
        <f>'Distributor Secondary'!AC15*'DSR con %'!AD70</f>
        <v>6.12</v>
      </c>
      <c r="AF70" s="22">
        <f>'Distributor Secondary'!AD15*'DSR con %'!AE70</f>
        <v>16.170000000000002</v>
      </c>
      <c r="AG70" s="22">
        <f>'Distributor Secondary'!AF15*'DSR con %'!AF70</f>
        <v>11.22</v>
      </c>
      <c r="AH70" s="22">
        <f>'Distributor Secondary'!AG15*'DSR con %'!AH70</f>
        <v>16.170000000000002</v>
      </c>
      <c r="AI70" s="22">
        <f>'Distributor Secondary'!AH15*'DSR con %'!AI70</f>
        <v>8.14</v>
      </c>
    </row>
    <row r="71" spans="1:47" s="10" customFormat="1" x14ac:dyDescent="0.2">
      <c r="A71" s="14"/>
      <c r="B71" s="11"/>
      <c r="C71" s="11"/>
      <c r="D71" s="11"/>
      <c r="E71" s="14"/>
      <c r="F71" s="28">
        <f t="shared" si="15"/>
        <v>17076050</v>
      </c>
      <c r="G71" s="58">
        <f t="shared" si="16"/>
        <v>9924</v>
      </c>
      <c r="H71" s="12">
        <f t="shared" ref="H71:AI71" si="17">SUM(H64:H70)</f>
        <v>1249</v>
      </c>
      <c r="I71" s="12">
        <f t="shared" si="17"/>
        <v>1431.0000000000002</v>
      </c>
      <c r="J71" s="12"/>
      <c r="K71" s="12">
        <f t="shared" si="17"/>
        <v>521</v>
      </c>
      <c r="L71" s="12">
        <f t="shared" si="17"/>
        <v>702</v>
      </c>
      <c r="M71" s="12">
        <f t="shared" si="17"/>
        <v>522</v>
      </c>
      <c r="N71" s="12">
        <f t="shared" si="17"/>
        <v>705</v>
      </c>
      <c r="O71" s="12">
        <f t="shared" si="17"/>
        <v>223.99999999999997</v>
      </c>
      <c r="P71" s="12">
        <f t="shared" si="17"/>
        <v>223.99999999999997</v>
      </c>
      <c r="Q71" s="12">
        <f t="shared" si="17"/>
        <v>271</v>
      </c>
      <c r="R71" s="12">
        <f t="shared" si="17"/>
        <v>174</v>
      </c>
      <c r="S71" s="12">
        <f t="shared" si="17"/>
        <v>360.99999999999994</v>
      </c>
      <c r="T71" s="12">
        <f t="shared" si="17"/>
        <v>180</v>
      </c>
      <c r="U71" s="12">
        <f t="shared" si="17"/>
        <v>543</v>
      </c>
      <c r="V71" s="12">
        <f t="shared" si="17"/>
        <v>216</v>
      </c>
      <c r="W71" s="12">
        <f t="shared" si="17"/>
        <v>452</v>
      </c>
      <c r="X71" s="12">
        <f t="shared" si="17"/>
        <v>360.99999999999994</v>
      </c>
      <c r="Y71" s="12">
        <f t="shared" si="17"/>
        <v>360.99999999999994</v>
      </c>
      <c r="Z71" s="12">
        <f t="shared" si="17"/>
        <v>143</v>
      </c>
      <c r="AA71" s="12">
        <f t="shared" si="17"/>
        <v>360.99999999999994</v>
      </c>
      <c r="AB71" s="12">
        <f t="shared" si="17"/>
        <v>180</v>
      </c>
      <c r="AC71" s="12">
        <f t="shared" si="17"/>
        <v>73.999999999999986</v>
      </c>
      <c r="AD71" s="12">
        <f t="shared" si="17"/>
        <v>147.99999999999997</v>
      </c>
      <c r="AE71" s="12">
        <f t="shared" si="17"/>
        <v>50.999999999999993</v>
      </c>
      <c r="AF71" s="12">
        <f t="shared" si="17"/>
        <v>147</v>
      </c>
      <c r="AG71" s="12">
        <f t="shared" si="17"/>
        <v>102</v>
      </c>
      <c r="AH71" s="12">
        <f t="shared" si="17"/>
        <v>147</v>
      </c>
      <c r="AI71" s="12">
        <f t="shared" si="17"/>
        <v>74</v>
      </c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</row>
    <row r="72" spans="1:47" s="10" customFormat="1" x14ac:dyDescent="0.2">
      <c r="A72" s="52" t="s">
        <v>127</v>
      </c>
      <c r="B72" s="18" t="s">
        <v>5</v>
      </c>
      <c r="C72" s="37" t="s">
        <v>44</v>
      </c>
      <c r="D72" s="72" t="s">
        <v>133</v>
      </c>
      <c r="E72" s="101" t="s">
        <v>155</v>
      </c>
      <c r="F72" s="20">
        <f t="shared" si="15"/>
        <v>1713156.8000000003</v>
      </c>
      <c r="G72" s="21">
        <f t="shared" si="16"/>
        <v>1132.9699999999998</v>
      </c>
      <c r="H72" s="16">
        <f>'Distributor Secondary'!G16*'DSR con %'!H72</f>
        <v>151.11000000000001</v>
      </c>
      <c r="I72" s="16">
        <f>'Distributor Secondary'!H16*'DSR con %'!I72</f>
        <v>172.73000000000002</v>
      </c>
      <c r="J72" s="16"/>
      <c r="K72" s="16">
        <f>'Distributor Secondary'!I16*'DSR con %'!J72</f>
        <v>64.400000000000006</v>
      </c>
      <c r="L72" s="16">
        <f>'Distributor Secondary'!J16*'DSR con %'!K72</f>
        <v>86.25</v>
      </c>
      <c r="M72" s="16">
        <f>'Distributor Secondary'!K16*'DSR con %'!L72</f>
        <v>64.63000000000001</v>
      </c>
      <c r="N72" s="16">
        <f>'Distributor Secondary'!L16*'DSR con %'!M72</f>
        <v>86.48</v>
      </c>
      <c r="O72" s="16">
        <f>'Distributor Secondary'!M16*'DSR con %'!N72</f>
        <v>27.830000000000002</v>
      </c>
      <c r="P72" s="16">
        <f>'Distributor Secondary'!N16*'DSR con %'!O72</f>
        <v>27.830000000000002</v>
      </c>
      <c r="Q72" s="16">
        <f>'Distributor Secondary'!O16*'DSR con %'!P72</f>
        <v>32.43</v>
      </c>
      <c r="R72" s="16">
        <f>'Distributor Secondary'!P16*'DSR con %'!Q72</f>
        <v>21.39</v>
      </c>
      <c r="S72" s="16">
        <f>'Distributor Secondary'!Q16*'DSR con %'!R72</f>
        <v>39.269999999999996</v>
      </c>
      <c r="T72" s="16">
        <f>'Distributor Secondary'!R16*'DSR con %'!S72</f>
        <v>19.529999999999998</v>
      </c>
      <c r="U72" s="16">
        <f>'Distributor Secondary'!S16*'DSR con %'!T72</f>
        <v>59.22</v>
      </c>
      <c r="V72" s="16">
        <f>'Distributor Secondary'!T16*'DSR con %'!U72</f>
        <v>23.52</v>
      </c>
      <c r="W72" s="16">
        <f>'Distributor Secondary'!U16*'DSR con %'!V72</f>
        <v>49.35</v>
      </c>
      <c r="X72" s="16">
        <f>'Distributor Secondary'!V16*'DSR con %'!W72</f>
        <v>39.269999999999996</v>
      </c>
      <c r="Y72" s="16">
        <f>'Distributor Secondary'!W16*'DSR con %'!X72</f>
        <v>39.269999999999996</v>
      </c>
      <c r="Z72" s="16">
        <f>'Distributor Secondary'!X16*'DSR con %'!Y72</f>
        <v>15.54</v>
      </c>
      <c r="AA72" s="16">
        <f>'Distributor Secondary'!Y16*'DSR con %'!Z72</f>
        <v>39.269999999999996</v>
      </c>
      <c r="AB72" s="16">
        <f>'Distributor Secondary'!Z16*'DSR con %'!AA72</f>
        <v>19.529999999999998</v>
      </c>
      <c r="AC72" s="16">
        <f>'Distributor Secondary'!AA16*'DSR con %'!AB72</f>
        <v>7.9799999999999995</v>
      </c>
      <c r="AD72" s="16">
        <f>'Distributor Secondary'!AB16*'DSR con %'!AC72</f>
        <v>16.169999999999998</v>
      </c>
      <c r="AE72" s="16">
        <f>'Distributor Secondary'!AC16*'DSR con %'!AD72</f>
        <v>5.67</v>
      </c>
      <c r="AF72" s="16">
        <f>'Distributor Secondary'!AD16*'DSR con %'!AE72</f>
        <v>7.6000000000000005</v>
      </c>
      <c r="AG72" s="16">
        <f>'Distributor Secondary'!AF16*'DSR con %'!AF72</f>
        <v>5.3000000000000007</v>
      </c>
      <c r="AH72" s="16">
        <f>'Distributor Secondary'!AG16*'DSR con %'!AH72</f>
        <v>7.6000000000000005</v>
      </c>
      <c r="AI72" s="16">
        <f>'Distributor Secondary'!AH16*'DSR con %'!AI72</f>
        <v>3.8000000000000003</v>
      </c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</row>
    <row r="73" spans="1:47" s="10" customFormat="1" x14ac:dyDescent="0.2">
      <c r="A73" s="52" t="s">
        <v>127</v>
      </c>
      <c r="B73" s="18" t="s">
        <v>5</v>
      </c>
      <c r="C73" s="37" t="s">
        <v>44</v>
      </c>
      <c r="D73" s="72" t="s">
        <v>134</v>
      </c>
      <c r="E73" s="46" t="s">
        <v>184</v>
      </c>
      <c r="F73" s="20">
        <f t="shared" si="15"/>
        <v>2163497</v>
      </c>
      <c r="G73" s="21">
        <f t="shared" si="16"/>
        <v>1240.58</v>
      </c>
      <c r="H73" s="16">
        <f>'Distributor Secondary'!G16*'DSR con %'!H73</f>
        <v>151.11000000000001</v>
      </c>
      <c r="I73" s="16">
        <f>'Distributor Secondary'!H16*'DSR con %'!I73</f>
        <v>172.73000000000002</v>
      </c>
      <c r="J73" s="16"/>
      <c r="K73" s="16">
        <f>'Distributor Secondary'!I16*'DSR con %'!J73</f>
        <v>64.400000000000006</v>
      </c>
      <c r="L73" s="16">
        <f>'Distributor Secondary'!J16*'DSR con %'!K73</f>
        <v>86.25</v>
      </c>
      <c r="M73" s="16">
        <f>'Distributor Secondary'!K16*'DSR con %'!L73</f>
        <v>64.63000000000001</v>
      </c>
      <c r="N73" s="16">
        <f>'Distributor Secondary'!L16*'DSR con %'!M73</f>
        <v>86.48</v>
      </c>
      <c r="O73" s="16">
        <f>'Distributor Secondary'!M16*'DSR con %'!N73</f>
        <v>27.830000000000002</v>
      </c>
      <c r="P73" s="16">
        <f>'Distributor Secondary'!N16*'DSR con %'!O73</f>
        <v>27.830000000000002</v>
      </c>
      <c r="Q73" s="16">
        <f>'Distributor Secondary'!O16*'DSR con %'!P73</f>
        <v>32.43</v>
      </c>
      <c r="R73" s="16">
        <f>'Distributor Secondary'!P16*'DSR con %'!Q73</f>
        <v>21.39</v>
      </c>
      <c r="S73" s="16">
        <f>'Distributor Secondary'!Q16*'DSR con %'!R73</f>
        <v>46.75</v>
      </c>
      <c r="T73" s="16">
        <f>'Distributor Secondary'!R16*'DSR con %'!S73</f>
        <v>23.25</v>
      </c>
      <c r="U73" s="16">
        <f>'Distributor Secondary'!S16*'DSR con %'!T73</f>
        <v>70.5</v>
      </c>
      <c r="V73" s="16">
        <f>'Distributor Secondary'!T16*'DSR con %'!U73</f>
        <v>28</v>
      </c>
      <c r="W73" s="16">
        <f>'Distributor Secondary'!U16*'DSR con %'!V73</f>
        <v>58.75</v>
      </c>
      <c r="X73" s="16">
        <f>'Distributor Secondary'!V16*'DSR con %'!W73</f>
        <v>46.75</v>
      </c>
      <c r="Y73" s="16">
        <f>'Distributor Secondary'!W16*'DSR con %'!X73</f>
        <v>46.75</v>
      </c>
      <c r="Z73" s="16">
        <f>'Distributor Secondary'!X16*'DSR con %'!Y73</f>
        <v>18.5</v>
      </c>
      <c r="AA73" s="16">
        <f>'Distributor Secondary'!Y16*'DSR con %'!Z73</f>
        <v>46.75</v>
      </c>
      <c r="AB73" s="16">
        <f>'Distributor Secondary'!Z16*'DSR con %'!AA73</f>
        <v>23.25</v>
      </c>
      <c r="AC73" s="16">
        <f>'Distributor Secondary'!AA16*'DSR con %'!AB73</f>
        <v>9.5</v>
      </c>
      <c r="AD73" s="16">
        <f>'Distributor Secondary'!AB16*'DSR con %'!AC73</f>
        <v>19.25</v>
      </c>
      <c r="AE73" s="16">
        <f>'Distributor Secondary'!AC16*'DSR con %'!AD73</f>
        <v>6.75</v>
      </c>
      <c r="AF73" s="16">
        <f>'Distributor Secondary'!AD16*'DSR con %'!AE73</f>
        <v>19</v>
      </c>
      <c r="AG73" s="16">
        <f>'Distributor Secondary'!AF16*'DSR con %'!AF73</f>
        <v>13.25</v>
      </c>
      <c r="AH73" s="16">
        <f>'Distributor Secondary'!AG16*'DSR con %'!AH73</f>
        <v>19</v>
      </c>
      <c r="AI73" s="16">
        <f>'Distributor Secondary'!AH16*'DSR con %'!AI73</f>
        <v>9.5</v>
      </c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</row>
    <row r="74" spans="1:47" s="10" customFormat="1" x14ac:dyDescent="0.2">
      <c r="A74" s="52" t="s">
        <v>127</v>
      </c>
      <c r="B74" s="18" t="s">
        <v>5</v>
      </c>
      <c r="C74" s="37" t="s">
        <v>44</v>
      </c>
      <c r="D74" s="72" t="s">
        <v>136</v>
      </c>
      <c r="E74" s="46" t="s">
        <v>135</v>
      </c>
      <c r="F74" s="20">
        <f t="shared" si="15"/>
        <v>2431720.4000000008</v>
      </c>
      <c r="G74" s="21">
        <f t="shared" si="16"/>
        <v>1411.2899999999997</v>
      </c>
      <c r="H74" s="16">
        <f>'Distributor Secondary'!G16*'DSR con %'!H74</f>
        <v>177.39000000000001</v>
      </c>
      <c r="I74" s="16">
        <f>'Distributor Secondary'!H16*'DSR con %'!I74</f>
        <v>202.77</v>
      </c>
      <c r="J74" s="16"/>
      <c r="K74" s="16">
        <f>'Distributor Secondary'!I16*'DSR con %'!J74</f>
        <v>75.600000000000009</v>
      </c>
      <c r="L74" s="16">
        <f>'Distributor Secondary'!J16*'DSR con %'!K74</f>
        <v>101.25</v>
      </c>
      <c r="M74" s="16">
        <f>'Distributor Secondary'!K16*'DSR con %'!L74</f>
        <v>75.87</v>
      </c>
      <c r="N74" s="16">
        <f>'Distributor Secondary'!L16*'DSR con %'!M74</f>
        <v>101.52000000000001</v>
      </c>
      <c r="O74" s="16">
        <f>'Distributor Secondary'!M16*'DSR con %'!N74</f>
        <v>32.67</v>
      </c>
      <c r="P74" s="16">
        <f>'Distributor Secondary'!N16*'DSR con %'!O74</f>
        <v>32.67</v>
      </c>
      <c r="Q74" s="16">
        <f>'Distributor Secondary'!O16*'DSR con %'!P74</f>
        <v>38.07</v>
      </c>
      <c r="R74" s="16">
        <f>'Distributor Secondary'!P16*'DSR con %'!Q74</f>
        <v>25.110000000000003</v>
      </c>
      <c r="S74" s="16">
        <f>'Distributor Secondary'!Q16*'DSR con %'!R74</f>
        <v>50.49</v>
      </c>
      <c r="T74" s="16">
        <f>'Distributor Secondary'!R16*'DSR con %'!S74</f>
        <v>25.110000000000003</v>
      </c>
      <c r="U74" s="16">
        <f>'Distributor Secondary'!S16*'DSR con %'!T74</f>
        <v>76.14</v>
      </c>
      <c r="V74" s="16">
        <f>'Distributor Secondary'!T16*'DSR con %'!U74</f>
        <v>30.240000000000002</v>
      </c>
      <c r="W74" s="16">
        <f>'Distributor Secondary'!U16*'DSR con %'!V74</f>
        <v>63.45</v>
      </c>
      <c r="X74" s="16">
        <f>'Distributor Secondary'!V16*'DSR con %'!W74</f>
        <v>50.49</v>
      </c>
      <c r="Y74" s="16">
        <f>'Distributor Secondary'!W16*'DSR con %'!X74</f>
        <v>50.49</v>
      </c>
      <c r="Z74" s="16">
        <f>'Distributor Secondary'!X16*'DSR con %'!Y74</f>
        <v>19.98</v>
      </c>
      <c r="AA74" s="16">
        <f>'Distributor Secondary'!Y16*'DSR con %'!Z74</f>
        <v>50.49</v>
      </c>
      <c r="AB74" s="16">
        <f>'Distributor Secondary'!Z16*'DSR con %'!AA74</f>
        <v>25.110000000000003</v>
      </c>
      <c r="AC74" s="16">
        <f>'Distributor Secondary'!AA16*'DSR con %'!AB74</f>
        <v>10.260000000000002</v>
      </c>
      <c r="AD74" s="16">
        <f>'Distributor Secondary'!AB16*'DSR con %'!AC74</f>
        <v>20.790000000000003</v>
      </c>
      <c r="AE74" s="16">
        <f>'Distributor Secondary'!AC16*'DSR con %'!AD74</f>
        <v>7.2900000000000009</v>
      </c>
      <c r="AF74" s="16">
        <f>'Distributor Secondary'!AD16*'DSR con %'!AE74</f>
        <v>21.28</v>
      </c>
      <c r="AG74" s="16">
        <f>'Distributor Secondary'!AF16*'DSR con %'!AF74</f>
        <v>14.840000000000002</v>
      </c>
      <c r="AH74" s="16">
        <f>'Distributor Secondary'!AG16*'DSR con %'!AH74</f>
        <v>21.28</v>
      </c>
      <c r="AI74" s="16">
        <f>'Distributor Secondary'!AH16*'DSR con %'!AI74</f>
        <v>10.64</v>
      </c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</row>
    <row r="75" spans="1:47" s="10" customFormat="1" x14ac:dyDescent="0.2">
      <c r="A75" s="52" t="s">
        <v>127</v>
      </c>
      <c r="B75" s="18" t="s">
        <v>5</v>
      </c>
      <c r="C75" s="37" t="s">
        <v>44</v>
      </c>
      <c r="D75" s="72" t="s">
        <v>137</v>
      </c>
      <c r="E75" s="46" t="s">
        <v>138</v>
      </c>
      <c r="F75" s="20">
        <f t="shared" si="15"/>
        <v>2620365.7999999998</v>
      </c>
      <c r="G75" s="21">
        <f t="shared" si="16"/>
        <v>1433.1599999999994</v>
      </c>
      <c r="H75" s="16">
        <f>'Distributor Secondary'!G16*'DSR con %'!H75</f>
        <v>177.39000000000001</v>
      </c>
      <c r="I75" s="16">
        <f>'Distributor Secondary'!H16*'DSR con %'!I75</f>
        <v>202.77</v>
      </c>
      <c r="J75" s="16"/>
      <c r="K75" s="16">
        <f>'Distributor Secondary'!I16*'DSR con %'!J75</f>
        <v>75.600000000000009</v>
      </c>
      <c r="L75" s="16">
        <f>'Distributor Secondary'!J16*'DSR con %'!K75</f>
        <v>101.25</v>
      </c>
      <c r="M75" s="16">
        <f>'Distributor Secondary'!K16*'DSR con %'!L75</f>
        <v>75.87</v>
      </c>
      <c r="N75" s="16">
        <f>'Distributor Secondary'!L16*'DSR con %'!M75</f>
        <v>101.52000000000001</v>
      </c>
      <c r="O75" s="16">
        <f>'Distributor Secondary'!M16*'DSR con %'!N75</f>
        <v>32.67</v>
      </c>
      <c r="P75" s="16">
        <f>'Distributor Secondary'!N16*'DSR con %'!O75</f>
        <v>32.67</v>
      </c>
      <c r="Q75" s="16">
        <f>'Distributor Secondary'!O16*'DSR con %'!P75</f>
        <v>38.07</v>
      </c>
      <c r="R75" s="16">
        <f>'Distributor Secondary'!P16*'DSR con %'!Q75</f>
        <v>25.110000000000003</v>
      </c>
      <c r="S75" s="16">
        <f>'Distributor Secondary'!Q16*'DSR con %'!R75</f>
        <v>50.49</v>
      </c>
      <c r="T75" s="16">
        <f>'Distributor Secondary'!R16*'DSR con %'!S75</f>
        <v>25.110000000000003</v>
      </c>
      <c r="U75" s="16">
        <f>'Distributor Secondary'!S16*'DSR con %'!T75</f>
        <v>76.14</v>
      </c>
      <c r="V75" s="16">
        <f>'Distributor Secondary'!T16*'DSR con %'!U75</f>
        <v>30.240000000000002</v>
      </c>
      <c r="W75" s="16">
        <f>'Distributor Secondary'!U16*'DSR con %'!V75</f>
        <v>63.45</v>
      </c>
      <c r="X75" s="16">
        <f>'Distributor Secondary'!V16*'DSR con %'!W75</f>
        <v>50.49</v>
      </c>
      <c r="Y75" s="16">
        <f>'Distributor Secondary'!W16*'DSR con %'!X75</f>
        <v>50.49</v>
      </c>
      <c r="Z75" s="16">
        <f>'Distributor Secondary'!X16*'DSR con %'!Y75</f>
        <v>19.98</v>
      </c>
      <c r="AA75" s="16">
        <f>'Distributor Secondary'!Y16*'DSR con %'!Z75</f>
        <v>50.49</v>
      </c>
      <c r="AB75" s="16">
        <f>'Distributor Secondary'!Z16*'DSR con %'!AA75</f>
        <v>25.110000000000003</v>
      </c>
      <c r="AC75" s="16">
        <f>'Distributor Secondary'!AA16*'DSR con %'!AB75</f>
        <v>10.260000000000002</v>
      </c>
      <c r="AD75" s="16">
        <f>'Distributor Secondary'!AB16*'DSR con %'!AC75</f>
        <v>20.790000000000003</v>
      </c>
      <c r="AE75" s="16">
        <f>'Distributor Secondary'!AC16*'DSR con %'!AD75</f>
        <v>7.2900000000000009</v>
      </c>
      <c r="AF75" s="16">
        <f>'Distributor Secondary'!AD16*'DSR con %'!AE75</f>
        <v>28.12</v>
      </c>
      <c r="AG75" s="16">
        <f>'Distributor Secondary'!AF16*'DSR con %'!AF75</f>
        <v>19.61</v>
      </c>
      <c r="AH75" s="16">
        <f>'Distributor Secondary'!AG16*'DSR con %'!AH75</f>
        <v>28.12</v>
      </c>
      <c r="AI75" s="16">
        <f>'Distributor Secondary'!AH16*'DSR con %'!AI75</f>
        <v>14.06</v>
      </c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</row>
    <row r="76" spans="1:47" s="10" customFormat="1" x14ac:dyDescent="0.2">
      <c r="A76" s="14"/>
      <c r="B76" s="11"/>
      <c r="C76" s="11"/>
      <c r="D76" s="11"/>
      <c r="E76" s="14"/>
      <c r="F76" s="28">
        <f t="shared" si="15"/>
        <v>8928740</v>
      </c>
      <c r="G76" s="58">
        <f t="shared" si="16"/>
        <v>5218</v>
      </c>
      <c r="H76" s="56">
        <f t="shared" ref="H76:AI76" si="18">SUM(H72:H75)</f>
        <v>657</v>
      </c>
      <c r="I76" s="56">
        <f t="shared" si="18"/>
        <v>751</v>
      </c>
      <c r="J76" s="56"/>
      <c r="K76" s="56">
        <f t="shared" si="18"/>
        <v>280.00000000000006</v>
      </c>
      <c r="L76" s="56">
        <f t="shared" si="18"/>
        <v>375</v>
      </c>
      <c r="M76" s="56">
        <f t="shared" si="18"/>
        <v>281</v>
      </c>
      <c r="N76" s="56">
        <f t="shared" si="18"/>
        <v>376</v>
      </c>
      <c r="O76" s="56">
        <f t="shared" si="18"/>
        <v>121.00000000000001</v>
      </c>
      <c r="P76" s="56">
        <f t="shared" si="18"/>
        <v>121.00000000000001</v>
      </c>
      <c r="Q76" s="56">
        <f t="shared" si="18"/>
        <v>141</v>
      </c>
      <c r="R76" s="56">
        <f t="shared" si="18"/>
        <v>93</v>
      </c>
      <c r="S76" s="56">
        <f t="shared" si="18"/>
        <v>187</v>
      </c>
      <c r="T76" s="56">
        <f t="shared" si="18"/>
        <v>93</v>
      </c>
      <c r="U76" s="56">
        <f t="shared" si="18"/>
        <v>282</v>
      </c>
      <c r="V76" s="56">
        <f t="shared" si="18"/>
        <v>112</v>
      </c>
      <c r="W76" s="56">
        <f t="shared" si="18"/>
        <v>235</v>
      </c>
      <c r="X76" s="56">
        <f t="shared" si="18"/>
        <v>187</v>
      </c>
      <c r="Y76" s="56">
        <f t="shared" si="18"/>
        <v>187</v>
      </c>
      <c r="Z76" s="56">
        <f t="shared" si="18"/>
        <v>74</v>
      </c>
      <c r="AA76" s="56">
        <f t="shared" si="18"/>
        <v>187</v>
      </c>
      <c r="AB76" s="56">
        <f t="shared" si="18"/>
        <v>93</v>
      </c>
      <c r="AC76" s="56">
        <f t="shared" si="18"/>
        <v>38</v>
      </c>
      <c r="AD76" s="56">
        <f t="shared" si="18"/>
        <v>77.000000000000014</v>
      </c>
      <c r="AE76" s="56">
        <f t="shared" si="18"/>
        <v>27</v>
      </c>
      <c r="AF76" s="56">
        <f t="shared" si="18"/>
        <v>76</v>
      </c>
      <c r="AG76" s="56">
        <f t="shared" si="18"/>
        <v>53</v>
      </c>
      <c r="AH76" s="56">
        <f t="shared" si="18"/>
        <v>76</v>
      </c>
      <c r="AI76" s="56">
        <f t="shared" si="18"/>
        <v>38</v>
      </c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</row>
    <row r="77" spans="1:47" s="10" customFormat="1" x14ac:dyDescent="0.2">
      <c r="A77" s="52" t="s">
        <v>128</v>
      </c>
      <c r="B77" s="18" t="s">
        <v>5</v>
      </c>
      <c r="C77" s="37" t="s">
        <v>44</v>
      </c>
      <c r="D77" s="72" t="s">
        <v>129</v>
      </c>
      <c r="E77" s="101" t="s">
        <v>156</v>
      </c>
      <c r="F77" s="20">
        <f t="shared" si="15"/>
        <v>3257104.9</v>
      </c>
      <c r="G77" s="21">
        <f t="shared" si="16"/>
        <v>1594.46</v>
      </c>
      <c r="H77" s="16">
        <f>'Distributor Secondary'!G17*'DSR con %'!H77</f>
        <v>178.56</v>
      </c>
      <c r="I77" s="16">
        <f>'Distributor Secondary'!H17*'DSR con %'!I77</f>
        <v>203.84</v>
      </c>
      <c r="J77" s="16"/>
      <c r="K77" s="16">
        <f>'Distributor Secondary'!I17*'DSR con %'!J77</f>
        <v>76.16</v>
      </c>
      <c r="L77" s="16">
        <f>'Distributor Secondary'!J17*'DSR con %'!K77</f>
        <v>101.44</v>
      </c>
      <c r="M77" s="16">
        <f>'Distributor Secondary'!K17*'DSR con %'!L77</f>
        <v>76.16</v>
      </c>
      <c r="N77" s="16">
        <f>'Distributor Secondary'!L17*'DSR con %'!M77</f>
        <v>102.08</v>
      </c>
      <c r="O77" s="16">
        <f>'Distributor Secondary'!M17*'DSR con %'!N77</f>
        <v>36.049999999999997</v>
      </c>
      <c r="P77" s="16">
        <f>'Distributor Secondary'!N17*'DSR con %'!O77</f>
        <v>36.049999999999997</v>
      </c>
      <c r="Q77" s="16">
        <f>'Distributor Secondary'!O17*'DSR con %'!P77</f>
        <v>41.65</v>
      </c>
      <c r="R77" s="16">
        <f>'Distributor Secondary'!P17*'DSR con %'!Q77</f>
        <v>27.299999999999997</v>
      </c>
      <c r="S77" s="16">
        <f>'Distributor Secondary'!Q17*'DSR con %'!R77</f>
        <v>55.65</v>
      </c>
      <c r="T77" s="16">
        <f>'Distributor Secondary'!R17*'DSR con %'!S77</f>
        <v>27.299999999999997</v>
      </c>
      <c r="U77" s="16">
        <f>'Distributor Secondary'!S17*'DSR con %'!T77</f>
        <v>83.649999999999991</v>
      </c>
      <c r="V77" s="16">
        <f>'Distributor Secondary'!T17*'DSR con %'!U77</f>
        <v>33.25</v>
      </c>
      <c r="W77" s="16">
        <f>'Distributor Secondary'!U17*'DSR con %'!V77</f>
        <v>69.649999999999991</v>
      </c>
      <c r="X77" s="16">
        <f>'Distributor Secondary'!V17*'DSR con %'!W77</f>
        <v>65.19</v>
      </c>
      <c r="Y77" s="16">
        <f>'Distributor Secondary'!W17*'DSR con %'!X77</f>
        <v>65.19</v>
      </c>
      <c r="Z77" s="16">
        <f>'Distributor Secondary'!X17*'DSR con %'!Y77</f>
        <v>25.83</v>
      </c>
      <c r="AA77" s="16">
        <f>'Distributor Secondary'!Y17*'DSR con %'!Z77</f>
        <v>65.19</v>
      </c>
      <c r="AB77" s="16">
        <f>'Distributor Secondary'!Z17*'DSR con %'!AA77</f>
        <v>31.979999999999997</v>
      </c>
      <c r="AC77" s="16">
        <f>'Distributor Secondary'!AA17*'DSR con %'!AB77</f>
        <v>18.239999999999998</v>
      </c>
      <c r="AD77" s="16">
        <f>'Distributor Secondary'!AB17*'DSR con %'!AC77</f>
        <v>38.35</v>
      </c>
      <c r="AE77" s="16">
        <f>'Distributor Secondary'!AC17*'DSR con %'!AD77</f>
        <v>14.75</v>
      </c>
      <c r="AF77" s="16">
        <f>'Distributor Secondary'!AD17*'DSR con %'!AE77</f>
        <v>37.76</v>
      </c>
      <c r="AG77" s="16">
        <f>'Distributor Secondary'!AF17*'DSR con %'!AF77</f>
        <v>26.549999999999997</v>
      </c>
      <c r="AH77" s="16">
        <f>'Distributor Secondary'!AG17*'DSR con %'!AH77</f>
        <v>37.76</v>
      </c>
      <c r="AI77" s="16">
        <f>'Distributor Secondary'!AH17*'DSR con %'!AI77</f>
        <v>18.88</v>
      </c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</row>
    <row r="78" spans="1:47" s="10" customFormat="1" x14ac:dyDescent="0.2">
      <c r="A78" s="52" t="s">
        <v>128</v>
      </c>
      <c r="B78" s="18" t="s">
        <v>5</v>
      </c>
      <c r="C78" s="37" t="s">
        <v>44</v>
      </c>
      <c r="D78" s="72" t="s">
        <v>130</v>
      </c>
      <c r="E78" s="46" t="s">
        <v>131</v>
      </c>
      <c r="F78" s="20">
        <f t="shared" si="15"/>
        <v>2491541.6</v>
      </c>
      <c r="G78" s="21">
        <f t="shared" si="16"/>
        <v>1478.4299999999998</v>
      </c>
      <c r="H78" s="16">
        <f>'Distributor Secondary'!G17*'DSR con %'!H78</f>
        <v>184.14000000000001</v>
      </c>
      <c r="I78" s="16">
        <f>'Distributor Secondary'!H17*'DSR con %'!I78</f>
        <v>210.21</v>
      </c>
      <c r="J78" s="16"/>
      <c r="K78" s="16">
        <f>'Distributor Secondary'!I17*'DSR con %'!J78</f>
        <v>78.540000000000006</v>
      </c>
      <c r="L78" s="16">
        <f>'Distributor Secondary'!J17*'DSR con %'!K78</f>
        <v>104.61</v>
      </c>
      <c r="M78" s="16">
        <f>'Distributor Secondary'!K17*'DSR con %'!L78</f>
        <v>78.540000000000006</v>
      </c>
      <c r="N78" s="16">
        <f>'Distributor Secondary'!L17*'DSR con %'!M78</f>
        <v>105.27000000000001</v>
      </c>
      <c r="O78" s="16">
        <f>'Distributor Secondary'!M17*'DSR con %'!N78</f>
        <v>33.99</v>
      </c>
      <c r="P78" s="16">
        <f>'Distributor Secondary'!N17*'DSR con %'!O78</f>
        <v>33.99</v>
      </c>
      <c r="Q78" s="16">
        <f>'Distributor Secondary'!O17*'DSR con %'!P78</f>
        <v>39.270000000000003</v>
      </c>
      <c r="R78" s="16">
        <f>'Distributor Secondary'!P17*'DSR con %'!Q78</f>
        <v>25.740000000000002</v>
      </c>
      <c r="S78" s="16">
        <f>'Distributor Secondary'!Q17*'DSR con %'!R78</f>
        <v>52.470000000000006</v>
      </c>
      <c r="T78" s="16">
        <f>'Distributor Secondary'!R17*'DSR con %'!S78</f>
        <v>25.740000000000002</v>
      </c>
      <c r="U78" s="16">
        <f>'Distributor Secondary'!S17*'DSR con %'!T78</f>
        <v>78.87</v>
      </c>
      <c r="V78" s="16">
        <f>'Distributor Secondary'!T17*'DSR con %'!U78</f>
        <v>31.35</v>
      </c>
      <c r="W78" s="16">
        <f>'Distributor Secondary'!U17*'DSR con %'!V78</f>
        <v>65.67</v>
      </c>
      <c r="X78" s="16">
        <f>'Distributor Secondary'!V17*'DSR con %'!W78</f>
        <v>58.83</v>
      </c>
      <c r="Y78" s="16">
        <f>'Distributor Secondary'!W17*'DSR con %'!X78</f>
        <v>58.83</v>
      </c>
      <c r="Z78" s="16">
        <f>'Distributor Secondary'!X17*'DSR con %'!Y78</f>
        <v>23.31</v>
      </c>
      <c r="AA78" s="16">
        <f>'Distributor Secondary'!Y17*'DSR con %'!Z78</f>
        <v>58.83</v>
      </c>
      <c r="AB78" s="16">
        <f>'Distributor Secondary'!Z17*'DSR con %'!AA78</f>
        <v>28.86</v>
      </c>
      <c r="AC78" s="16">
        <f>'Distributor Secondary'!AA17*'DSR con %'!AB78</f>
        <v>9.92</v>
      </c>
      <c r="AD78" s="16">
        <f>'Distributor Secondary'!AB17*'DSR con %'!AC78</f>
        <v>20.149999999999999</v>
      </c>
      <c r="AE78" s="16">
        <f>'Distributor Secondary'!AC17*'DSR con %'!AD78</f>
        <v>7.75</v>
      </c>
      <c r="AF78" s="16">
        <f>'Distributor Secondary'!AD17*'DSR con %'!AE78</f>
        <v>19.84</v>
      </c>
      <c r="AG78" s="16">
        <f>'Distributor Secondary'!AF17*'DSR con %'!AF78</f>
        <v>13.95</v>
      </c>
      <c r="AH78" s="16">
        <f>'Distributor Secondary'!AG17*'DSR con %'!AH78</f>
        <v>19.84</v>
      </c>
      <c r="AI78" s="16">
        <f>'Distributor Secondary'!AH17*'DSR con %'!AI78</f>
        <v>9.92</v>
      </c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</row>
    <row r="79" spans="1:47" s="10" customFormat="1" x14ac:dyDescent="0.2">
      <c r="A79" s="52" t="s">
        <v>128</v>
      </c>
      <c r="B79" s="18" t="s">
        <v>5</v>
      </c>
      <c r="C79" s="37" t="s">
        <v>44</v>
      </c>
      <c r="D79" s="72" t="s">
        <v>132</v>
      </c>
      <c r="E79" s="46" t="s">
        <v>140</v>
      </c>
      <c r="F79" s="20">
        <f t="shared" si="15"/>
        <v>1821673.4999999998</v>
      </c>
      <c r="G79" s="21">
        <f t="shared" si="16"/>
        <v>1352.1100000000004</v>
      </c>
      <c r="H79" s="16">
        <f>'Distributor Secondary'!G17*'DSR con %'!H79</f>
        <v>195.29999999999998</v>
      </c>
      <c r="I79" s="16">
        <f>'Distributor Secondary'!H17*'DSR con %'!I79</f>
        <v>222.95</v>
      </c>
      <c r="J79" s="16"/>
      <c r="K79" s="16">
        <f>'Distributor Secondary'!I17*'DSR con %'!J79</f>
        <v>83.3</v>
      </c>
      <c r="L79" s="16">
        <f>'Distributor Secondary'!J17*'DSR con %'!K79</f>
        <v>110.94999999999999</v>
      </c>
      <c r="M79" s="16">
        <f>'Distributor Secondary'!K17*'DSR con %'!L79</f>
        <v>83.3</v>
      </c>
      <c r="N79" s="16">
        <f>'Distributor Secondary'!L17*'DSR con %'!M79</f>
        <v>111.64999999999999</v>
      </c>
      <c r="O79" s="16">
        <f>'Distributor Secondary'!M17*'DSR con %'!N79</f>
        <v>32.96</v>
      </c>
      <c r="P79" s="16">
        <f>'Distributor Secondary'!N17*'DSR con %'!O79</f>
        <v>32.96</v>
      </c>
      <c r="Q79" s="16">
        <f>'Distributor Secondary'!O17*'DSR con %'!P79</f>
        <v>38.08</v>
      </c>
      <c r="R79" s="16">
        <f>'Distributor Secondary'!P17*'DSR con %'!Q79</f>
        <v>24.96</v>
      </c>
      <c r="S79" s="16">
        <f>'Distributor Secondary'!Q17*'DSR con %'!R79</f>
        <v>50.88</v>
      </c>
      <c r="T79" s="16">
        <f>'Distributor Secondary'!R17*'DSR con %'!S79</f>
        <v>24.96</v>
      </c>
      <c r="U79" s="16">
        <f>'Distributor Secondary'!S17*'DSR con %'!T79</f>
        <v>76.48</v>
      </c>
      <c r="V79" s="16">
        <f>'Distributor Secondary'!T17*'DSR con %'!U79</f>
        <v>30.400000000000002</v>
      </c>
      <c r="W79" s="16">
        <f>'Distributor Secondary'!U17*'DSR con %'!V79</f>
        <v>63.68</v>
      </c>
      <c r="X79" s="16">
        <f>'Distributor Secondary'!V17*'DSR con %'!W79</f>
        <v>34.979999999999997</v>
      </c>
      <c r="Y79" s="16">
        <f>'Distributor Secondary'!W17*'DSR con %'!X79</f>
        <v>34.979999999999997</v>
      </c>
      <c r="Z79" s="16">
        <f>'Distributor Secondary'!X17*'DSR con %'!Y79</f>
        <v>13.86</v>
      </c>
      <c r="AA79" s="16">
        <f>'Distributor Secondary'!Y17*'DSR con %'!Z79</f>
        <v>34.979999999999997</v>
      </c>
      <c r="AB79" s="16">
        <f>'Distributor Secondary'!Z17*'DSR con %'!AA79</f>
        <v>17.16</v>
      </c>
      <c r="AC79" s="16">
        <f>'Distributor Secondary'!AA17*'DSR con %'!AB79</f>
        <v>3.84</v>
      </c>
      <c r="AD79" s="16">
        <f>'Distributor Secondary'!AB17*'DSR con %'!AC79</f>
        <v>6.5</v>
      </c>
      <c r="AE79" s="16">
        <f>'Distributor Secondary'!AC17*'DSR con %'!AD79</f>
        <v>2.5</v>
      </c>
      <c r="AF79" s="16">
        <f>'Distributor Secondary'!AD17*'DSR con %'!AE79</f>
        <v>6.4</v>
      </c>
      <c r="AG79" s="16">
        <f>'Distributor Secondary'!AF17*'DSR con %'!AF79</f>
        <v>4.5</v>
      </c>
      <c r="AH79" s="16">
        <f>'Distributor Secondary'!AG17*'DSR con %'!AH79</f>
        <v>6.4</v>
      </c>
      <c r="AI79" s="16">
        <f>'Distributor Secondary'!AH17*'DSR con %'!AI79</f>
        <v>3.2</v>
      </c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</row>
    <row r="80" spans="1:47" s="10" customFormat="1" x14ac:dyDescent="0.2">
      <c r="A80" s="53"/>
      <c r="B80" s="40"/>
      <c r="C80" s="40"/>
      <c r="D80" s="54"/>
      <c r="E80" s="55"/>
      <c r="F80" s="28">
        <f t="shared" si="15"/>
        <v>7570320</v>
      </c>
      <c r="G80" s="58">
        <f t="shared" si="16"/>
        <v>4425</v>
      </c>
      <c r="H80" s="56">
        <f t="shared" ref="H80:AI80" si="19">SUM(H77:H79)</f>
        <v>558</v>
      </c>
      <c r="I80" s="56">
        <f t="shared" si="19"/>
        <v>637</v>
      </c>
      <c r="J80" s="56"/>
      <c r="K80" s="56">
        <f t="shared" si="19"/>
        <v>238</v>
      </c>
      <c r="L80" s="56">
        <f t="shared" si="19"/>
        <v>317</v>
      </c>
      <c r="M80" s="56">
        <f t="shared" si="19"/>
        <v>238</v>
      </c>
      <c r="N80" s="56">
        <f t="shared" si="19"/>
        <v>319</v>
      </c>
      <c r="O80" s="56">
        <f t="shared" si="19"/>
        <v>103</v>
      </c>
      <c r="P80" s="56">
        <f t="shared" si="19"/>
        <v>103</v>
      </c>
      <c r="Q80" s="56">
        <f t="shared" si="19"/>
        <v>119</v>
      </c>
      <c r="R80" s="56">
        <f t="shared" si="19"/>
        <v>78</v>
      </c>
      <c r="S80" s="56">
        <f t="shared" si="19"/>
        <v>159</v>
      </c>
      <c r="T80" s="56">
        <f t="shared" si="19"/>
        <v>78</v>
      </c>
      <c r="U80" s="56">
        <f t="shared" si="19"/>
        <v>239</v>
      </c>
      <c r="V80" s="56">
        <f t="shared" si="19"/>
        <v>95</v>
      </c>
      <c r="W80" s="56">
        <f t="shared" si="19"/>
        <v>199</v>
      </c>
      <c r="X80" s="56">
        <f t="shared" si="19"/>
        <v>159</v>
      </c>
      <c r="Y80" s="56">
        <f t="shared" si="19"/>
        <v>159</v>
      </c>
      <c r="Z80" s="56">
        <f t="shared" si="19"/>
        <v>63</v>
      </c>
      <c r="AA80" s="56">
        <f t="shared" si="19"/>
        <v>159</v>
      </c>
      <c r="AB80" s="56">
        <f t="shared" si="19"/>
        <v>78</v>
      </c>
      <c r="AC80" s="56">
        <f t="shared" si="19"/>
        <v>31.999999999999996</v>
      </c>
      <c r="AD80" s="56">
        <f t="shared" si="19"/>
        <v>65</v>
      </c>
      <c r="AE80" s="56">
        <f t="shared" si="19"/>
        <v>25</v>
      </c>
      <c r="AF80" s="56">
        <f t="shared" si="19"/>
        <v>63.999999999999993</v>
      </c>
      <c r="AG80" s="56">
        <f t="shared" si="19"/>
        <v>45</v>
      </c>
      <c r="AH80" s="56">
        <f t="shared" si="19"/>
        <v>63.999999999999993</v>
      </c>
      <c r="AI80" s="56">
        <f t="shared" si="19"/>
        <v>31.999999999999996</v>
      </c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</row>
    <row r="81" spans="1:35" x14ac:dyDescent="0.2">
      <c r="A81" s="49" t="s">
        <v>46</v>
      </c>
      <c r="B81" s="13"/>
      <c r="C81" s="13"/>
      <c r="D81" s="13"/>
      <c r="E81" s="13"/>
      <c r="F81" s="66">
        <f t="shared" ref="F81:AI81" si="20">SUM(F5,F9,F16,F21,F26,F33,F39,F45,F53,F58,F63,F71,F76,F80)</f>
        <v>120929250</v>
      </c>
      <c r="G81" s="66">
        <f t="shared" si="20"/>
        <v>70550</v>
      </c>
      <c r="H81" s="66">
        <f t="shared" si="20"/>
        <v>8888</v>
      </c>
      <c r="I81" s="66">
        <f t="shared" si="20"/>
        <v>10160</v>
      </c>
      <c r="J81" s="66"/>
      <c r="K81" s="66">
        <f t="shared" si="20"/>
        <v>3769</v>
      </c>
      <c r="L81" s="66">
        <f t="shared" si="20"/>
        <v>5062</v>
      </c>
      <c r="M81" s="66">
        <f t="shared" si="20"/>
        <v>3797</v>
      </c>
      <c r="N81" s="66">
        <f t="shared" si="20"/>
        <v>5081</v>
      </c>
      <c r="O81" s="66">
        <f t="shared" si="20"/>
        <v>1639</v>
      </c>
      <c r="P81" s="66">
        <f t="shared" si="20"/>
        <v>1639</v>
      </c>
      <c r="Q81" s="66">
        <f t="shared" si="20"/>
        <v>1902</v>
      </c>
      <c r="R81" s="66">
        <f t="shared" si="20"/>
        <v>1256</v>
      </c>
      <c r="S81" s="66">
        <f t="shared" si="20"/>
        <v>2529</v>
      </c>
      <c r="T81" s="66">
        <f t="shared" si="20"/>
        <v>1256</v>
      </c>
      <c r="U81" s="66">
        <f t="shared" si="20"/>
        <v>3808</v>
      </c>
      <c r="V81" s="66">
        <f t="shared" si="20"/>
        <v>1510</v>
      </c>
      <c r="W81" s="66">
        <f t="shared" si="20"/>
        <v>3168</v>
      </c>
      <c r="X81" s="66">
        <f t="shared" si="20"/>
        <v>2529</v>
      </c>
      <c r="Y81" s="66">
        <f t="shared" si="20"/>
        <v>2529</v>
      </c>
      <c r="Z81" s="66">
        <f t="shared" si="20"/>
        <v>1003</v>
      </c>
      <c r="AA81" s="66">
        <f t="shared" si="20"/>
        <v>2529</v>
      </c>
      <c r="AB81" s="66">
        <f t="shared" si="20"/>
        <v>1256</v>
      </c>
      <c r="AC81" s="66">
        <f t="shared" si="20"/>
        <v>513</v>
      </c>
      <c r="AD81" s="66">
        <f t="shared" si="20"/>
        <v>1035</v>
      </c>
      <c r="AE81" s="66">
        <f t="shared" si="20"/>
        <v>408.00000000000006</v>
      </c>
      <c r="AF81" s="66">
        <f t="shared" si="20"/>
        <v>1026</v>
      </c>
      <c r="AG81" s="66">
        <f t="shared" si="20"/>
        <v>717</v>
      </c>
      <c r="AH81" s="66">
        <f t="shared" si="20"/>
        <v>1028</v>
      </c>
      <c r="AI81" s="66">
        <f t="shared" si="20"/>
        <v>513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3" priority="43"/>
  </conditionalFormatting>
  <conditionalFormatting sqref="E32">
    <cfRule type="duplicateValues" dxfId="2" priority="13"/>
  </conditionalFormatting>
  <conditionalFormatting sqref="E31">
    <cfRule type="duplicateValues" dxfId="1" priority="12"/>
  </conditionalFormatting>
  <conditionalFormatting sqref="D33:E53 D3:E30 D31:D32">
    <cfRule type="duplicateValues" dxfId="0" priority="612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zoomScale="120" zoomScaleNormal="120" workbookViewId="0">
      <selection activeCell="G11" sqref="G11"/>
    </sheetView>
  </sheetViews>
  <sheetFormatPr defaultRowHeight="15" x14ac:dyDescent="0.25"/>
  <cols>
    <col min="1" max="1" width="27.7109375" bestFit="1" customWidth="1"/>
    <col min="2" max="2" width="14.7109375" customWidth="1"/>
    <col min="3" max="3" width="12.28515625" customWidth="1"/>
  </cols>
  <sheetData>
    <row r="1" spans="1:3" x14ac:dyDescent="0.25">
      <c r="A1" s="129" t="s">
        <v>21</v>
      </c>
      <c r="B1" s="129" t="s">
        <v>209</v>
      </c>
      <c r="C1" s="129" t="s">
        <v>211</v>
      </c>
    </row>
    <row r="2" spans="1:3" x14ac:dyDescent="0.25">
      <c r="A2" s="126" t="s">
        <v>35</v>
      </c>
      <c r="B2" s="128">
        <v>5593792.2999999998</v>
      </c>
      <c r="C2" s="128">
        <f>B2*105%</f>
        <v>5873481.915</v>
      </c>
    </row>
    <row r="3" spans="1:3" x14ac:dyDescent="0.25">
      <c r="A3" s="126" t="s">
        <v>37</v>
      </c>
      <c r="B3" s="128">
        <v>1456250</v>
      </c>
      <c r="C3" s="128">
        <f t="shared" ref="C3:C7" si="0">B3*105%</f>
        <v>1529062.5</v>
      </c>
    </row>
    <row r="4" spans="1:3" x14ac:dyDescent="0.25">
      <c r="A4" s="126" t="s">
        <v>39</v>
      </c>
      <c r="B4" s="128">
        <v>1791246</v>
      </c>
      <c r="C4" s="128">
        <f t="shared" si="0"/>
        <v>1880808.3</v>
      </c>
    </row>
    <row r="5" spans="1:3" x14ac:dyDescent="0.25">
      <c r="A5" s="126" t="s">
        <v>41</v>
      </c>
      <c r="B5" s="128">
        <v>1557533.55</v>
      </c>
      <c r="C5" s="128">
        <f t="shared" si="0"/>
        <v>1635410.2275</v>
      </c>
    </row>
    <row r="6" spans="1:3" x14ac:dyDescent="0.25">
      <c r="A6" s="126" t="s">
        <v>210</v>
      </c>
      <c r="B6" s="128">
        <v>1949198.7</v>
      </c>
      <c r="C6" s="128">
        <f t="shared" si="0"/>
        <v>2046658.635</v>
      </c>
    </row>
    <row r="7" spans="1:3" x14ac:dyDescent="0.25">
      <c r="A7" s="126" t="s">
        <v>153</v>
      </c>
      <c r="B7" s="128">
        <v>1265229.5</v>
      </c>
      <c r="C7" s="128">
        <f t="shared" si="0"/>
        <v>1328490.9750000001</v>
      </c>
    </row>
    <row r="8" spans="1:3" x14ac:dyDescent="0.25">
      <c r="A8" s="129" t="s">
        <v>208</v>
      </c>
      <c r="B8" s="130">
        <f>SUM(B2:B7)</f>
        <v>13613250.050000001</v>
      </c>
      <c r="C8" s="130">
        <f>SUM(C2:C7)</f>
        <v>14293912.552499998</v>
      </c>
    </row>
    <row r="9" spans="1:3" x14ac:dyDescent="0.25">
      <c r="B9" s="127"/>
    </row>
  </sheetData>
  <sortState ref="B1:C6">
    <sortCondition descending="1" ref="B1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Distributor Primary</vt:lpstr>
      <vt:lpstr>Distributor Secondary</vt:lpstr>
      <vt:lpstr>DSR con %</vt:lpstr>
      <vt:lpstr>DSR Secondary</vt:lpstr>
      <vt:lpstr>Need 105%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8801715116767</cp:lastModifiedBy>
  <dcterms:created xsi:type="dcterms:W3CDTF">2020-07-03T08:23:30Z</dcterms:created>
  <dcterms:modified xsi:type="dcterms:W3CDTF">2022-03-03T08:25:45Z</dcterms:modified>
</cp:coreProperties>
</file>