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eb'22\"/>
    </mc:Choice>
  </mc:AlternateContent>
  <bookViews>
    <workbookView xWindow="0" yWindow="0" windowWidth="20490" windowHeight="7755" tabRatio="602" activeTab="2"/>
  </bookViews>
  <sheets>
    <sheet name="Distributor Primary" sheetId="1" r:id="rId1"/>
    <sheet name="Distributor Secondary" sheetId="2" r:id="rId2"/>
    <sheet name="DSR con %" sheetId="4" r:id="rId3"/>
    <sheet name="DSR Secondary" sheetId="5" r:id="rId4"/>
  </sheets>
  <definedNames>
    <definedName name="_xlnm._FilterDatabase" localSheetId="0" hidden="1">'Distributor Primary'!$A$3:$AG$18</definedName>
    <definedName name="_xlnm._FilterDatabase" localSheetId="1" hidden="1">'Distributor Secondary'!$A$3:$AG$18</definedName>
    <definedName name="_xlnm._FilterDatabase" localSheetId="2" hidden="1">'DSR con %'!$A$2:$AS$82</definedName>
    <definedName name="_xlnm._FilterDatabase" localSheetId="3" hidden="1">'DSR Secondary'!$A$2:$AT$81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AG18" i="2" l="1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H25" i="5" l="1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AH16" i="4" l="1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E15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80" i="5"/>
  <c r="H79" i="5"/>
  <c r="H78" i="5"/>
  <c r="H76" i="5"/>
  <c r="H75" i="5"/>
  <c r="H74" i="5"/>
  <c r="H73" i="5"/>
  <c r="H71" i="5"/>
  <c r="H70" i="5"/>
  <c r="H69" i="5"/>
  <c r="H68" i="5"/>
  <c r="H67" i="5"/>
  <c r="H66" i="5"/>
  <c r="H65" i="5"/>
  <c r="H63" i="5"/>
  <c r="H62" i="5"/>
  <c r="H61" i="5"/>
  <c r="H60" i="5"/>
  <c r="H58" i="5"/>
  <c r="H57" i="5"/>
  <c r="H56" i="5"/>
  <c r="H55" i="5"/>
  <c r="H53" i="5"/>
  <c r="H52" i="5"/>
  <c r="H51" i="5"/>
  <c r="H50" i="5"/>
  <c r="H49" i="5"/>
  <c r="H48" i="5"/>
  <c r="H47" i="5"/>
  <c r="H45" i="5"/>
  <c r="H44" i="5"/>
  <c r="H43" i="5"/>
  <c r="H42" i="5"/>
  <c r="H41" i="5"/>
  <c r="H39" i="5"/>
  <c r="H38" i="5"/>
  <c r="H37" i="5"/>
  <c r="H36" i="5"/>
  <c r="H35" i="5"/>
  <c r="H32" i="5"/>
  <c r="H31" i="5"/>
  <c r="H28" i="5"/>
  <c r="H27" i="5"/>
  <c r="H25" i="5"/>
  <c r="H24" i="5"/>
  <c r="H23" i="5"/>
  <c r="H22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20" i="5"/>
  <c r="H19" i="5"/>
  <c r="H18" i="5"/>
  <c r="H17" i="5"/>
  <c r="AH15" i="5"/>
  <c r="AG15" i="5"/>
  <c r="AF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5" i="5"/>
  <c r="H14" i="5"/>
  <c r="H13" i="5"/>
  <c r="H12" i="5"/>
  <c r="H11" i="5"/>
  <c r="H10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8" i="5"/>
  <c r="H7" i="5"/>
  <c r="H6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4" i="5"/>
  <c r="H3" i="5"/>
  <c r="F6" i="5" l="1"/>
  <c r="F6" i="4" s="1"/>
  <c r="G6" i="5"/>
  <c r="G6" i="4" s="1"/>
  <c r="G4" i="5"/>
  <c r="G4" i="4" s="1"/>
  <c r="F4" i="5"/>
  <c r="F4" i="4" s="1"/>
  <c r="G7" i="5"/>
  <c r="G7" i="4" s="1"/>
  <c r="F7" i="5"/>
  <c r="F7" i="4" s="1"/>
  <c r="G10" i="5"/>
  <c r="G10" i="4" s="1"/>
  <c r="F10" i="5"/>
  <c r="F10" i="4" s="1"/>
  <c r="F14" i="5"/>
  <c r="F14" i="4" s="1"/>
  <c r="G14" i="5"/>
  <c r="G14" i="4" s="1"/>
  <c r="F20" i="5"/>
  <c r="F20" i="4" s="1"/>
  <c r="G20" i="5"/>
  <c r="G20" i="4" s="1"/>
  <c r="F32" i="5"/>
  <c r="F32" i="4" s="1"/>
  <c r="G32" i="5"/>
  <c r="G32" i="4" s="1"/>
  <c r="F38" i="5"/>
  <c r="F38" i="4" s="1"/>
  <c r="G38" i="5"/>
  <c r="G38" i="4" s="1"/>
  <c r="G43" i="5"/>
  <c r="G43" i="4" s="1"/>
  <c r="F43" i="5"/>
  <c r="F43" i="4" s="1"/>
  <c r="F48" i="5"/>
  <c r="F48" i="4" s="1"/>
  <c r="G48" i="5"/>
  <c r="G48" i="4" s="1"/>
  <c r="G52" i="5"/>
  <c r="G52" i="4" s="1"/>
  <c r="F52" i="5"/>
  <c r="F52" i="4" s="1"/>
  <c r="G57" i="5"/>
  <c r="G57" i="4" s="1"/>
  <c r="F57" i="5"/>
  <c r="F57" i="4" s="1"/>
  <c r="F62" i="5"/>
  <c r="F62" i="4" s="1"/>
  <c r="G62" i="5"/>
  <c r="G62" i="4" s="1"/>
  <c r="G66" i="5"/>
  <c r="G66" i="4" s="1"/>
  <c r="F66" i="5"/>
  <c r="F66" i="4" s="1"/>
  <c r="G69" i="5"/>
  <c r="G69" i="4" s="1"/>
  <c r="F69" i="5"/>
  <c r="F69" i="4" s="1"/>
  <c r="F74" i="5"/>
  <c r="F74" i="4" s="1"/>
  <c r="G74" i="5"/>
  <c r="G74" i="4" s="1"/>
  <c r="G79" i="5"/>
  <c r="G79" i="4" s="1"/>
  <c r="F79" i="5"/>
  <c r="F79" i="4" s="1"/>
  <c r="G3" i="5"/>
  <c r="G3" i="4" s="1"/>
  <c r="G5" i="4" s="1"/>
  <c r="F3" i="5"/>
  <c r="F3" i="4" s="1"/>
  <c r="F8" i="5"/>
  <c r="F8" i="4" s="1"/>
  <c r="G8" i="5"/>
  <c r="G8" i="4" s="1"/>
  <c r="G11" i="5"/>
  <c r="G11" i="4" s="1"/>
  <c r="F11" i="5"/>
  <c r="F11" i="4" s="1"/>
  <c r="G15" i="5"/>
  <c r="G15" i="4" s="1"/>
  <c r="F15" i="5"/>
  <c r="F15" i="4" s="1"/>
  <c r="G17" i="5"/>
  <c r="G17" i="4" s="1"/>
  <c r="F17" i="5"/>
  <c r="F17" i="4" s="1"/>
  <c r="G27" i="5"/>
  <c r="G27" i="4" s="1"/>
  <c r="F27" i="5"/>
  <c r="F27" i="4" s="1"/>
  <c r="G35" i="5"/>
  <c r="G35" i="4" s="1"/>
  <c r="F35" i="5"/>
  <c r="F35" i="4" s="1"/>
  <c r="G39" i="5"/>
  <c r="G39" i="4" s="1"/>
  <c r="F39" i="5"/>
  <c r="F39" i="4" s="1"/>
  <c r="F44" i="5"/>
  <c r="F44" i="4" s="1"/>
  <c r="G44" i="5"/>
  <c r="G44" i="4" s="1"/>
  <c r="G49" i="5"/>
  <c r="G49" i="4" s="1"/>
  <c r="F49" i="5"/>
  <c r="F49" i="4" s="1"/>
  <c r="G53" i="5"/>
  <c r="G53" i="4" s="1"/>
  <c r="F53" i="5"/>
  <c r="F53" i="4" s="1"/>
  <c r="G58" i="5"/>
  <c r="G58" i="4" s="1"/>
  <c r="F58" i="5"/>
  <c r="F58" i="4" s="1"/>
  <c r="G63" i="5"/>
  <c r="G63" i="4" s="1"/>
  <c r="F63" i="5"/>
  <c r="F63" i="4" s="1"/>
  <c r="F70" i="5"/>
  <c r="F70" i="4" s="1"/>
  <c r="G70" i="5"/>
  <c r="G70" i="4" s="1"/>
  <c r="G75" i="5"/>
  <c r="G75" i="4" s="1"/>
  <c r="F75" i="5"/>
  <c r="F75" i="4" s="1"/>
  <c r="G80" i="5"/>
  <c r="G80" i="4" s="1"/>
  <c r="F80" i="5"/>
  <c r="F80" i="4" s="1"/>
  <c r="F12" i="5"/>
  <c r="F12" i="4" s="1"/>
  <c r="G12" i="5"/>
  <c r="G12" i="4" s="1"/>
  <c r="F18" i="5"/>
  <c r="F18" i="4" s="1"/>
  <c r="G18" i="5"/>
  <c r="G18" i="4" s="1"/>
  <c r="G28" i="5"/>
  <c r="G28" i="4" s="1"/>
  <c r="F28" i="5"/>
  <c r="F28" i="4" s="1"/>
  <c r="F36" i="5"/>
  <c r="F36" i="4" s="1"/>
  <c r="G36" i="5"/>
  <c r="G36" i="4" s="1"/>
  <c r="G41" i="5"/>
  <c r="G41" i="4" s="1"/>
  <c r="F41" i="5"/>
  <c r="F41" i="4" s="1"/>
  <c r="G45" i="5"/>
  <c r="G45" i="4" s="1"/>
  <c r="F45" i="5"/>
  <c r="F45" i="4" s="1"/>
  <c r="F50" i="5"/>
  <c r="F50" i="4" s="1"/>
  <c r="G50" i="5"/>
  <c r="G50" i="4" s="1"/>
  <c r="G55" i="5"/>
  <c r="G55" i="4" s="1"/>
  <c r="F55" i="5"/>
  <c r="F55" i="4" s="1"/>
  <c r="F60" i="5"/>
  <c r="F60" i="4" s="1"/>
  <c r="G60" i="5"/>
  <c r="G60" i="4" s="1"/>
  <c r="G65" i="5"/>
  <c r="G65" i="4" s="1"/>
  <c r="F65" i="5"/>
  <c r="F65" i="4" s="1"/>
  <c r="G67" i="5"/>
  <c r="G67" i="4" s="1"/>
  <c r="F67" i="5"/>
  <c r="F67" i="4" s="1"/>
  <c r="G71" i="5"/>
  <c r="G71" i="4" s="1"/>
  <c r="F71" i="5"/>
  <c r="F71" i="4" s="1"/>
  <c r="G76" i="5"/>
  <c r="G76" i="4" s="1"/>
  <c r="F76" i="5"/>
  <c r="F76" i="4" s="1"/>
  <c r="G13" i="5"/>
  <c r="G13" i="4" s="1"/>
  <c r="F13" i="5"/>
  <c r="F13" i="4" s="1"/>
  <c r="G19" i="5"/>
  <c r="G19" i="4" s="1"/>
  <c r="F19" i="5"/>
  <c r="F19" i="4" s="1"/>
  <c r="G31" i="5"/>
  <c r="G31" i="4" s="1"/>
  <c r="F31" i="5"/>
  <c r="F31" i="4" s="1"/>
  <c r="G37" i="5"/>
  <c r="G37" i="4" s="1"/>
  <c r="F37" i="5"/>
  <c r="F37" i="4" s="1"/>
  <c r="F42" i="5"/>
  <c r="F42" i="4" s="1"/>
  <c r="G42" i="5"/>
  <c r="G42" i="4" s="1"/>
  <c r="G47" i="5"/>
  <c r="G47" i="4" s="1"/>
  <c r="F47" i="5"/>
  <c r="F47" i="4" s="1"/>
  <c r="G51" i="5"/>
  <c r="G51" i="4" s="1"/>
  <c r="F51" i="5"/>
  <c r="F51" i="4" s="1"/>
  <c r="F56" i="5"/>
  <c r="F56" i="4" s="1"/>
  <c r="G56" i="5"/>
  <c r="G56" i="4" s="1"/>
  <c r="G61" i="5"/>
  <c r="G61" i="4" s="1"/>
  <c r="F61" i="5"/>
  <c r="F61" i="4" s="1"/>
  <c r="F68" i="5"/>
  <c r="F68" i="4" s="1"/>
  <c r="G68" i="5"/>
  <c r="G68" i="4" s="1"/>
  <c r="G73" i="5"/>
  <c r="G73" i="4" s="1"/>
  <c r="F73" i="5"/>
  <c r="F73" i="4" s="1"/>
  <c r="G78" i="5"/>
  <c r="G78" i="4" s="1"/>
  <c r="F78" i="5"/>
  <c r="F78" i="4" s="1"/>
  <c r="H18" i="1"/>
  <c r="F81" i="4" l="1"/>
  <c r="G64" i="4"/>
  <c r="G81" i="4"/>
  <c r="F46" i="4"/>
  <c r="F5" i="4"/>
  <c r="F54" i="4"/>
  <c r="G77" i="4"/>
  <c r="G54" i="4"/>
  <c r="G46" i="4"/>
  <c r="G40" i="4"/>
  <c r="G21" i="4"/>
  <c r="G16" i="4"/>
  <c r="G9" i="4"/>
  <c r="G72" i="4"/>
  <c r="G59" i="4"/>
  <c r="F40" i="4"/>
  <c r="F16" i="4"/>
  <c r="F64" i="4"/>
  <c r="F59" i="4"/>
  <c r="F21" i="4"/>
  <c r="F77" i="4"/>
  <c r="F72" i="4"/>
  <c r="F9" i="4"/>
  <c r="E10" i="2"/>
  <c r="F5" i="2"/>
  <c r="AH29" i="5" l="1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F30" i="5" l="1"/>
  <c r="F30" i="4" s="1"/>
  <c r="G30" i="5"/>
  <c r="G30" i="4" s="1"/>
  <c r="G33" i="5"/>
  <c r="G33" i="4" s="1"/>
  <c r="F33" i="5"/>
  <c r="F33" i="4" s="1"/>
  <c r="G29" i="5"/>
  <c r="G29" i="4" s="1"/>
  <c r="F29" i="5"/>
  <c r="F29" i="4" s="1"/>
  <c r="AG21" i="5"/>
  <c r="AG18" i="1"/>
  <c r="AG5" i="4"/>
  <c r="AH5" i="4"/>
  <c r="AG9" i="4"/>
  <c r="AH9" i="4"/>
  <c r="AG21" i="4"/>
  <c r="AH21" i="4"/>
  <c r="AH81" i="4"/>
  <c r="AG81" i="4"/>
  <c r="AH77" i="4"/>
  <c r="AG77" i="4"/>
  <c r="AH72" i="4"/>
  <c r="AG72" i="4"/>
  <c r="AH64" i="4"/>
  <c r="AG64" i="4"/>
  <c r="AH59" i="4"/>
  <c r="AG59" i="4"/>
  <c r="AH54" i="4"/>
  <c r="AG54" i="4"/>
  <c r="AH46" i="4"/>
  <c r="AG46" i="4"/>
  <c r="AH40" i="4"/>
  <c r="AG40" i="4"/>
  <c r="AH34" i="4"/>
  <c r="AG34" i="4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5" i="2"/>
  <c r="E6" i="2"/>
  <c r="E7" i="2"/>
  <c r="E8" i="2"/>
  <c r="E9" i="2"/>
  <c r="E11" i="2"/>
  <c r="E12" i="2"/>
  <c r="E13" i="2"/>
  <c r="E14" i="2"/>
  <c r="E15" i="2"/>
  <c r="E16" i="2"/>
  <c r="E17" i="2"/>
  <c r="E4" i="2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F34" i="4" l="1"/>
  <c r="G34" i="4"/>
  <c r="F18" i="2"/>
  <c r="E18" i="2"/>
  <c r="AH26" i="5"/>
  <c r="AG9" i="5"/>
  <c r="AG5" i="5"/>
  <c r="AH77" i="5"/>
  <c r="AG81" i="5"/>
  <c r="AH54" i="5"/>
  <c r="AG16" i="5"/>
  <c r="AH16" i="5"/>
  <c r="AH21" i="5"/>
  <c r="AG26" i="5"/>
  <c r="AG40" i="5"/>
  <c r="AH40" i="5"/>
  <c r="AG54" i="5"/>
  <c r="AG59" i="5"/>
  <c r="AH59" i="5"/>
  <c r="AG64" i="5"/>
  <c r="AH64" i="5"/>
  <c r="AG77" i="5"/>
  <c r="AH72" i="5"/>
  <c r="AG46" i="5"/>
  <c r="AH46" i="5"/>
  <c r="AH9" i="5"/>
  <c r="AG72" i="5"/>
  <c r="AH5" i="5"/>
  <c r="AG34" i="5"/>
  <c r="AH34" i="5"/>
  <c r="AH81" i="5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G18" i="1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H5" i="4"/>
  <c r="H9" i="4"/>
  <c r="H21" i="4"/>
  <c r="H26" i="4"/>
  <c r="H34" i="4"/>
  <c r="H40" i="4"/>
  <c r="H46" i="4"/>
  <c r="H54" i="4"/>
  <c r="H59" i="4"/>
  <c r="H64" i="4"/>
  <c r="H72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AH82" i="5" l="1"/>
  <c r="AG82" i="5"/>
  <c r="G25" i="5"/>
  <c r="G25" i="4" s="1"/>
  <c r="F25" i="5"/>
  <c r="F25" i="4" s="1"/>
  <c r="F24" i="5"/>
  <c r="F24" i="4" s="1"/>
  <c r="G24" i="5"/>
  <c r="G24" i="4" s="1"/>
  <c r="F23" i="5"/>
  <c r="F23" i="4" s="1"/>
  <c r="G23" i="5"/>
  <c r="G23" i="4" s="1"/>
  <c r="G22" i="5"/>
  <c r="G22" i="4" s="1"/>
  <c r="F22" i="5"/>
  <c r="F22" i="4" s="1"/>
  <c r="AF21" i="5"/>
  <c r="T21" i="5"/>
  <c r="AF26" i="5"/>
  <c r="T26" i="5"/>
  <c r="AF59" i="5"/>
  <c r="T59" i="5"/>
  <c r="X64" i="5"/>
  <c r="L64" i="5"/>
  <c r="AF72" i="5"/>
  <c r="T72" i="5"/>
  <c r="X77" i="5"/>
  <c r="L77" i="5"/>
  <c r="K81" i="5"/>
  <c r="AE21" i="5"/>
  <c r="AA21" i="5"/>
  <c r="W21" i="5"/>
  <c r="S21" i="5"/>
  <c r="O21" i="5"/>
  <c r="K21" i="5"/>
  <c r="AE26" i="5"/>
  <c r="AA26" i="5"/>
  <c r="W26" i="5"/>
  <c r="S26" i="5"/>
  <c r="O26" i="5"/>
  <c r="K26" i="5"/>
  <c r="AE59" i="5"/>
  <c r="AA59" i="5"/>
  <c r="W59" i="5"/>
  <c r="S59" i="5"/>
  <c r="O59" i="5"/>
  <c r="K59" i="5"/>
  <c r="AE64" i="5"/>
  <c r="AA64" i="5"/>
  <c r="W64" i="5"/>
  <c r="S64" i="5"/>
  <c r="O64" i="5"/>
  <c r="K64" i="5"/>
  <c r="AE72" i="5"/>
  <c r="AA72" i="5"/>
  <c r="W72" i="5"/>
  <c r="S72" i="5"/>
  <c r="O72" i="5"/>
  <c r="K72" i="5"/>
  <c r="AE77" i="5"/>
  <c r="AA77" i="5"/>
  <c r="W77" i="5"/>
  <c r="S77" i="5"/>
  <c r="O77" i="5"/>
  <c r="K77" i="5"/>
  <c r="AD81" i="5"/>
  <c r="Z81" i="5"/>
  <c r="V81" i="5"/>
  <c r="R81" i="5"/>
  <c r="N81" i="5"/>
  <c r="J81" i="5"/>
  <c r="AB21" i="5"/>
  <c r="P21" i="5"/>
  <c r="AB26" i="5"/>
  <c r="P26" i="5"/>
  <c r="X59" i="5"/>
  <c r="L59" i="5"/>
  <c r="AB64" i="5"/>
  <c r="P64" i="5"/>
  <c r="X72" i="5"/>
  <c r="L72" i="5"/>
  <c r="AF77" i="5"/>
  <c r="T77" i="5"/>
  <c r="AE81" i="5"/>
  <c r="AA81" i="5"/>
  <c r="W81" i="5"/>
  <c r="S81" i="5"/>
  <c r="AD21" i="5"/>
  <c r="Z21" i="5"/>
  <c r="V21" i="5"/>
  <c r="R21" i="5"/>
  <c r="N21" i="5"/>
  <c r="J21" i="5"/>
  <c r="AD26" i="5"/>
  <c r="Z26" i="5"/>
  <c r="V26" i="5"/>
  <c r="R26" i="5"/>
  <c r="N26" i="5"/>
  <c r="J26" i="5"/>
  <c r="AD59" i="5"/>
  <c r="Z59" i="5"/>
  <c r="V59" i="5"/>
  <c r="R59" i="5"/>
  <c r="N59" i="5"/>
  <c r="J59" i="5"/>
  <c r="AD64" i="5"/>
  <c r="Z64" i="5"/>
  <c r="V64" i="5"/>
  <c r="R64" i="5"/>
  <c r="N64" i="5"/>
  <c r="J64" i="5"/>
  <c r="AD72" i="5"/>
  <c r="Z72" i="5"/>
  <c r="V72" i="5"/>
  <c r="R72" i="5"/>
  <c r="N72" i="5"/>
  <c r="J72" i="5"/>
  <c r="AD77" i="5"/>
  <c r="Z77" i="5"/>
  <c r="V77" i="5"/>
  <c r="R77" i="5"/>
  <c r="N77" i="5"/>
  <c r="J77" i="5"/>
  <c r="AC81" i="5"/>
  <c r="Y81" i="5"/>
  <c r="U81" i="5"/>
  <c r="Q81" i="5"/>
  <c r="M81" i="5"/>
  <c r="I81" i="5"/>
  <c r="X21" i="5"/>
  <c r="L21" i="5"/>
  <c r="X26" i="5"/>
  <c r="L26" i="5"/>
  <c r="AB59" i="5"/>
  <c r="P59" i="5"/>
  <c r="AF64" i="5"/>
  <c r="T64" i="5"/>
  <c r="AB72" i="5"/>
  <c r="P72" i="5"/>
  <c r="AB77" i="5"/>
  <c r="P77" i="5"/>
  <c r="O81" i="5"/>
  <c r="AC21" i="5"/>
  <c r="Y21" i="5"/>
  <c r="U21" i="5"/>
  <c r="Q21" i="5"/>
  <c r="M21" i="5"/>
  <c r="I21" i="5"/>
  <c r="AC26" i="5"/>
  <c r="Y26" i="5"/>
  <c r="U26" i="5"/>
  <c r="Q26" i="5"/>
  <c r="M26" i="5"/>
  <c r="I26" i="5"/>
  <c r="AC59" i="5"/>
  <c r="Y59" i="5"/>
  <c r="U59" i="5"/>
  <c r="Q59" i="5"/>
  <c r="M59" i="5"/>
  <c r="I59" i="5"/>
  <c r="AC64" i="5"/>
  <c r="Y64" i="5"/>
  <c r="U64" i="5"/>
  <c r="Q64" i="5"/>
  <c r="M64" i="5"/>
  <c r="I64" i="5"/>
  <c r="AC72" i="5"/>
  <c r="Y72" i="5"/>
  <c r="U72" i="5"/>
  <c r="Q72" i="5"/>
  <c r="M72" i="5"/>
  <c r="I72" i="5"/>
  <c r="AC77" i="5"/>
  <c r="Y77" i="5"/>
  <c r="U77" i="5"/>
  <c r="Q77" i="5"/>
  <c r="M77" i="5"/>
  <c r="I77" i="5"/>
  <c r="AF81" i="5"/>
  <c r="AB81" i="5"/>
  <c r="X81" i="5"/>
  <c r="T81" i="5"/>
  <c r="P81" i="5"/>
  <c r="L81" i="5"/>
  <c r="H77" i="5"/>
  <c r="H81" i="5"/>
  <c r="F26" i="4" l="1"/>
  <c r="F82" i="4" s="1"/>
  <c r="G26" i="4"/>
  <c r="G82" i="4" s="1"/>
  <c r="G81" i="5"/>
  <c r="F81" i="5"/>
  <c r="G77" i="5"/>
  <c r="F77" i="5"/>
  <c r="F18" i="1"/>
  <c r="E18" i="1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AB34" i="5" l="1"/>
  <c r="L34" i="5"/>
  <c r="AE34" i="5"/>
  <c r="AA34" i="5"/>
  <c r="W34" i="5"/>
  <c r="S34" i="5"/>
  <c r="O34" i="5"/>
  <c r="K34" i="5"/>
  <c r="T34" i="5"/>
  <c r="AD34" i="5"/>
  <c r="Z34" i="5"/>
  <c r="V34" i="5"/>
  <c r="R34" i="5"/>
  <c r="N34" i="5"/>
  <c r="J34" i="5"/>
  <c r="AF34" i="5"/>
  <c r="X34" i="5"/>
  <c r="P34" i="5"/>
  <c r="AC34" i="5"/>
  <c r="Y34" i="5"/>
  <c r="U34" i="5"/>
  <c r="Q34" i="5"/>
  <c r="M34" i="5"/>
  <c r="I34" i="5"/>
  <c r="AC5" i="5" l="1"/>
  <c r="Q5" i="5"/>
  <c r="U9" i="5"/>
  <c r="M9" i="5"/>
  <c r="W16" i="5"/>
  <c r="K16" i="5"/>
  <c r="AB40" i="5"/>
  <c r="T40" i="5"/>
  <c r="AC46" i="5"/>
  <c r="Q46" i="5"/>
  <c r="L54" i="5"/>
  <c r="AF5" i="5"/>
  <c r="AB5" i="5"/>
  <c r="X5" i="5"/>
  <c r="T5" i="5"/>
  <c r="P5" i="5"/>
  <c r="L5" i="5"/>
  <c r="AF9" i="5"/>
  <c r="AB9" i="5"/>
  <c r="X9" i="5"/>
  <c r="T9" i="5"/>
  <c r="P9" i="5"/>
  <c r="L9" i="5"/>
  <c r="AD16" i="5"/>
  <c r="Z16" i="5"/>
  <c r="V16" i="5"/>
  <c r="R16" i="5"/>
  <c r="N16" i="5"/>
  <c r="J16" i="5"/>
  <c r="AE40" i="5"/>
  <c r="AA40" i="5"/>
  <c r="W40" i="5"/>
  <c r="S40" i="5"/>
  <c r="O40" i="5"/>
  <c r="K40" i="5"/>
  <c r="AF46" i="5"/>
  <c r="AB46" i="5"/>
  <c r="X46" i="5"/>
  <c r="T46" i="5"/>
  <c r="P46" i="5"/>
  <c r="L46" i="5"/>
  <c r="AE54" i="5"/>
  <c r="AA54" i="5"/>
  <c r="W54" i="5"/>
  <c r="S54" i="5"/>
  <c r="O54" i="5"/>
  <c r="K54" i="5"/>
  <c r="U5" i="5"/>
  <c r="I5" i="5"/>
  <c r="Y9" i="5"/>
  <c r="I9" i="5"/>
  <c r="AE16" i="5"/>
  <c r="S16" i="5"/>
  <c r="AF40" i="5"/>
  <c r="P40" i="5"/>
  <c r="U46" i="5"/>
  <c r="I46" i="5"/>
  <c r="AF54" i="5"/>
  <c r="AB54" i="5"/>
  <c r="X54" i="5"/>
  <c r="P54" i="5"/>
  <c r="AE5" i="5"/>
  <c r="AA5" i="5"/>
  <c r="W5" i="5"/>
  <c r="S5" i="5"/>
  <c r="O5" i="5"/>
  <c r="K5" i="5"/>
  <c r="AE9" i="5"/>
  <c r="AA9" i="5"/>
  <c r="W9" i="5"/>
  <c r="S9" i="5"/>
  <c r="O9" i="5"/>
  <c r="K9" i="5"/>
  <c r="AC16" i="5"/>
  <c r="Y16" i="5"/>
  <c r="U16" i="5"/>
  <c r="Q16" i="5"/>
  <c r="M16" i="5"/>
  <c r="I16" i="5"/>
  <c r="AD40" i="5"/>
  <c r="Z40" i="5"/>
  <c r="V40" i="5"/>
  <c r="R40" i="5"/>
  <c r="N40" i="5"/>
  <c r="J40" i="5"/>
  <c r="AE46" i="5"/>
  <c r="AA46" i="5"/>
  <c r="W46" i="5"/>
  <c r="S46" i="5"/>
  <c r="O46" i="5"/>
  <c r="K46" i="5"/>
  <c r="AD54" i="5"/>
  <c r="Z54" i="5"/>
  <c r="V54" i="5"/>
  <c r="R54" i="5"/>
  <c r="N54" i="5"/>
  <c r="J54" i="5"/>
  <c r="Y5" i="5"/>
  <c r="M5" i="5"/>
  <c r="AC9" i="5"/>
  <c r="Q9" i="5"/>
  <c r="AA16" i="5"/>
  <c r="O16" i="5"/>
  <c r="X40" i="5"/>
  <c r="L40" i="5"/>
  <c r="Y46" i="5"/>
  <c r="M46" i="5"/>
  <c r="T54" i="5"/>
  <c r="AD5" i="5"/>
  <c r="Z5" i="5"/>
  <c r="V5" i="5"/>
  <c r="R5" i="5"/>
  <c r="N5" i="5"/>
  <c r="J5" i="5"/>
  <c r="AD9" i="5"/>
  <c r="Z9" i="5"/>
  <c r="V9" i="5"/>
  <c r="R9" i="5"/>
  <c r="N9" i="5"/>
  <c r="J9" i="5"/>
  <c r="AF16" i="5"/>
  <c r="AB16" i="5"/>
  <c r="X16" i="5"/>
  <c r="T16" i="5"/>
  <c r="P16" i="5"/>
  <c r="L16" i="5"/>
  <c r="AC40" i="5"/>
  <c r="Y40" i="5"/>
  <c r="U40" i="5"/>
  <c r="Q40" i="5"/>
  <c r="M40" i="5"/>
  <c r="I40" i="5"/>
  <c r="AD46" i="5"/>
  <c r="Z46" i="5"/>
  <c r="V46" i="5"/>
  <c r="R46" i="5"/>
  <c r="N46" i="5"/>
  <c r="J46" i="5"/>
  <c r="AC54" i="5"/>
  <c r="Y54" i="5"/>
  <c r="U54" i="5"/>
  <c r="Q54" i="5"/>
  <c r="M54" i="5"/>
  <c r="I54" i="5"/>
  <c r="H34" i="5"/>
  <c r="H46" i="5"/>
  <c r="H54" i="5"/>
  <c r="H21" i="5"/>
  <c r="H40" i="5"/>
  <c r="H64" i="5"/>
  <c r="H5" i="5"/>
  <c r="H59" i="5"/>
  <c r="H9" i="5"/>
  <c r="H26" i="5"/>
  <c r="H16" i="5"/>
  <c r="H72" i="5"/>
  <c r="R82" i="5" l="1"/>
  <c r="W82" i="5"/>
  <c r="P82" i="5"/>
  <c r="AA82" i="5"/>
  <c r="AF82" i="5"/>
  <c r="H82" i="5"/>
  <c r="T82" i="5"/>
  <c r="Z82" i="5"/>
  <c r="AE82" i="5"/>
  <c r="X82" i="5"/>
  <c r="U82" i="5"/>
  <c r="V82" i="5"/>
  <c r="AD82" i="5"/>
  <c r="AB82" i="5"/>
  <c r="K82" i="5"/>
  <c r="M82" i="5"/>
  <c r="J82" i="5"/>
  <c r="Y82" i="5"/>
  <c r="O82" i="5"/>
  <c r="Q82" i="5"/>
  <c r="N82" i="5"/>
  <c r="S82" i="5"/>
  <c r="I82" i="5"/>
  <c r="L82" i="5"/>
  <c r="AC82" i="5"/>
  <c r="G72" i="5"/>
  <c r="F72" i="5"/>
  <c r="G21" i="5"/>
  <c r="F21" i="5"/>
  <c r="G16" i="5"/>
  <c r="F16" i="5"/>
  <c r="G5" i="5"/>
  <c r="F5" i="5"/>
  <c r="F54" i="5"/>
  <c r="G54" i="5"/>
  <c r="F26" i="5"/>
  <c r="G26" i="5"/>
  <c r="G64" i="5"/>
  <c r="F64" i="5"/>
  <c r="G46" i="5"/>
  <c r="F46" i="5"/>
  <c r="G59" i="5"/>
  <c r="F59" i="5"/>
  <c r="G9" i="5"/>
  <c r="F9" i="5"/>
  <c r="G40" i="5"/>
  <c r="F40" i="5"/>
  <c r="G34" i="5"/>
  <c r="F34" i="5"/>
  <c r="F82" i="5" l="1"/>
  <c r="G82" i="5"/>
</calcChain>
</file>

<file path=xl/sharedStrings.xml><?xml version="1.0" encoding="utf-8"?>
<sst xmlns="http://schemas.openxmlformats.org/spreadsheetml/2006/main" count="904" uniqueCount="208">
  <si>
    <t>DP</t>
  </si>
  <si>
    <t>Distributors</t>
  </si>
  <si>
    <t>Region/
Cluster</t>
  </si>
  <si>
    <t>Total Value</t>
  </si>
  <si>
    <t>Total
Qnty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</si>
  <si>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</si>
  <si>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</si>
  <si>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</si>
  <si>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</si>
  <si>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</si>
  <si>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</si>
  <si>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</si>
  <si>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</si>
  <si>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</si>
  <si>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</si>
  <si>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</si>
  <si>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</si>
  <si>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</si>
  <si>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</si>
  <si>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</si>
  <si>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</si>
  <si>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</si>
  <si>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</si>
  <si>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</si>
  <si>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</si>
  <si>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</si>
  <si>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</si>
  <si>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</si>
  <si>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</si>
  <si>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</si>
  <si>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</si>
  <si>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</si>
  <si>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</si>
  <si>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</si>
  <si>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</si>
  <si>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</si>
  <si>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</si>
  <si>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</si>
  <si>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</si>
  <si>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</si>
  <si>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</si>
  <si>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</si>
  <si>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</si>
  <si>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</si>
  <si>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</si>
  <si>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</si>
  <si>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</si>
  <si>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</si>
  <si>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</si>
  <si>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Aminul Islam Tutul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</si>
  <si>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</si>
  <si>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</si>
  <si>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</si>
  <si>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</si>
  <si>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</si>
  <si>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</si>
  <si>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</si>
  <si>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</si>
  <si>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</si>
  <si>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</si>
  <si>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</si>
  <si>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</si>
  <si>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</si>
  <si>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</si>
  <si>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</si>
  <si>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</si>
  <si>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</si>
  <si>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</si>
  <si>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</si>
  <si>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</si>
  <si>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</si>
  <si>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</si>
  <si>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</si>
  <si>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</si>
  <si>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</si>
  <si>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</si>
  <si>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</si>
  <si>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</si>
  <si>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</si>
  <si>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</si>
  <si>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</si>
  <si>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</si>
  <si>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</si>
  <si>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</si>
  <si>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</si>
  <si>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</si>
  <si>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</si>
  <si>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</si>
  <si>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</si>
  <si>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</si>
  <si>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</si>
  <si>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</si>
  <si>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</si>
  <si>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</si>
  <si>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</si>
  <si>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</si>
  <si>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</si>
  <si>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</si>
  <si>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</si>
  <si>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</si>
  <si>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</si>
  <si>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</si>
  <si>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</si>
  <si>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</si>
  <si>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</si>
  <si>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</si>
  <si>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</si>
  <si>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</si>
  <si>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</si>
  <si>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</si>
  <si>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</si>
  <si>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</si>
  <si>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</si>
  <si>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</si>
  <si>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</si>
  <si>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</si>
  <si>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</si>
  <si>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</si>
  <si>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</si>
  <si>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</si>
  <si>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</si>
  <si>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</si>
  <si>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</si>
  <si>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</si>
  <si>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</si>
  <si>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</si>
  <si>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</si>
  <si>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</si>
  <si>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</si>
  <si>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</si>
  <si>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</si>
  <si>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</si>
  <si>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</si>
  <si>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</si>
  <si>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</si>
  <si>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</si>
  <si>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</si>
  <si>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</si>
  <si>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</si>
  <si>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Md. Nazmul Hossain Sajol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</si>
  <si>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</si>
  <si>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</si>
  <si>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</si>
  <si>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</si>
  <si>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</si>
  <si>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</si>
  <si>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</si>
  <si>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</si>
  <si>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</si>
  <si>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</si>
  <si>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</si>
  <si>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</si>
  <si>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</si>
  <si>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</si>
  <si>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</si>
  <si>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</si>
  <si>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</si>
  <si>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</si>
  <si>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</si>
  <si>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</si>
  <si>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</si>
  <si>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</si>
  <si>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</si>
  <si>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</si>
  <si>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</si>
  <si>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</si>
  <si>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</si>
  <si>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</si>
  <si>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</si>
  <si>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</si>
  <si>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</si>
  <si>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</si>
  <si>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DEL-0142</t>
  </si>
  <si>
    <t>Rubel</t>
  </si>
  <si>
    <t>Shuvon Datta</t>
  </si>
  <si>
    <t>Md. Taiebur Rahman Nayon</t>
  </si>
  <si>
    <t>Md. Liton Sarker</t>
  </si>
  <si>
    <t>Md. Asaduzzaman Dipu</t>
  </si>
  <si>
    <t>Md Riaz Mahmud</t>
  </si>
  <si>
    <t>Primary Target February'22</t>
  </si>
  <si>
    <t>B69</t>
  </si>
  <si>
    <t>B62</t>
  </si>
  <si>
    <t>BL96</t>
  </si>
  <si>
    <t>BL120</t>
  </si>
  <si>
    <t>D76</t>
  </si>
  <si>
    <t>D78</t>
  </si>
  <si>
    <t>D47</t>
  </si>
  <si>
    <t>D41</t>
  </si>
  <si>
    <t>L44</t>
  </si>
  <si>
    <t>L43</t>
  </si>
  <si>
    <t>D48</t>
  </si>
  <si>
    <t>L46</t>
  </si>
  <si>
    <t>L33</t>
  </si>
  <si>
    <t>L135</t>
  </si>
  <si>
    <t>T92</t>
  </si>
  <si>
    <t>L140</t>
  </si>
  <si>
    <t>L260</t>
  </si>
  <si>
    <t>S45</t>
  </si>
  <si>
    <t>L270</t>
  </si>
  <si>
    <t>D54+</t>
  </si>
  <si>
    <t>G10+</t>
  </si>
  <si>
    <t>i99</t>
  </si>
  <si>
    <t>Z45</t>
  </si>
  <si>
    <t>V138</t>
  </si>
  <si>
    <t>ATOM_II</t>
  </si>
  <si>
    <t>Z22</t>
  </si>
  <si>
    <t>Z33</t>
  </si>
  <si>
    <t>Secondary Target Februry'22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</si>
</sst>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6" fillId="7" borderId="3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4" fillId="9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10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64" fontId="6" fillId="2" borderId="3" xfId="6" applyNumberFormat="1" applyFont="1" applyFill="1" applyBorder="1" applyAlignment="1">
      <alignment horizontal="center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9" fillId="6" borderId="3" xfId="0" applyFont="1" applyFill="1" applyBorder="1" applyAlignment="1">
      <alignment horizontal="left"/>
    </xf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7" fillId="10" borderId="4" xfId="3" applyFont="1" applyFill="1" applyBorder="1" applyAlignment="1">
      <alignment horizontal="left" vertical="center"/>
    </xf>
    <xf numFmtId="0" fontId="7" fillId="10" borderId="5" xfId="3" applyFont="1" applyFill="1" applyBorder="1" applyAlignment="1">
      <alignment horizontal="left" vertical="center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8" fillId="11" borderId="3" xfId="4" applyFont="1" applyFill="1" applyBorder="1" applyAlignment="1">
      <alignment horizontal="left"/>
    </xf>
    <xf numFmtId="0" fontId="8" fillId="11" borderId="3" xfId="5" applyFont="1" applyFill="1" applyBorder="1" applyAlignment="1">
      <alignment horizontal="center"/>
    </xf>
    <xf numFmtId="0" fontId="8" fillId="11" borderId="3" xfId="4" applyFont="1" applyFill="1" applyBorder="1" applyAlignment="1">
      <alignment horizontal="center"/>
    </xf>
    <xf numFmtId="0" fontId="8" fillId="11" borderId="3" xfId="3" applyFont="1" applyFill="1" applyBorder="1"/>
    <xf numFmtId="164" fontId="6" fillId="11" borderId="3" xfId="6" applyNumberFormat="1" applyFont="1" applyFill="1" applyBorder="1" applyAlignment="1">
      <alignment horizontal="center" vertical="center"/>
    </xf>
    <xf numFmtId="164" fontId="6" fillId="11" borderId="3" xfId="7" applyNumberFormat="1" applyFont="1" applyFill="1" applyBorder="1" applyAlignment="1">
      <alignment horizontal="center"/>
    </xf>
    <xf numFmtId="9" fontId="6" fillId="11" borderId="3" xfId="2" applyFont="1" applyFill="1" applyBorder="1"/>
    <xf numFmtId="0" fontId="6" fillId="11" borderId="0" xfId="0" applyFont="1" applyFill="1"/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AG18"/>
  <sheetViews>
    <sheetView showGridLines="0" zoomScale="90" zoomScaleNormal="90" workbookViewId="0">
      <pane xSplit="6" ySplit="3" topLeftCell="T4" activePane="bottomRight" state="frozen"/>
      <selection pane="topRight" activeCell="E1" sqref="E1"/>
      <selection pane="bottomLeft" activeCell="A4" sqref="A4"/>
      <selection pane="bottomRight" activeCell="E11" sqref="E11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6" width="6" style="2" bestFit="1" customWidth="1"/>
    <col min="7" max="8" width="8.42578125" style="2" bestFit="1" customWidth="1"/>
    <col min="9" max="9" width="9.140625" style="2" bestFit="1" customWidth="1"/>
    <col min="10" max="10" width="10.140625" style="2" bestFit="1" customWidth="1"/>
    <col min="11" max="15" width="8.5703125" style="2" bestFit="1" customWidth="1"/>
    <col min="16" max="17" width="8.140625" style="2" bestFit="1" customWidth="1"/>
    <col min="18" max="18" width="8.5703125" style="2" bestFit="1" customWidth="1"/>
    <col min="19" max="20" width="8.140625" style="2" bestFit="1" customWidth="1"/>
    <col min="21" max="21" width="9" style="2" bestFit="1" customWidth="1"/>
    <col min="22" max="22" width="8.28515625" style="2" bestFit="1" customWidth="1"/>
    <col min="23" max="24" width="9" style="2" bestFit="1" customWidth="1"/>
    <col min="25" max="25" width="8.28515625" style="2" bestFit="1" customWidth="1"/>
    <col min="26" max="26" width="9" style="2" bestFit="1" customWidth="1"/>
    <col min="27" max="28" width="9.5703125" style="2" bestFit="1" customWidth="1"/>
    <col min="29" max="29" width="7.7109375" style="2" bestFit="1" customWidth="1"/>
    <col min="30" max="30" width="9.28515625" style="2" bestFit="1" customWidth="1"/>
    <col min="31" max="31" width="12.140625" style="2" bestFit="1" customWidth="1"/>
    <col min="32" max="32" width="8.28515625" style="2" bestFit="1" customWidth="1"/>
    <col min="33" max="33" width="8.28515625" style="3" bestFit="1" customWidth="1"/>
    <col min="34" max="16384" width="9.140625" style="3"/>
  </cols>
  <sheetData>
    <row r="1" spans="1:33" ht="14.25" x14ac:dyDescent="0.2">
      <c r="A1" s="100" t="s">
        <v>179</v>
      </c>
      <c r="B1" s="59"/>
      <c r="C1" s="59"/>
    </row>
    <row r="2" spans="1:33" s="1" customFormat="1" x14ac:dyDescent="0.2">
      <c r="E2" s="2"/>
      <c r="F2" s="4" t="s">
        <v>0</v>
      </c>
      <c r="G2" s="5">
        <v>922.23300970873788</v>
      </c>
      <c r="H2" s="5">
        <v>932.257281553398</v>
      </c>
      <c r="I2" s="5">
        <v>1001.4247572815534</v>
      </c>
      <c r="J2" s="5">
        <v>1069.5898058252428</v>
      </c>
      <c r="K2" s="5">
        <v>1117.7063106796118</v>
      </c>
      <c r="L2" s="5">
        <v>1117.7063106796118</v>
      </c>
      <c r="M2" s="5">
        <v>1169.8325242718447</v>
      </c>
      <c r="N2" s="5">
        <v>1168.8300970873786</v>
      </c>
      <c r="O2" s="5">
        <v>1204.9174757281553</v>
      </c>
      <c r="P2" s="5">
        <v>1214.9417475728155</v>
      </c>
      <c r="Q2" s="5">
        <v>1217.9490291262136</v>
      </c>
      <c r="R2" s="5">
        <v>1217.9490291262136</v>
      </c>
      <c r="S2" s="5">
        <v>1224.9660194174758</v>
      </c>
      <c r="T2" s="5">
        <v>1267.0679611650485</v>
      </c>
      <c r="U2" s="5">
        <v>1296.1383495145631</v>
      </c>
      <c r="V2" s="5">
        <v>1306.1626213592233</v>
      </c>
      <c r="W2" s="5">
        <v>1364.3033980582525</v>
      </c>
      <c r="X2" s="5">
        <v>1390.3665048543689</v>
      </c>
      <c r="Y2" s="5">
        <v>1403.3980582524273</v>
      </c>
      <c r="Z2" s="5">
        <v>1422.4441747572816</v>
      </c>
      <c r="AA2" s="5">
        <v>4706.3956310679614</v>
      </c>
      <c r="AB2" s="5">
        <v>6405.5097087378645</v>
      </c>
      <c r="AC2" s="5">
        <v>9295</v>
      </c>
      <c r="AD2" s="5">
        <v>5929.3567961165045</v>
      </c>
      <c r="AE2" s="5">
        <v>7057.0873786407765</v>
      </c>
      <c r="AF2" s="60">
        <v>7488.1310679611652</v>
      </c>
      <c r="AG2" s="60">
        <v>8320.1456310679605</v>
      </c>
    </row>
    <row r="3" spans="1:33" s="6" customFormat="1" ht="32.25" customHeight="1" x14ac:dyDescent="0.25">
      <c r="A3" s="99" t="s">
        <v>1</v>
      </c>
      <c r="B3" s="99" t="s">
        <v>144</v>
      </c>
      <c r="C3" s="99" t="s">
        <v>2</v>
      </c>
      <c r="D3" s="99" t="s">
        <v>19</v>
      </c>
      <c r="E3" s="84" t="s">
        <v>3</v>
      </c>
      <c r="F3" s="84" t="s">
        <v>4</v>
      </c>
      <c r="G3" s="85" t="s">
        <v>180</v>
      </c>
      <c r="H3" s="85" t="s">
        <v>181</v>
      </c>
      <c r="I3" s="85" t="s">
        <v>182</v>
      </c>
      <c r="J3" s="85" t="s">
        <v>183</v>
      </c>
      <c r="K3" s="85" t="s">
        <v>184</v>
      </c>
      <c r="L3" s="85" t="s">
        <v>185</v>
      </c>
      <c r="M3" s="85" t="s">
        <v>186</v>
      </c>
      <c r="N3" s="96" t="s">
        <v>187</v>
      </c>
      <c r="O3" s="85" t="s">
        <v>188</v>
      </c>
      <c r="P3" s="85" t="s">
        <v>189</v>
      </c>
      <c r="Q3" s="85" t="s">
        <v>190</v>
      </c>
      <c r="R3" s="96" t="s">
        <v>191</v>
      </c>
      <c r="S3" s="96" t="s">
        <v>192</v>
      </c>
      <c r="T3" s="85" t="s">
        <v>193</v>
      </c>
      <c r="U3" s="85" t="s">
        <v>194</v>
      </c>
      <c r="V3" s="85" t="s">
        <v>195</v>
      </c>
      <c r="W3" s="96" t="s">
        <v>196</v>
      </c>
      <c r="X3" s="85" t="s">
        <v>197</v>
      </c>
      <c r="Y3" s="85" t="s">
        <v>198</v>
      </c>
      <c r="Z3" s="85" t="s">
        <v>199</v>
      </c>
      <c r="AA3" s="85" t="s">
        <v>200</v>
      </c>
      <c r="AB3" s="85" t="s">
        <v>201</v>
      </c>
      <c r="AC3" s="96" t="s">
        <v>202</v>
      </c>
      <c r="AD3" s="96" t="s">
        <v>203</v>
      </c>
      <c r="AE3" s="85" t="s">
        <v>204</v>
      </c>
      <c r="AF3" s="86" t="s">
        <v>205</v>
      </c>
      <c r="AG3" s="86" t="s">
        <v>206</v>
      </c>
    </row>
    <row r="4" spans="1:33" s="57" customFormat="1" ht="14.25" x14ac:dyDescent="0.2">
      <c r="A4" s="95" t="s">
        <v>6</v>
      </c>
      <c r="B4" s="87" t="s">
        <v>157</v>
      </c>
      <c r="C4" s="87" t="s">
        <v>5</v>
      </c>
      <c r="D4" s="90" t="s">
        <v>5</v>
      </c>
      <c r="E4" s="83">
        <f t="shared" ref="E4:E17" si="0">SUMPRODUCT($G$2:$AG$2,G4:AG4)</f>
        <v>2973719.6626213593</v>
      </c>
      <c r="F4" s="88">
        <f t="shared" ref="F4:F17" si="1">SUM(G4:AG4)</f>
        <v>1936</v>
      </c>
      <c r="G4" s="88">
        <v>197</v>
      </c>
      <c r="H4" s="88">
        <v>255</v>
      </c>
      <c r="I4" s="88">
        <v>197</v>
      </c>
      <c r="J4" s="88">
        <v>161</v>
      </c>
      <c r="K4" s="88">
        <v>48</v>
      </c>
      <c r="L4" s="88">
        <v>48</v>
      </c>
      <c r="M4" s="88">
        <v>77</v>
      </c>
      <c r="N4" s="88">
        <v>77</v>
      </c>
      <c r="O4" s="88">
        <v>37</v>
      </c>
      <c r="P4" s="88">
        <v>57</v>
      </c>
      <c r="Q4" s="88">
        <v>41</v>
      </c>
      <c r="R4" s="88">
        <v>77</v>
      </c>
      <c r="S4" s="88">
        <v>77</v>
      </c>
      <c r="T4" s="88">
        <v>77</v>
      </c>
      <c r="U4" s="88">
        <v>36</v>
      </c>
      <c r="V4" s="88">
        <v>77</v>
      </c>
      <c r="W4" s="88">
        <v>77</v>
      </c>
      <c r="X4" s="88">
        <v>41</v>
      </c>
      <c r="Y4" s="88">
        <v>77</v>
      </c>
      <c r="Z4" s="88">
        <v>77</v>
      </c>
      <c r="AA4" s="88">
        <v>12</v>
      </c>
      <c r="AB4" s="88">
        <v>9</v>
      </c>
      <c r="AC4" s="88">
        <v>21</v>
      </c>
      <c r="AD4" s="88">
        <v>14</v>
      </c>
      <c r="AE4" s="88">
        <v>24</v>
      </c>
      <c r="AF4" s="89">
        <v>18</v>
      </c>
      <c r="AG4" s="90">
        <v>27</v>
      </c>
    </row>
    <row r="5" spans="1:33" s="57" customFormat="1" ht="14.25" hidden="1" x14ac:dyDescent="0.2">
      <c r="A5" s="95" t="s">
        <v>52</v>
      </c>
      <c r="B5" s="87" t="s">
        <v>158</v>
      </c>
      <c r="C5" s="87" t="s">
        <v>5</v>
      </c>
      <c r="D5" s="90" t="s">
        <v>24</v>
      </c>
      <c r="E5" s="83">
        <f t="shared" si="0"/>
        <v>4392078.8737864085</v>
      </c>
      <c r="F5" s="88">
        <f t="shared" si="1"/>
        <v>2754</v>
      </c>
      <c r="G5" s="88">
        <v>273</v>
      </c>
      <c r="H5" s="88">
        <v>382</v>
      </c>
      <c r="I5" s="88">
        <v>273</v>
      </c>
      <c r="J5" s="88">
        <v>218</v>
      </c>
      <c r="K5" s="88">
        <v>65</v>
      </c>
      <c r="L5" s="88">
        <v>65</v>
      </c>
      <c r="M5" s="88">
        <v>110</v>
      </c>
      <c r="N5" s="88">
        <v>110</v>
      </c>
      <c r="O5" s="88">
        <v>49</v>
      </c>
      <c r="P5" s="88">
        <v>82</v>
      </c>
      <c r="Q5" s="88">
        <v>54</v>
      </c>
      <c r="R5" s="88">
        <v>110</v>
      </c>
      <c r="S5" s="88">
        <v>110</v>
      </c>
      <c r="T5" s="88">
        <v>110</v>
      </c>
      <c r="U5" s="88">
        <v>43</v>
      </c>
      <c r="V5" s="88">
        <v>110</v>
      </c>
      <c r="W5" s="88">
        <v>110</v>
      </c>
      <c r="X5" s="88">
        <v>54</v>
      </c>
      <c r="Y5" s="88">
        <v>110</v>
      </c>
      <c r="Z5" s="88">
        <v>110</v>
      </c>
      <c r="AA5" s="88">
        <v>22</v>
      </c>
      <c r="AB5" s="88">
        <v>15</v>
      </c>
      <c r="AC5" s="88">
        <v>33</v>
      </c>
      <c r="AD5" s="88">
        <v>24</v>
      </c>
      <c r="AE5" s="88">
        <v>39</v>
      </c>
      <c r="AF5" s="89">
        <v>29</v>
      </c>
      <c r="AG5" s="90">
        <v>44</v>
      </c>
    </row>
    <row r="6" spans="1:33" s="57" customFormat="1" ht="14.25" hidden="1" x14ac:dyDescent="0.2">
      <c r="A6" s="95" t="s">
        <v>7</v>
      </c>
      <c r="B6" s="87" t="s">
        <v>159</v>
      </c>
      <c r="C6" s="87" t="s">
        <v>5</v>
      </c>
      <c r="D6" s="90" t="s">
        <v>23</v>
      </c>
      <c r="E6" s="83">
        <f t="shared" si="0"/>
        <v>5720537.9271844663</v>
      </c>
      <c r="F6" s="88">
        <f t="shared" si="1"/>
        <v>3672</v>
      </c>
      <c r="G6" s="88">
        <v>367</v>
      </c>
      <c r="H6" s="88">
        <v>514</v>
      </c>
      <c r="I6" s="88">
        <v>367</v>
      </c>
      <c r="J6" s="88">
        <v>293</v>
      </c>
      <c r="K6" s="88">
        <v>88</v>
      </c>
      <c r="L6" s="88">
        <v>88</v>
      </c>
      <c r="M6" s="88">
        <v>147</v>
      </c>
      <c r="N6" s="88">
        <v>147</v>
      </c>
      <c r="O6" s="88">
        <v>66</v>
      </c>
      <c r="P6" s="88">
        <v>111</v>
      </c>
      <c r="Q6" s="88">
        <v>73</v>
      </c>
      <c r="R6" s="88">
        <v>147</v>
      </c>
      <c r="S6" s="88">
        <v>147</v>
      </c>
      <c r="T6" s="88">
        <v>147</v>
      </c>
      <c r="U6" s="88">
        <v>58</v>
      </c>
      <c r="V6" s="88">
        <v>147</v>
      </c>
      <c r="W6" s="88">
        <v>147</v>
      </c>
      <c r="X6" s="88">
        <v>73</v>
      </c>
      <c r="Y6" s="88">
        <v>147</v>
      </c>
      <c r="Z6" s="88">
        <v>147</v>
      </c>
      <c r="AA6" s="88">
        <v>24</v>
      </c>
      <c r="AB6" s="88">
        <v>18</v>
      </c>
      <c r="AC6" s="88">
        <v>42</v>
      </c>
      <c r="AD6" s="88">
        <v>29</v>
      </c>
      <c r="AE6" s="88">
        <v>48</v>
      </c>
      <c r="AF6" s="89">
        <v>36</v>
      </c>
      <c r="AG6" s="90">
        <v>54</v>
      </c>
    </row>
    <row r="7" spans="1:33" s="57" customFormat="1" ht="14.25" hidden="1" x14ac:dyDescent="0.2">
      <c r="A7" s="95" t="s">
        <v>8</v>
      </c>
      <c r="B7" s="87" t="s">
        <v>160</v>
      </c>
      <c r="C7" s="87" t="s">
        <v>5</v>
      </c>
      <c r="D7" s="90" t="s">
        <v>24</v>
      </c>
      <c r="E7" s="83">
        <f t="shared" si="0"/>
        <v>5656664.2694174759</v>
      </c>
      <c r="F7" s="88">
        <f t="shared" si="1"/>
        <v>3628</v>
      </c>
      <c r="G7" s="88">
        <v>363</v>
      </c>
      <c r="H7" s="88">
        <v>508</v>
      </c>
      <c r="I7" s="88">
        <v>363</v>
      </c>
      <c r="J7" s="88">
        <v>290</v>
      </c>
      <c r="K7" s="88">
        <v>87</v>
      </c>
      <c r="L7" s="88">
        <v>87</v>
      </c>
      <c r="M7" s="88">
        <v>145</v>
      </c>
      <c r="N7" s="88">
        <v>145</v>
      </c>
      <c r="O7" s="88">
        <v>65</v>
      </c>
      <c r="P7" s="88">
        <v>109</v>
      </c>
      <c r="Q7" s="88">
        <v>72</v>
      </c>
      <c r="R7" s="88">
        <v>145</v>
      </c>
      <c r="S7" s="88">
        <v>145</v>
      </c>
      <c r="T7" s="88">
        <v>145</v>
      </c>
      <c r="U7" s="88">
        <v>58</v>
      </c>
      <c r="V7" s="88">
        <v>145</v>
      </c>
      <c r="W7" s="88">
        <v>145</v>
      </c>
      <c r="X7" s="88">
        <v>72</v>
      </c>
      <c r="Y7" s="88">
        <v>145</v>
      </c>
      <c r="Z7" s="88">
        <v>145</v>
      </c>
      <c r="AA7" s="88">
        <v>24</v>
      </c>
      <c r="AB7" s="88">
        <v>18</v>
      </c>
      <c r="AC7" s="88">
        <v>42</v>
      </c>
      <c r="AD7" s="88">
        <v>29</v>
      </c>
      <c r="AE7" s="88">
        <v>48</v>
      </c>
      <c r="AF7" s="89">
        <v>35</v>
      </c>
      <c r="AG7" s="90">
        <v>53</v>
      </c>
    </row>
    <row r="8" spans="1:33" s="57" customFormat="1" ht="14.25" hidden="1" x14ac:dyDescent="0.2">
      <c r="A8" s="95" t="s">
        <v>161</v>
      </c>
      <c r="B8" s="87" t="s">
        <v>162</v>
      </c>
      <c r="C8" s="87" t="s">
        <v>5</v>
      </c>
      <c r="D8" s="90" t="s">
        <v>24</v>
      </c>
      <c r="E8" s="83">
        <f t="shared" si="0"/>
        <v>6552374.0218446627</v>
      </c>
      <c r="F8" s="88">
        <f t="shared" si="1"/>
        <v>4208</v>
      </c>
      <c r="G8" s="88">
        <v>421</v>
      </c>
      <c r="H8" s="88">
        <v>589</v>
      </c>
      <c r="I8" s="88">
        <v>421</v>
      </c>
      <c r="J8" s="88">
        <v>337</v>
      </c>
      <c r="K8" s="88">
        <v>101</v>
      </c>
      <c r="L8" s="88">
        <v>101</v>
      </c>
      <c r="M8" s="88">
        <v>168</v>
      </c>
      <c r="N8" s="88">
        <v>168</v>
      </c>
      <c r="O8" s="88">
        <v>75</v>
      </c>
      <c r="P8" s="88">
        <v>127</v>
      </c>
      <c r="Q8" s="88">
        <v>85</v>
      </c>
      <c r="R8" s="88">
        <v>168</v>
      </c>
      <c r="S8" s="88">
        <v>168</v>
      </c>
      <c r="T8" s="88">
        <v>168</v>
      </c>
      <c r="U8" s="88">
        <v>67</v>
      </c>
      <c r="V8" s="88">
        <v>168</v>
      </c>
      <c r="W8" s="88">
        <v>168</v>
      </c>
      <c r="X8" s="88">
        <v>85</v>
      </c>
      <c r="Y8" s="88">
        <v>168</v>
      </c>
      <c r="Z8" s="88">
        <v>168</v>
      </c>
      <c r="AA8" s="88">
        <v>27</v>
      </c>
      <c r="AB8" s="88">
        <v>21</v>
      </c>
      <c r="AC8" s="88">
        <v>48</v>
      </c>
      <c r="AD8" s="88">
        <v>33</v>
      </c>
      <c r="AE8" s="88">
        <v>55</v>
      </c>
      <c r="AF8" s="89">
        <v>41</v>
      </c>
      <c r="AG8" s="90">
        <v>62</v>
      </c>
    </row>
    <row r="9" spans="1:33" s="57" customFormat="1" ht="14.25" x14ac:dyDescent="0.2">
      <c r="A9" s="95" t="s">
        <v>10</v>
      </c>
      <c r="B9" s="87" t="s">
        <v>163</v>
      </c>
      <c r="C9" s="87" t="s">
        <v>5</v>
      </c>
      <c r="D9" s="90" t="s">
        <v>5</v>
      </c>
      <c r="E9" s="83">
        <f t="shared" si="0"/>
        <v>11059403.225728154</v>
      </c>
      <c r="F9" s="88">
        <f t="shared" si="1"/>
        <v>7100</v>
      </c>
      <c r="G9" s="88">
        <v>709</v>
      </c>
      <c r="H9" s="88">
        <v>994</v>
      </c>
      <c r="I9" s="88">
        <v>709</v>
      </c>
      <c r="J9" s="88">
        <v>568</v>
      </c>
      <c r="K9" s="88">
        <v>170</v>
      </c>
      <c r="L9" s="88">
        <v>170</v>
      </c>
      <c r="M9" s="88">
        <v>284</v>
      </c>
      <c r="N9" s="88">
        <v>284</v>
      </c>
      <c r="O9" s="88">
        <v>128</v>
      </c>
      <c r="P9" s="88">
        <v>213</v>
      </c>
      <c r="Q9" s="88">
        <v>142</v>
      </c>
      <c r="R9" s="88">
        <v>284</v>
      </c>
      <c r="S9" s="88">
        <v>284</v>
      </c>
      <c r="T9" s="88">
        <v>284</v>
      </c>
      <c r="U9" s="88">
        <v>114</v>
      </c>
      <c r="V9" s="88">
        <v>284</v>
      </c>
      <c r="W9" s="88">
        <v>284</v>
      </c>
      <c r="X9" s="88">
        <v>142</v>
      </c>
      <c r="Y9" s="88">
        <v>284</v>
      </c>
      <c r="Z9" s="88">
        <v>284</v>
      </c>
      <c r="AA9" s="88">
        <v>46</v>
      </c>
      <c r="AB9" s="88">
        <v>35</v>
      </c>
      <c r="AC9" s="88">
        <v>81</v>
      </c>
      <c r="AD9" s="88">
        <v>56</v>
      </c>
      <c r="AE9" s="88">
        <v>93</v>
      </c>
      <c r="AF9" s="89">
        <v>70</v>
      </c>
      <c r="AG9" s="90">
        <v>104</v>
      </c>
    </row>
    <row r="10" spans="1:33" s="57" customFormat="1" ht="14.25" hidden="1" x14ac:dyDescent="0.2">
      <c r="A10" s="95" t="s">
        <v>11</v>
      </c>
      <c r="B10" s="87" t="s">
        <v>164</v>
      </c>
      <c r="C10" s="87" t="s">
        <v>5</v>
      </c>
      <c r="D10" s="90" t="s">
        <v>24</v>
      </c>
      <c r="E10" s="83">
        <f t="shared" si="0"/>
        <v>7699135.1286407765</v>
      </c>
      <c r="F10" s="88">
        <f t="shared" si="1"/>
        <v>4945</v>
      </c>
      <c r="G10" s="88">
        <v>494</v>
      </c>
      <c r="H10" s="88">
        <v>691</v>
      </c>
      <c r="I10" s="88">
        <v>494</v>
      </c>
      <c r="J10" s="88">
        <v>395</v>
      </c>
      <c r="K10" s="88">
        <v>119</v>
      </c>
      <c r="L10" s="88">
        <v>119</v>
      </c>
      <c r="M10" s="88">
        <v>198</v>
      </c>
      <c r="N10" s="88">
        <v>198</v>
      </c>
      <c r="O10" s="88">
        <v>89</v>
      </c>
      <c r="P10" s="88">
        <v>148</v>
      </c>
      <c r="Q10" s="88">
        <v>99</v>
      </c>
      <c r="R10" s="88">
        <v>198</v>
      </c>
      <c r="S10" s="88">
        <v>198</v>
      </c>
      <c r="T10" s="88">
        <v>198</v>
      </c>
      <c r="U10" s="88">
        <v>79</v>
      </c>
      <c r="V10" s="88">
        <v>198</v>
      </c>
      <c r="W10" s="88">
        <v>198</v>
      </c>
      <c r="X10" s="88">
        <v>99</v>
      </c>
      <c r="Y10" s="88">
        <v>198</v>
      </c>
      <c r="Z10" s="88">
        <v>198</v>
      </c>
      <c r="AA10" s="88">
        <v>32</v>
      </c>
      <c r="AB10" s="88">
        <v>24</v>
      </c>
      <c r="AC10" s="88">
        <v>57</v>
      </c>
      <c r="AD10" s="88">
        <v>39</v>
      </c>
      <c r="AE10" s="88">
        <v>65</v>
      </c>
      <c r="AF10" s="89">
        <v>48</v>
      </c>
      <c r="AG10" s="90">
        <v>72</v>
      </c>
    </row>
    <row r="11" spans="1:33" s="57" customFormat="1" ht="14.25" x14ac:dyDescent="0.2">
      <c r="A11" s="95" t="s">
        <v>12</v>
      </c>
      <c r="B11" s="87" t="s">
        <v>165</v>
      </c>
      <c r="C11" s="87" t="s">
        <v>5</v>
      </c>
      <c r="D11" s="90" t="s">
        <v>5</v>
      </c>
      <c r="E11" s="83">
        <f t="shared" si="0"/>
        <v>6483709.7645631079</v>
      </c>
      <c r="F11" s="88">
        <f t="shared" si="1"/>
        <v>4159</v>
      </c>
      <c r="G11" s="88">
        <v>416</v>
      </c>
      <c r="H11" s="88">
        <v>582</v>
      </c>
      <c r="I11" s="88">
        <v>416</v>
      </c>
      <c r="J11" s="88">
        <v>333</v>
      </c>
      <c r="K11" s="88">
        <v>100</v>
      </c>
      <c r="L11" s="88">
        <v>100</v>
      </c>
      <c r="M11" s="88">
        <v>166</v>
      </c>
      <c r="N11" s="88">
        <v>166</v>
      </c>
      <c r="O11" s="88">
        <v>74</v>
      </c>
      <c r="P11" s="88">
        <v>125</v>
      </c>
      <c r="Q11" s="88">
        <v>84</v>
      </c>
      <c r="R11" s="88">
        <v>166</v>
      </c>
      <c r="S11" s="88">
        <v>166</v>
      </c>
      <c r="T11" s="88">
        <v>166</v>
      </c>
      <c r="U11" s="88">
        <v>66</v>
      </c>
      <c r="V11" s="88">
        <v>166</v>
      </c>
      <c r="W11" s="88">
        <v>166</v>
      </c>
      <c r="X11" s="88">
        <v>84</v>
      </c>
      <c r="Y11" s="88">
        <v>166</v>
      </c>
      <c r="Z11" s="88">
        <v>166</v>
      </c>
      <c r="AA11" s="88">
        <v>27</v>
      </c>
      <c r="AB11" s="88">
        <v>21</v>
      </c>
      <c r="AC11" s="88">
        <v>48</v>
      </c>
      <c r="AD11" s="88">
        <v>33</v>
      </c>
      <c r="AE11" s="88">
        <v>54</v>
      </c>
      <c r="AF11" s="89">
        <v>41</v>
      </c>
      <c r="AG11" s="90">
        <v>61</v>
      </c>
    </row>
    <row r="12" spans="1:33" s="57" customFormat="1" ht="14.25" hidden="1" x14ac:dyDescent="0.2">
      <c r="A12" s="95" t="s">
        <v>13</v>
      </c>
      <c r="B12" s="87" t="s">
        <v>166</v>
      </c>
      <c r="C12" s="87" t="s">
        <v>5</v>
      </c>
      <c r="D12" s="90" t="s">
        <v>23</v>
      </c>
      <c r="E12" s="83">
        <f t="shared" si="0"/>
        <v>10097154.868932039</v>
      </c>
      <c r="F12" s="88">
        <f t="shared" si="1"/>
        <v>6484</v>
      </c>
      <c r="G12" s="88">
        <v>648</v>
      </c>
      <c r="H12" s="88">
        <v>908</v>
      </c>
      <c r="I12" s="88">
        <v>648</v>
      </c>
      <c r="J12" s="88">
        <v>519</v>
      </c>
      <c r="K12" s="88">
        <v>156</v>
      </c>
      <c r="L12" s="88">
        <v>156</v>
      </c>
      <c r="M12" s="88">
        <v>259</v>
      </c>
      <c r="N12" s="88">
        <v>259</v>
      </c>
      <c r="O12" s="88">
        <v>117</v>
      </c>
      <c r="P12" s="88">
        <v>194</v>
      </c>
      <c r="Q12" s="88">
        <v>130</v>
      </c>
      <c r="R12" s="88">
        <v>259</v>
      </c>
      <c r="S12" s="88">
        <v>259</v>
      </c>
      <c r="T12" s="88">
        <v>259</v>
      </c>
      <c r="U12" s="88">
        <v>104</v>
      </c>
      <c r="V12" s="88">
        <v>259</v>
      </c>
      <c r="W12" s="88">
        <v>259</v>
      </c>
      <c r="X12" s="88">
        <v>130</v>
      </c>
      <c r="Y12" s="88">
        <v>259</v>
      </c>
      <c r="Z12" s="88">
        <v>259</v>
      </c>
      <c r="AA12" s="88">
        <v>43</v>
      </c>
      <c r="AB12" s="88">
        <v>32</v>
      </c>
      <c r="AC12" s="88">
        <v>74</v>
      </c>
      <c r="AD12" s="88">
        <v>51</v>
      </c>
      <c r="AE12" s="88">
        <v>85</v>
      </c>
      <c r="AF12" s="89">
        <v>63</v>
      </c>
      <c r="AG12" s="90">
        <v>95</v>
      </c>
    </row>
    <row r="13" spans="1:33" hidden="1" x14ac:dyDescent="0.2">
      <c r="A13" s="95" t="s">
        <v>167</v>
      </c>
      <c r="B13" s="87" t="s">
        <v>168</v>
      </c>
      <c r="C13" s="87" t="s">
        <v>5</v>
      </c>
      <c r="D13" s="90" t="s">
        <v>45</v>
      </c>
      <c r="E13" s="83">
        <f t="shared" si="0"/>
        <v>5996866.4975728141</v>
      </c>
      <c r="F13" s="88">
        <f t="shared" si="1"/>
        <v>3918</v>
      </c>
      <c r="G13" s="83">
        <v>393</v>
      </c>
      <c r="H13" s="83">
        <v>551</v>
      </c>
      <c r="I13" s="83">
        <v>393</v>
      </c>
      <c r="J13" s="83">
        <v>315</v>
      </c>
      <c r="K13" s="83">
        <v>94</v>
      </c>
      <c r="L13" s="83">
        <v>94</v>
      </c>
      <c r="M13" s="83">
        <v>158</v>
      </c>
      <c r="N13" s="83">
        <v>158</v>
      </c>
      <c r="O13" s="83">
        <v>70</v>
      </c>
      <c r="P13" s="83">
        <v>118</v>
      </c>
      <c r="Q13" s="83">
        <v>78</v>
      </c>
      <c r="R13" s="83">
        <v>158</v>
      </c>
      <c r="S13" s="83">
        <v>158</v>
      </c>
      <c r="T13" s="83">
        <v>158</v>
      </c>
      <c r="U13" s="83">
        <v>63</v>
      </c>
      <c r="V13" s="83">
        <v>158</v>
      </c>
      <c r="W13" s="83">
        <v>158</v>
      </c>
      <c r="X13" s="83">
        <v>78</v>
      </c>
      <c r="Y13" s="83">
        <v>158</v>
      </c>
      <c r="Z13" s="83">
        <v>158</v>
      </c>
      <c r="AA13" s="83">
        <v>22</v>
      </c>
      <c r="AB13" s="83">
        <v>17</v>
      </c>
      <c r="AC13" s="83">
        <v>43</v>
      </c>
      <c r="AD13" s="83">
        <v>28</v>
      </c>
      <c r="AE13" s="83">
        <v>48</v>
      </c>
      <c r="AF13" s="97">
        <v>37</v>
      </c>
      <c r="AG13" s="90">
        <v>54</v>
      </c>
    </row>
    <row r="14" spans="1:33" hidden="1" x14ac:dyDescent="0.2">
      <c r="A14" s="95" t="s">
        <v>14</v>
      </c>
      <c r="B14" s="87" t="s">
        <v>169</v>
      </c>
      <c r="C14" s="87" t="s">
        <v>5</v>
      </c>
      <c r="D14" s="90" t="s">
        <v>23</v>
      </c>
      <c r="E14" s="83">
        <f t="shared" si="0"/>
        <v>6335706.9101941744</v>
      </c>
      <c r="F14" s="88">
        <f t="shared" si="1"/>
        <v>4069</v>
      </c>
      <c r="G14" s="83">
        <v>406</v>
      </c>
      <c r="H14" s="83">
        <v>568</v>
      </c>
      <c r="I14" s="83">
        <v>406</v>
      </c>
      <c r="J14" s="83">
        <v>325</v>
      </c>
      <c r="K14" s="83">
        <v>98</v>
      </c>
      <c r="L14" s="83">
        <v>98</v>
      </c>
      <c r="M14" s="83">
        <v>163</v>
      </c>
      <c r="N14" s="83">
        <v>163</v>
      </c>
      <c r="O14" s="83">
        <v>73</v>
      </c>
      <c r="P14" s="83">
        <v>122</v>
      </c>
      <c r="Q14" s="83">
        <v>82</v>
      </c>
      <c r="R14" s="83">
        <v>163</v>
      </c>
      <c r="S14" s="83">
        <v>163</v>
      </c>
      <c r="T14" s="83">
        <v>163</v>
      </c>
      <c r="U14" s="83">
        <v>65</v>
      </c>
      <c r="V14" s="83">
        <v>163</v>
      </c>
      <c r="W14" s="83">
        <v>163</v>
      </c>
      <c r="X14" s="83">
        <v>82</v>
      </c>
      <c r="Y14" s="83">
        <v>163</v>
      </c>
      <c r="Z14" s="83">
        <v>163</v>
      </c>
      <c r="AA14" s="83">
        <v>26</v>
      </c>
      <c r="AB14" s="83">
        <v>20</v>
      </c>
      <c r="AC14" s="83">
        <v>47</v>
      </c>
      <c r="AD14" s="83">
        <v>32</v>
      </c>
      <c r="AE14" s="83">
        <v>53</v>
      </c>
      <c r="AF14" s="97">
        <v>39</v>
      </c>
      <c r="AG14" s="90">
        <v>60</v>
      </c>
    </row>
    <row r="15" spans="1:33" hidden="1" x14ac:dyDescent="0.2">
      <c r="A15" s="95" t="s">
        <v>15</v>
      </c>
      <c r="B15" s="87" t="s">
        <v>170</v>
      </c>
      <c r="C15" s="87" t="s">
        <v>5</v>
      </c>
      <c r="D15" s="90" t="s">
        <v>45</v>
      </c>
      <c r="E15" s="83">
        <f t="shared" si="0"/>
        <v>13375349.735436894</v>
      </c>
      <c r="F15" s="88">
        <f t="shared" si="1"/>
        <v>8576</v>
      </c>
      <c r="G15" s="83">
        <v>855</v>
      </c>
      <c r="H15" s="83">
        <v>1218</v>
      </c>
      <c r="I15" s="83">
        <v>855</v>
      </c>
      <c r="J15" s="83">
        <v>681</v>
      </c>
      <c r="K15" s="83">
        <v>204</v>
      </c>
      <c r="L15" s="83">
        <v>204</v>
      </c>
      <c r="M15" s="83">
        <v>343</v>
      </c>
      <c r="N15" s="83">
        <v>343</v>
      </c>
      <c r="O15" s="83">
        <v>153</v>
      </c>
      <c r="P15" s="83">
        <v>258</v>
      </c>
      <c r="Q15" s="83">
        <v>169</v>
      </c>
      <c r="R15" s="83">
        <v>343</v>
      </c>
      <c r="S15" s="83">
        <v>343</v>
      </c>
      <c r="T15" s="83">
        <v>343</v>
      </c>
      <c r="U15" s="83">
        <v>133</v>
      </c>
      <c r="V15" s="83">
        <v>343</v>
      </c>
      <c r="W15" s="83">
        <v>343</v>
      </c>
      <c r="X15" s="83">
        <v>169</v>
      </c>
      <c r="Y15" s="83">
        <v>343</v>
      </c>
      <c r="Z15" s="83">
        <v>343</v>
      </c>
      <c r="AA15" s="83">
        <v>57</v>
      </c>
      <c r="AB15" s="83">
        <v>43</v>
      </c>
      <c r="AC15" s="83">
        <v>99</v>
      </c>
      <c r="AD15" s="83">
        <v>68</v>
      </c>
      <c r="AE15" s="83">
        <v>114</v>
      </c>
      <c r="AF15" s="97">
        <v>85</v>
      </c>
      <c r="AG15" s="90">
        <v>124</v>
      </c>
    </row>
    <row r="16" spans="1:33" hidden="1" x14ac:dyDescent="0.2">
      <c r="A16" s="95" t="s">
        <v>129</v>
      </c>
      <c r="B16" s="87" t="s">
        <v>171</v>
      </c>
      <c r="C16" s="87" t="s">
        <v>5</v>
      </c>
      <c r="D16" s="90" t="s">
        <v>45</v>
      </c>
      <c r="E16" s="83">
        <f t="shared" si="0"/>
        <v>6781017.6262135934</v>
      </c>
      <c r="F16" s="88">
        <f t="shared" si="1"/>
        <v>4350</v>
      </c>
      <c r="G16" s="83">
        <v>434</v>
      </c>
      <c r="H16" s="83">
        <v>608</v>
      </c>
      <c r="I16" s="83">
        <v>434</v>
      </c>
      <c r="J16" s="83">
        <v>348</v>
      </c>
      <c r="K16" s="83">
        <v>105</v>
      </c>
      <c r="L16" s="83">
        <v>105</v>
      </c>
      <c r="M16" s="83">
        <v>174</v>
      </c>
      <c r="N16" s="83">
        <v>174</v>
      </c>
      <c r="O16" s="83">
        <v>78</v>
      </c>
      <c r="P16" s="83">
        <v>131</v>
      </c>
      <c r="Q16" s="83">
        <v>87</v>
      </c>
      <c r="R16" s="83">
        <v>174</v>
      </c>
      <c r="S16" s="83">
        <v>174</v>
      </c>
      <c r="T16" s="83">
        <v>174</v>
      </c>
      <c r="U16" s="83">
        <v>69</v>
      </c>
      <c r="V16" s="83">
        <v>174</v>
      </c>
      <c r="W16" s="83">
        <v>174</v>
      </c>
      <c r="X16" s="83">
        <v>87</v>
      </c>
      <c r="Y16" s="83">
        <v>174</v>
      </c>
      <c r="Z16" s="83">
        <v>174</v>
      </c>
      <c r="AA16" s="83">
        <v>29</v>
      </c>
      <c r="AB16" s="83">
        <v>21</v>
      </c>
      <c r="AC16" s="83">
        <v>50</v>
      </c>
      <c r="AD16" s="83">
        <v>34</v>
      </c>
      <c r="AE16" s="83">
        <v>57</v>
      </c>
      <c r="AF16" s="97">
        <v>43</v>
      </c>
      <c r="AG16" s="90">
        <v>64</v>
      </c>
    </row>
    <row r="17" spans="1:33" hidden="1" x14ac:dyDescent="0.2">
      <c r="A17" s="95" t="s">
        <v>130</v>
      </c>
      <c r="B17" s="87" t="s">
        <v>172</v>
      </c>
      <c r="C17" s="87" t="s">
        <v>5</v>
      </c>
      <c r="D17" s="90" t="s">
        <v>45</v>
      </c>
      <c r="E17" s="83">
        <f t="shared" si="0"/>
        <v>6221498.3883495163</v>
      </c>
      <c r="F17" s="88">
        <f t="shared" si="1"/>
        <v>3981</v>
      </c>
      <c r="G17" s="83">
        <v>398</v>
      </c>
      <c r="H17" s="83">
        <v>558</v>
      </c>
      <c r="I17" s="83">
        <v>398</v>
      </c>
      <c r="J17" s="83">
        <v>319</v>
      </c>
      <c r="K17" s="83">
        <v>95</v>
      </c>
      <c r="L17" s="83">
        <v>95</v>
      </c>
      <c r="M17" s="83">
        <v>159</v>
      </c>
      <c r="N17" s="83">
        <v>159</v>
      </c>
      <c r="O17" s="83">
        <v>71</v>
      </c>
      <c r="P17" s="83">
        <v>120</v>
      </c>
      <c r="Q17" s="83">
        <v>79</v>
      </c>
      <c r="R17" s="83">
        <v>159</v>
      </c>
      <c r="S17" s="83">
        <v>159</v>
      </c>
      <c r="T17" s="83">
        <v>159</v>
      </c>
      <c r="U17" s="83">
        <v>63</v>
      </c>
      <c r="V17" s="83">
        <v>159</v>
      </c>
      <c r="W17" s="83">
        <v>159</v>
      </c>
      <c r="X17" s="83">
        <v>79</v>
      </c>
      <c r="Y17" s="83">
        <v>159</v>
      </c>
      <c r="Z17" s="83">
        <v>159</v>
      </c>
      <c r="AA17" s="83">
        <v>26</v>
      </c>
      <c r="AB17" s="83">
        <v>20</v>
      </c>
      <c r="AC17" s="83">
        <v>45</v>
      </c>
      <c r="AD17" s="83">
        <v>31</v>
      </c>
      <c r="AE17" s="83">
        <v>52</v>
      </c>
      <c r="AF17" s="97">
        <v>39</v>
      </c>
      <c r="AG17" s="90">
        <v>62</v>
      </c>
    </row>
    <row r="18" spans="1:33" hidden="1" x14ac:dyDescent="0.2">
      <c r="A18" s="113" t="s">
        <v>16</v>
      </c>
      <c r="B18" s="113"/>
      <c r="C18" s="113"/>
      <c r="D18" s="113"/>
      <c r="E18" s="94">
        <f t="shared" ref="E18:AG18" si="2">SUM(E4:E17)</f>
        <v>99345216.900485456</v>
      </c>
      <c r="F18" s="94">
        <f t="shared" si="2"/>
        <v>63780</v>
      </c>
      <c r="G18" s="94">
        <f t="shared" si="2"/>
        <v>6374</v>
      </c>
      <c r="H18" s="94">
        <f t="shared" si="2"/>
        <v>8926</v>
      </c>
      <c r="I18" s="94">
        <f t="shared" si="2"/>
        <v>6374</v>
      </c>
      <c r="J18" s="94">
        <f t="shared" si="2"/>
        <v>5102</v>
      </c>
      <c r="K18" s="94">
        <f t="shared" si="2"/>
        <v>1530</v>
      </c>
      <c r="L18" s="94">
        <f t="shared" si="2"/>
        <v>1530</v>
      </c>
      <c r="M18" s="94">
        <f t="shared" si="2"/>
        <v>2551</v>
      </c>
      <c r="N18" s="94">
        <f t="shared" si="2"/>
        <v>2551</v>
      </c>
      <c r="O18" s="94">
        <f t="shared" si="2"/>
        <v>1145</v>
      </c>
      <c r="P18" s="94">
        <f t="shared" si="2"/>
        <v>1915</v>
      </c>
      <c r="Q18" s="94">
        <f t="shared" si="2"/>
        <v>1275</v>
      </c>
      <c r="R18" s="94">
        <f t="shared" si="2"/>
        <v>2551</v>
      </c>
      <c r="S18" s="94">
        <f t="shared" si="2"/>
        <v>2551</v>
      </c>
      <c r="T18" s="94">
        <f t="shared" si="2"/>
        <v>2551</v>
      </c>
      <c r="U18" s="94">
        <f t="shared" si="2"/>
        <v>1018</v>
      </c>
      <c r="V18" s="94">
        <f t="shared" si="2"/>
        <v>2551</v>
      </c>
      <c r="W18" s="94">
        <f t="shared" si="2"/>
        <v>2551</v>
      </c>
      <c r="X18" s="94">
        <f t="shared" si="2"/>
        <v>1275</v>
      </c>
      <c r="Y18" s="94">
        <f t="shared" si="2"/>
        <v>2551</v>
      </c>
      <c r="Z18" s="94">
        <f t="shared" si="2"/>
        <v>2551</v>
      </c>
      <c r="AA18" s="94">
        <f t="shared" si="2"/>
        <v>417</v>
      </c>
      <c r="AB18" s="94">
        <f t="shared" si="2"/>
        <v>314</v>
      </c>
      <c r="AC18" s="94">
        <f t="shared" si="2"/>
        <v>730</v>
      </c>
      <c r="AD18" s="94">
        <f t="shared" si="2"/>
        <v>501</v>
      </c>
      <c r="AE18" s="94">
        <f t="shared" si="2"/>
        <v>835</v>
      </c>
      <c r="AF18" s="98">
        <f t="shared" si="2"/>
        <v>624</v>
      </c>
      <c r="AG18" s="98">
        <f t="shared" si="2"/>
        <v>936</v>
      </c>
    </row>
  </sheetData>
  <autoFilter ref="A3:AG18">
    <filterColumn colId="3">
      <filters>
        <filter val="Rajshahi"/>
      </filters>
    </filterColumn>
  </autoFilter>
  <mergeCells count="1">
    <mergeCell ref="A18:D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AG18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F4" sqref="F4:F11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6" width="6" style="2" bestFit="1" customWidth="1"/>
    <col min="7" max="8" width="8.42578125" style="2" bestFit="1" customWidth="1"/>
    <col min="9" max="9" width="9.140625" style="2" bestFit="1" customWidth="1"/>
    <col min="10" max="10" width="10.140625" style="2" bestFit="1" customWidth="1"/>
    <col min="11" max="15" width="8.5703125" style="2" bestFit="1" customWidth="1"/>
    <col min="16" max="17" width="8.140625" style="2" bestFit="1" customWidth="1"/>
    <col min="18" max="18" width="8.5703125" style="2" bestFit="1" customWidth="1"/>
    <col min="19" max="20" width="8.140625" style="2" bestFit="1" customWidth="1"/>
    <col min="21" max="21" width="9" style="2" bestFit="1" customWidth="1"/>
    <col min="22" max="22" width="8.28515625" style="2" bestFit="1" customWidth="1"/>
    <col min="23" max="24" width="9" style="2" bestFit="1" customWidth="1"/>
    <col min="25" max="25" width="8.28515625" style="2" bestFit="1" customWidth="1"/>
    <col min="26" max="26" width="9" style="2" bestFit="1" customWidth="1"/>
    <col min="27" max="28" width="9.5703125" style="2" bestFit="1" customWidth="1"/>
    <col min="29" max="29" width="7.7109375" style="2" bestFit="1" customWidth="1"/>
    <col min="30" max="30" width="9.28515625" style="2" bestFit="1" customWidth="1"/>
    <col min="31" max="31" width="12.140625" style="2" bestFit="1" customWidth="1"/>
    <col min="32" max="33" width="8.28515625" style="3" bestFit="1" customWidth="1"/>
    <col min="34" max="16384" width="9.140625" style="3"/>
  </cols>
  <sheetData>
    <row r="1" spans="1:33" ht="14.25" x14ac:dyDescent="0.2">
      <c r="A1" s="100" t="s">
        <v>207</v>
      </c>
      <c r="B1" s="59"/>
      <c r="C1" s="59"/>
      <c r="H1" s="7"/>
      <c r="W1" s="7"/>
    </row>
    <row r="2" spans="1:33" s="1" customFormat="1" x14ac:dyDescent="0.2">
      <c r="E2" s="2"/>
      <c r="F2" s="4" t="s">
        <v>145</v>
      </c>
      <c r="G2" s="5">
        <v>950</v>
      </c>
      <c r="H2" s="5">
        <v>960</v>
      </c>
      <c r="I2" s="5">
        <v>1030</v>
      </c>
      <c r="J2" s="5">
        <v>1100</v>
      </c>
      <c r="K2" s="5">
        <v>1150</v>
      </c>
      <c r="L2" s="5">
        <v>1150</v>
      </c>
      <c r="M2" s="5">
        <v>1200</v>
      </c>
      <c r="N2" s="5">
        <v>1200</v>
      </c>
      <c r="O2" s="5">
        <v>1240</v>
      </c>
      <c r="P2" s="5">
        <v>1250</v>
      </c>
      <c r="Q2" s="5">
        <v>1250</v>
      </c>
      <c r="R2" s="5">
        <v>1250</v>
      </c>
      <c r="S2" s="5">
        <v>1260</v>
      </c>
      <c r="T2" s="5">
        <v>1300</v>
      </c>
      <c r="U2" s="5">
        <v>1330</v>
      </c>
      <c r="V2" s="5">
        <v>1340</v>
      </c>
      <c r="W2" s="5">
        <v>1400</v>
      </c>
      <c r="X2" s="5">
        <v>1430</v>
      </c>
      <c r="Y2" s="5">
        <v>1440</v>
      </c>
      <c r="Z2" s="5">
        <v>1460</v>
      </c>
      <c r="AA2" s="5">
        <v>4840</v>
      </c>
      <c r="AB2" s="5">
        <v>6570</v>
      </c>
      <c r="AC2" s="5">
        <v>9530</v>
      </c>
      <c r="AD2" s="5">
        <v>6100</v>
      </c>
      <c r="AE2" s="60">
        <v>7240</v>
      </c>
      <c r="AF2" s="60">
        <v>7700</v>
      </c>
      <c r="AG2" s="60">
        <v>8490</v>
      </c>
    </row>
    <row r="3" spans="1:33" s="6" customFormat="1" ht="32.25" customHeight="1" x14ac:dyDescent="0.25">
      <c r="A3" s="99" t="s">
        <v>1</v>
      </c>
      <c r="B3" s="99" t="s">
        <v>144</v>
      </c>
      <c r="C3" s="99" t="s">
        <v>2</v>
      </c>
      <c r="D3" s="99" t="s">
        <v>19</v>
      </c>
      <c r="E3" s="84" t="s">
        <v>3</v>
      </c>
      <c r="F3" s="84" t="s">
        <v>4</v>
      </c>
      <c r="G3" s="85" t="s">
        <v>180</v>
      </c>
      <c r="H3" s="85" t="s">
        <v>181</v>
      </c>
      <c r="I3" s="85" t="s">
        <v>182</v>
      </c>
      <c r="J3" s="85" t="s">
        <v>183</v>
      </c>
      <c r="K3" s="85" t="s">
        <v>184</v>
      </c>
      <c r="L3" s="85" t="s">
        <v>185</v>
      </c>
      <c r="M3" s="85" t="s">
        <v>186</v>
      </c>
      <c r="N3" s="85" t="s">
        <v>187</v>
      </c>
      <c r="O3" s="85" t="s">
        <v>188</v>
      </c>
      <c r="P3" s="85" t="s">
        <v>189</v>
      </c>
      <c r="Q3" s="85" t="s">
        <v>190</v>
      </c>
      <c r="R3" s="85" t="s">
        <v>191</v>
      </c>
      <c r="S3" s="85" t="s">
        <v>192</v>
      </c>
      <c r="T3" s="85" t="s">
        <v>193</v>
      </c>
      <c r="U3" s="85" t="s">
        <v>194</v>
      </c>
      <c r="V3" s="85" t="s">
        <v>195</v>
      </c>
      <c r="W3" s="85" t="s">
        <v>196</v>
      </c>
      <c r="X3" s="85" t="s">
        <v>197</v>
      </c>
      <c r="Y3" s="85" t="s">
        <v>198</v>
      </c>
      <c r="Z3" s="85" t="s">
        <v>199</v>
      </c>
      <c r="AA3" s="85" t="s">
        <v>200</v>
      </c>
      <c r="AB3" s="85" t="s">
        <v>201</v>
      </c>
      <c r="AC3" s="85" t="s">
        <v>202</v>
      </c>
      <c r="AD3" s="85" t="s">
        <v>203</v>
      </c>
      <c r="AE3" s="86" t="s">
        <v>204</v>
      </c>
      <c r="AF3" s="86" t="s">
        <v>205</v>
      </c>
      <c r="AG3" s="86" t="s">
        <v>206</v>
      </c>
    </row>
    <row r="4" spans="1:33" s="57" customFormat="1" ht="14.25" x14ac:dyDescent="0.2">
      <c r="A4" s="95" t="s">
        <v>6</v>
      </c>
      <c r="B4" s="87" t="s">
        <v>157</v>
      </c>
      <c r="C4" s="87" t="s">
        <v>5</v>
      </c>
      <c r="D4" s="87" t="s">
        <v>5</v>
      </c>
      <c r="E4" s="83">
        <f t="shared" ref="E4:E17" si="0">SUMPRODUCT($G$2:$AG$2,G4:AG4)</f>
        <v>3054030</v>
      </c>
      <c r="F4" s="88">
        <f t="shared" ref="F4:F17" si="1">SUM(G4:AG4)</f>
        <v>1936</v>
      </c>
      <c r="G4" s="88">
        <v>197</v>
      </c>
      <c r="H4" s="88">
        <v>255</v>
      </c>
      <c r="I4" s="88">
        <v>197</v>
      </c>
      <c r="J4" s="88">
        <v>161</v>
      </c>
      <c r="K4" s="88">
        <v>48</v>
      </c>
      <c r="L4" s="88">
        <v>48</v>
      </c>
      <c r="M4" s="88">
        <v>77</v>
      </c>
      <c r="N4" s="88">
        <v>77</v>
      </c>
      <c r="O4" s="88">
        <v>37</v>
      </c>
      <c r="P4" s="88">
        <v>57</v>
      </c>
      <c r="Q4" s="88">
        <v>41</v>
      </c>
      <c r="R4" s="88">
        <v>77</v>
      </c>
      <c r="S4" s="88">
        <v>77</v>
      </c>
      <c r="T4" s="88">
        <v>77</v>
      </c>
      <c r="U4" s="88">
        <v>36</v>
      </c>
      <c r="V4" s="88">
        <v>77</v>
      </c>
      <c r="W4" s="88">
        <v>77</v>
      </c>
      <c r="X4" s="88">
        <v>41</v>
      </c>
      <c r="Y4" s="88">
        <v>77</v>
      </c>
      <c r="Z4" s="88">
        <v>77</v>
      </c>
      <c r="AA4" s="88">
        <v>12</v>
      </c>
      <c r="AB4" s="88">
        <v>9</v>
      </c>
      <c r="AC4" s="88">
        <v>21</v>
      </c>
      <c r="AD4" s="88">
        <v>14</v>
      </c>
      <c r="AE4" s="89">
        <v>24</v>
      </c>
      <c r="AF4" s="90">
        <v>18</v>
      </c>
      <c r="AG4" s="90">
        <v>27</v>
      </c>
    </row>
    <row r="5" spans="1:33" s="57" customFormat="1" ht="14.25" hidden="1" x14ac:dyDescent="0.2">
      <c r="A5" s="95" t="s">
        <v>52</v>
      </c>
      <c r="B5" s="87" t="s">
        <v>158</v>
      </c>
      <c r="C5" s="87" t="s">
        <v>5</v>
      </c>
      <c r="D5" s="87" t="s">
        <v>24</v>
      </c>
      <c r="E5" s="83">
        <f t="shared" si="0"/>
        <v>4510370</v>
      </c>
      <c r="F5" s="88">
        <f t="shared" si="1"/>
        <v>2754</v>
      </c>
      <c r="G5" s="88">
        <v>273</v>
      </c>
      <c r="H5" s="88">
        <v>382</v>
      </c>
      <c r="I5" s="88">
        <v>273</v>
      </c>
      <c r="J5" s="88">
        <v>218</v>
      </c>
      <c r="K5" s="88">
        <v>65</v>
      </c>
      <c r="L5" s="88">
        <v>65</v>
      </c>
      <c r="M5" s="88">
        <v>110</v>
      </c>
      <c r="N5" s="88">
        <v>110</v>
      </c>
      <c r="O5" s="88">
        <v>49</v>
      </c>
      <c r="P5" s="88">
        <v>82</v>
      </c>
      <c r="Q5" s="88">
        <v>54</v>
      </c>
      <c r="R5" s="88">
        <v>110</v>
      </c>
      <c r="S5" s="88">
        <v>110</v>
      </c>
      <c r="T5" s="88">
        <v>110</v>
      </c>
      <c r="U5" s="88">
        <v>43</v>
      </c>
      <c r="V5" s="88">
        <v>110</v>
      </c>
      <c r="W5" s="88">
        <v>110</v>
      </c>
      <c r="X5" s="88">
        <v>54</v>
      </c>
      <c r="Y5" s="88">
        <v>110</v>
      </c>
      <c r="Z5" s="88">
        <v>110</v>
      </c>
      <c r="AA5" s="88">
        <v>22</v>
      </c>
      <c r="AB5" s="88">
        <v>15</v>
      </c>
      <c r="AC5" s="88">
        <v>33</v>
      </c>
      <c r="AD5" s="88">
        <v>24</v>
      </c>
      <c r="AE5" s="89">
        <v>39</v>
      </c>
      <c r="AF5" s="90">
        <v>29</v>
      </c>
      <c r="AG5" s="90">
        <v>44</v>
      </c>
    </row>
    <row r="6" spans="1:33" s="57" customFormat="1" ht="14.25" hidden="1" x14ac:dyDescent="0.2">
      <c r="A6" s="95" t="s">
        <v>7</v>
      </c>
      <c r="B6" s="87" t="s">
        <v>159</v>
      </c>
      <c r="C6" s="87" t="s">
        <v>5</v>
      </c>
      <c r="D6" s="87" t="s">
        <v>23</v>
      </c>
      <c r="E6" s="83">
        <f t="shared" si="0"/>
        <v>5874880</v>
      </c>
      <c r="F6" s="88">
        <f t="shared" si="1"/>
        <v>3672</v>
      </c>
      <c r="G6" s="88">
        <v>367</v>
      </c>
      <c r="H6" s="88">
        <v>514</v>
      </c>
      <c r="I6" s="88">
        <v>367</v>
      </c>
      <c r="J6" s="88">
        <v>293</v>
      </c>
      <c r="K6" s="88">
        <v>88</v>
      </c>
      <c r="L6" s="88">
        <v>88</v>
      </c>
      <c r="M6" s="88">
        <v>147</v>
      </c>
      <c r="N6" s="88">
        <v>147</v>
      </c>
      <c r="O6" s="88">
        <v>66</v>
      </c>
      <c r="P6" s="88">
        <v>111</v>
      </c>
      <c r="Q6" s="88">
        <v>73</v>
      </c>
      <c r="R6" s="88">
        <v>147</v>
      </c>
      <c r="S6" s="88">
        <v>147</v>
      </c>
      <c r="T6" s="88">
        <v>147</v>
      </c>
      <c r="U6" s="88">
        <v>58</v>
      </c>
      <c r="V6" s="88">
        <v>147</v>
      </c>
      <c r="W6" s="88">
        <v>147</v>
      </c>
      <c r="X6" s="88">
        <v>73</v>
      </c>
      <c r="Y6" s="88">
        <v>147</v>
      </c>
      <c r="Z6" s="88">
        <v>147</v>
      </c>
      <c r="AA6" s="88">
        <v>24</v>
      </c>
      <c r="AB6" s="88">
        <v>18</v>
      </c>
      <c r="AC6" s="88">
        <v>42</v>
      </c>
      <c r="AD6" s="88">
        <v>29</v>
      </c>
      <c r="AE6" s="89">
        <v>48</v>
      </c>
      <c r="AF6" s="90">
        <v>36</v>
      </c>
      <c r="AG6" s="90">
        <v>54</v>
      </c>
    </row>
    <row r="7" spans="1:33" s="57" customFormat="1" ht="14.25" hidden="1" x14ac:dyDescent="0.2">
      <c r="A7" s="95" t="s">
        <v>8</v>
      </c>
      <c r="B7" s="87" t="s">
        <v>160</v>
      </c>
      <c r="C7" s="87" t="s">
        <v>5</v>
      </c>
      <c r="D7" s="87" t="s">
        <v>24</v>
      </c>
      <c r="E7" s="83">
        <f t="shared" si="0"/>
        <v>5809290</v>
      </c>
      <c r="F7" s="88">
        <f t="shared" si="1"/>
        <v>3628</v>
      </c>
      <c r="G7" s="88">
        <v>363</v>
      </c>
      <c r="H7" s="88">
        <v>508</v>
      </c>
      <c r="I7" s="88">
        <v>363</v>
      </c>
      <c r="J7" s="88">
        <v>290</v>
      </c>
      <c r="K7" s="88">
        <v>87</v>
      </c>
      <c r="L7" s="88">
        <v>87</v>
      </c>
      <c r="M7" s="88">
        <v>145</v>
      </c>
      <c r="N7" s="88">
        <v>145</v>
      </c>
      <c r="O7" s="88">
        <v>65</v>
      </c>
      <c r="P7" s="88">
        <v>109</v>
      </c>
      <c r="Q7" s="88">
        <v>72</v>
      </c>
      <c r="R7" s="88">
        <v>145</v>
      </c>
      <c r="S7" s="88">
        <v>145</v>
      </c>
      <c r="T7" s="88">
        <v>145</v>
      </c>
      <c r="U7" s="88">
        <v>58</v>
      </c>
      <c r="V7" s="88">
        <v>145</v>
      </c>
      <c r="W7" s="88">
        <v>145</v>
      </c>
      <c r="X7" s="88">
        <v>72</v>
      </c>
      <c r="Y7" s="88">
        <v>145</v>
      </c>
      <c r="Z7" s="88">
        <v>145</v>
      </c>
      <c r="AA7" s="88">
        <v>24</v>
      </c>
      <c r="AB7" s="88">
        <v>18</v>
      </c>
      <c r="AC7" s="88">
        <v>42</v>
      </c>
      <c r="AD7" s="88">
        <v>29</v>
      </c>
      <c r="AE7" s="89">
        <v>48</v>
      </c>
      <c r="AF7" s="90">
        <v>35</v>
      </c>
      <c r="AG7" s="90">
        <v>53</v>
      </c>
    </row>
    <row r="8" spans="1:33" s="57" customFormat="1" ht="14.25" hidden="1" x14ac:dyDescent="0.2">
      <c r="A8" s="95" t="s">
        <v>161</v>
      </c>
      <c r="B8" s="87" t="s">
        <v>162</v>
      </c>
      <c r="C8" s="87" t="s">
        <v>5</v>
      </c>
      <c r="D8" s="87" t="s">
        <v>24</v>
      </c>
      <c r="E8" s="83">
        <f t="shared" si="0"/>
        <v>6729150</v>
      </c>
      <c r="F8" s="88">
        <f t="shared" si="1"/>
        <v>4208</v>
      </c>
      <c r="G8" s="91">
        <v>421</v>
      </c>
      <c r="H8" s="91">
        <v>589</v>
      </c>
      <c r="I8" s="91">
        <v>421</v>
      </c>
      <c r="J8" s="91">
        <v>337</v>
      </c>
      <c r="K8" s="91">
        <v>101</v>
      </c>
      <c r="L8" s="91">
        <v>101</v>
      </c>
      <c r="M8" s="91">
        <v>168</v>
      </c>
      <c r="N8" s="91">
        <v>168</v>
      </c>
      <c r="O8" s="91">
        <v>75</v>
      </c>
      <c r="P8" s="91">
        <v>127</v>
      </c>
      <c r="Q8" s="91">
        <v>85</v>
      </c>
      <c r="R8" s="91">
        <v>168</v>
      </c>
      <c r="S8" s="91">
        <v>168</v>
      </c>
      <c r="T8" s="91">
        <v>168</v>
      </c>
      <c r="U8" s="91">
        <v>67</v>
      </c>
      <c r="V8" s="91">
        <v>168</v>
      </c>
      <c r="W8" s="91">
        <v>168</v>
      </c>
      <c r="X8" s="91">
        <v>85</v>
      </c>
      <c r="Y8" s="91">
        <v>168</v>
      </c>
      <c r="Z8" s="91">
        <v>168</v>
      </c>
      <c r="AA8" s="91">
        <v>27</v>
      </c>
      <c r="AB8" s="91">
        <v>21</v>
      </c>
      <c r="AC8" s="91">
        <v>48</v>
      </c>
      <c r="AD8" s="91">
        <v>33</v>
      </c>
      <c r="AE8" s="92">
        <v>55</v>
      </c>
      <c r="AF8" s="93">
        <v>41</v>
      </c>
      <c r="AG8" s="93">
        <v>62</v>
      </c>
    </row>
    <row r="9" spans="1:33" s="57" customFormat="1" ht="14.25" x14ac:dyDescent="0.2">
      <c r="A9" s="95" t="s">
        <v>10</v>
      </c>
      <c r="B9" s="87" t="s">
        <v>163</v>
      </c>
      <c r="C9" s="87" t="s">
        <v>5</v>
      </c>
      <c r="D9" s="87" t="s">
        <v>5</v>
      </c>
      <c r="E9" s="83">
        <f t="shared" si="0"/>
        <v>11357810</v>
      </c>
      <c r="F9" s="88">
        <f t="shared" si="1"/>
        <v>7100</v>
      </c>
      <c r="G9" s="88">
        <v>709</v>
      </c>
      <c r="H9" s="88">
        <v>994</v>
      </c>
      <c r="I9" s="88">
        <v>709</v>
      </c>
      <c r="J9" s="88">
        <v>568</v>
      </c>
      <c r="K9" s="88">
        <v>170</v>
      </c>
      <c r="L9" s="88">
        <v>170</v>
      </c>
      <c r="M9" s="88">
        <v>284</v>
      </c>
      <c r="N9" s="88">
        <v>284</v>
      </c>
      <c r="O9" s="88">
        <v>128</v>
      </c>
      <c r="P9" s="88">
        <v>213</v>
      </c>
      <c r="Q9" s="88">
        <v>142</v>
      </c>
      <c r="R9" s="88">
        <v>284</v>
      </c>
      <c r="S9" s="88">
        <v>284</v>
      </c>
      <c r="T9" s="88">
        <v>284</v>
      </c>
      <c r="U9" s="88">
        <v>114</v>
      </c>
      <c r="V9" s="88">
        <v>284</v>
      </c>
      <c r="W9" s="88">
        <v>284</v>
      </c>
      <c r="X9" s="88">
        <v>142</v>
      </c>
      <c r="Y9" s="88">
        <v>284</v>
      </c>
      <c r="Z9" s="88">
        <v>284</v>
      </c>
      <c r="AA9" s="88">
        <v>46</v>
      </c>
      <c r="AB9" s="88">
        <v>35</v>
      </c>
      <c r="AC9" s="88">
        <v>81</v>
      </c>
      <c r="AD9" s="88">
        <v>56</v>
      </c>
      <c r="AE9" s="89">
        <v>93</v>
      </c>
      <c r="AF9" s="90">
        <v>70</v>
      </c>
      <c r="AG9" s="90">
        <v>104</v>
      </c>
    </row>
    <row r="10" spans="1:33" s="57" customFormat="1" ht="14.25" hidden="1" x14ac:dyDescent="0.2">
      <c r="A10" s="95" t="s">
        <v>11</v>
      </c>
      <c r="B10" s="87" t="s">
        <v>164</v>
      </c>
      <c r="C10" s="87" t="s">
        <v>5</v>
      </c>
      <c r="D10" s="87" t="s">
        <v>24</v>
      </c>
      <c r="E10" s="83">
        <f t="shared" si="0"/>
        <v>7906880</v>
      </c>
      <c r="F10" s="88">
        <f t="shared" si="1"/>
        <v>4945</v>
      </c>
      <c r="G10" s="88">
        <v>494</v>
      </c>
      <c r="H10" s="88">
        <v>691</v>
      </c>
      <c r="I10" s="88">
        <v>494</v>
      </c>
      <c r="J10" s="88">
        <v>395</v>
      </c>
      <c r="K10" s="88">
        <v>119</v>
      </c>
      <c r="L10" s="88">
        <v>119</v>
      </c>
      <c r="M10" s="88">
        <v>198</v>
      </c>
      <c r="N10" s="88">
        <v>198</v>
      </c>
      <c r="O10" s="88">
        <v>89</v>
      </c>
      <c r="P10" s="88">
        <v>148</v>
      </c>
      <c r="Q10" s="88">
        <v>99</v>
      </c>
      <c r="R10" s="88">
        <v>198</v>
      </c>
      <c r="S10" s="88">
        <v>198</v>
      </c>
      <c r="T10" s="88">
        <v>198</v>
      </c>
      <c r="U10" s="88">
        <v>79</v>
      </c>
      <c r="V10" s="88">
        <v>198</v>
      </c>
      <c r="W10" s="88">
        <v>198</v>
      </c>
      <c r="X10" s="88">
        <v>99</v>
      </c>
      <c r="Y10" s="88">
        <v>198</v>
      </c>
      <c r="Z10" s="88">
        <v>198</v>
      </c>
      <c r="AA10" s="88">
        <v>32</v>
      </c>
      <c r="AB10" s="88">
        <v>24</v>
      </c>
      <c r="AC10" s="88">
        <v>57</v>
      </c>
      <c r="AD10" s="88">
        <v>39</v>
      </c>
      <c r="AE10" s="88">
        <v>65</v>
      </c>
      <c r="AF10" s="89">
        <v>48</v>
      </c>
      <c r="AG10" s="90">
        <v>72</v>
      </c>
    </row>
    <row r="11" spans="1:33" s="57" customFormat="1" ht="14.25" x14ac:dyDescent="0.2">
      <c r="A11" s="95" t="s">
        <v>12</v>
      </c>
      <c r="B11" s="87" t="s">
        <v>165</v>
      </c>
      <c r="C11" s="87" t="s">
        <v>5</v>
      </c>
      <c r="D11" s="87" t="s">
        <v>5</v>
      </c>
      <c r="E11" s="83">
        <f t="shared" si="0"/>
        <v>6658650</v>
      </c>
      <c r="F11" s="88">
        <f t="shared" si="1"/>
        <v>4159</v>
      </c>
      <c r="G11" s="88">
        <v>416</v>
      </c>
      <c r="H11" s="88">
        <v>582</v>
      </c>
      <c r="I11" s="88">
        <v>416</v>
      </c>
      <c r="J11" s="88">
        <v>333</v>
      </c>
      <c r="K11" s="88">
        <v>100</v>
      </c>
      <c r="L11" s="88">
        <v>100</v>
      </c>
      <c r="M11" s="88">
        <v>166</v>
      </c>
      <c r="N11" s="88">
        <v>166</v>
      </c>
      <c r="O11" s="88">
        <v>74</v>
      </c>
      <c r="P11" s="88">
        <v>125</v>
      </c>
      <c r="Q11" s="88">
        <v>84</v>
      </c>
      <c r="R11" s="88">
        <v>166</v>
      </c>
      <c r="S11" s="88">
        <v>166</v>
      </c>
      <c r="T11" s="88">
        <v>166</v>
      </c>
      <c r="U11" s="88">
        <v>66</v>
      </c>
      <c r="V11" s="88">
        <v>166</v>
      </c>
      <c r="W11" s="88">
        <v>166</v>
      </c>
      <c r="X11" s="88">
        <v>84</v>
      </c>
      <c r="Y11" s="88">
        <v>166</v>
      </c>
      <c r="Z11" s="88">
        <v>166</v>
      </c>
      <c r="AA11" s="88">
        <v>27</v>
      </c>
      <c r="AB11" s="88">
        <v>21</v>
      </c>
      <c r="AC11" s="88">
        <v>48</v>
      </c>
      <c r="AD11" s="88">
        <v>33</v>
      </c>
      <c r="AE11" s="89">
        <v>54</v>
      </c>
      <c r="AF11" s="90">
        <v>41</v>
      </c>
      <c r="AG11" s="90">
        <v>61</v>
      </c>
    </row>
    <row r="12" spans="1:33" s="57" customFormat="1" ht="14.25" hidden="1" x14ac:dyDescent="0.2">
      <c r="A12" s="95" t="s">
        <v>13</v>
      </c>
      <c r="B12" s="87" t="s">
        <v>166</v>
      </c>
      <c r="C12" s="87" t="s">
        <v>5</v>
      </c>
      <c r="D12" s="87" t="s">
        <v>23</v>
      </c>
      <c r="E12" s="83">
        <f t="shared" si="0"/>
        <v>10369600</v>
      </c>
      <c r="F12" s="88">
        <f t="shared" si="1"/>
        <v>6484</v>
      </c>
      <c r="G12" s="88">
        <v>648</v>
      </c>
      <c r="H12" s="88">
        <v>908</v>
      </c>
      <c r="I12" s="88">
        <v>648</v>
      </c>
      <c r="J12" s="88">
        <v>519</v>
      </c>
      <c r="K12" s="88">
        <v>156</v>
      </c>
      <c r="L12" s="88">
        <v>156</v>
      </c>
      <c r="M12" s="88">
        <v>259</v>
      </c>
      <c r="N12" s="88">
        <v>259</v>
      </c>
      <c r="O12" s="88">
        <v>117</v>
      </c>
      <c r="P12" s="88">
        <v>194</v>
      </c>
      <c r="Q12" s="88">
        <v>130</v>
      </c>
      <c r="R12" s="88">
        <v>259</v>
      </c>
      <c r="S12" s="88">
        <v>259</v>
      </c>
      <c r="T12" s="88">
        <v>259</v>
      </c>
      <c r="U12" s="88">
        <v>104</v>
      </c>
      <c r="V12" s="88">
        <v>259</v>
      </c>
      <c r="W12" s="88">
        <v>259</v>
      </c>
      <c r="X12" s="88">
        <v>130</v>
      </c>
      <c r="Y12" s="88">
        <v>259</v>
      </c>
      <c r="Z12" s="88">
        <v>259</v>
      </c>
      <c r="AA12" s="88">
        <v>43</v>
      </c>
      <c r="AB12" s="88">
        <v>32</v>
      </c>
      <c r="AC12" s="88">
        <v>74</v>
      </c>
      <c r="AD12" s="88">
        <v>51</v>
      </c>
      <c r="AE12" s="89">
        <v>85</v>
      </c>
      <c r="AF12" s="90">
        <v>63</v>
      </c>
      <c r="AG12" s="90">
        <v>95</v>
      </c>
    </row>
    <row r="13" spans="1:33" hidden="1" x14ac:dyDescent="0.2">
      <c r="A13" s="95" t="s">
        <v>167</v>
      </c>
      <c r="B13" s="87" t="s">
        <v>168</v>
      </c>
      <c r="C13" s="87" t="s">
        <v>5</v>
      </c>
      <c r="D13" s="90" t="s">
        <v>45</v>
      </c>
      <c r="E13" s="83">
        <f t="shared" si="0"/>
        <v>6158870</v>
      </c>
      <c r="F13" s="88">
        <f t="shared" si="1"/>
        <v>3918</v>
      </c>
      <c r="G13" s="91">
        <v>393</v>
      </c>
      <c r="H13" s="91">
        <v>551</v>
      </c>
      <c r="I13" s="91">
        <v>393</v>
      </c>
      <c r="J13" s="91">
        <v>315</v>
      </c>
      <c r="K13" s="91">
        <v>94</v>
      </c>
      <c r="L13" s="91">
        <v>94</v>
      </c>
      <c r="M13" s="91">
        <v>158</v>
      </c>
      <c r="N13" s="91">
        <v>158</v>
      </c>
      <c r="O13" s="91">
        <v>70</v>
      </c>
      <c r="P13" s="91">
        <v>118</v>
      </c>
      <c r="Q13" s="91">
        <v>78</v>
      </c>
      <c r="R13" s="91">
        <v>158</v>
      </c>
      <c r="S13" s="91">
        <v>158</v>
      </c>
      <c r="T13" s="91">
        <v>158</v>
      </c>
      <c r="U13" s="91">
        <v>63</v>
      </c>
      <c r="V13" s="91">
        <v>158</v>
      </c>
      <c r="W13" s="91">
        <v>158</v>
      </c>
      <c r="X13" s="91">
        <v>78</v>
      </c>
      <c r="Y13" s="91">
        <v>158</v>
      </c>
      <c r="Z13" s="91">
        <v>158</v>
      </c>
      <c r="AA13" s="91">
        <v>22</v>
      </c>
      <c r="AB13" s="91">
        <v>17</v>
      </c>
      <c r="AC13" s="91">
        <v>43</v>
      </c>
      <c r="AD13" s="91">
        <v>28</v>
      </c>
      <c r="AE13" s="92">
        <v>48</v>
      </c>
      <c r="AF13" s="90">
        <v>37</v>
      </c>
      <c r="AG13" s="90">
        <v>54</v>
      </c>
    </row>
    <row r="14" spans="1:33" hidden="1" x14ac:dyDescent="0.2">
      <c r="A14" s="95" t="s">
        <v>14</v>
      </c>
      <c r="B14" s="87" t="s">
        <v>169</v>
      </c>
      <c r="C14" s="87" t="s">
        <v>5</v>
      </c>
      <c r="D14" s="90" t="s">
        <v>23</v>
      </c>
      <c r="E14" s="83">
        <f t="shared" si="0"/>
        <v>6506610</v>
      </c>
      <c r="F14" s="88">
        <f t="shared" si="1"/>
        <v>4069</v>
      </c>
      <c r="G14" s="91">
        <v>406</v>
      </c>
      <c r="H14" s="91">
        <v>568</v>
      </c>
      <c r="I14" s="91">
        <v>406</v>
      </c>
      <c r="J14" s="91">
        <v>325</v>
      </c>
      <c r="K14" s="91">
        <v>98</v>
      </c>
      <c r="L14" s="91">
        <v>98</v>
      </c>
      <c r="M14" s="91">
        <v>163</v>
      </c>
      <c r="N14" s="91">
        <v>163</v>
      </c>
      <c r="O14" s="91">
        <v>73</v>
      </c>
      <c r="P14" s="91">
        <v>122</v>
      </c>
      <c r="Q14" s="91">
        <v>82</v>
      </c>
      <c r="R14" s="91">
        <v>163</v>
      </c>
      <c r="S14" s="91">
        <v>163</v>
      </c>
      <c r="T14" s="91">
        <v>163</v>
      </c>
      <c r="U14" s="91">
        <v>65</v>
      </c>
      <c r="V14" s="91">
        <v>163</v>
      </c>
      <c r="W14" s="91">
        <v>163</v>
      </c>
      <c r="X14" s="91">
        <v>82</v>
      </c>
      <c r="Y14" s="91">
        <v>163</v>
      </c>
      <c r="Z14" s="91">
        <v>163</v>
      </c>
      <c r="AA14" s="91">
        <v>26</v>
      </c>
      <c r="AB14" s="91">
        <v>20</v>
      </c>
      <c r="AC14" s="91">
        <v>47</v>
      </c>
      <c r="AD14" s="91">
        <v>32</v>
      </c>
      <c r="AE14" s="92">
        <v>53</v>
      </c>
      <c r="AF14" s="90">
        <v>39</v>
      </c>
      <c r="AG14" s="90">
        <v>60</v>
      </c>
    </row>
    <row r="15" spans="1:33" hidden="1" x14ac:dyDescent="0.2">
      <c r="A15" s="95" t="s">
        <v>15</v>
      </c>
      <c r="B15" s="87" t="s">
        <v>170</v>
      </c>
      <c r="C15" s="87" t="s">
        <v>5</v>
      </c>
      <c r="D15" s="90" t="s">
        <v>45</v>
      </c>
      <c r="E15" s="83">
        <f t="shared" si="0"/>
        <v>13736340</v>
      </c>
      <c r="F15" s="88">
        <f t="shared" si="1"/>
        <v>8576</v>
      </c>
      <c r="G15" s="91">
        <v>855</v>
      </c>
      <c r="H15" s="91">
        <v>1218</v>
      </c>
      <c r="I15" s="91">
        <v>855</v>
      </c>
      <c r="J15" s="91">
        <v>681</v>
      </c>
      <c r="K15" s="91">
        <v>204</v>
      </c>
      <c r="L15" s="91">
        <v>204</v>
      </c>
      <c r="M15" s="91">
        <v>343</v>
      </c>
      <c r="N15" s="91">
        <v>343</v>
      </c>
      <c r="O15" s="91">
        <v>153</v>
      </c>
      <c r="P15" s="91">
        <v>258</v>
      </c>
      <c r="Q15" s="91">
        <v>169</v>
      </c>
      <c r="R15" s="91">
        <v>343</v>
      </c>
      <c r="S15" s="91">
        <v>343</v>
      </c>
      <c r="T15" s="91">
        <v>343</v>
      </c>
      <c r="U15" s="91">
        <v>133</v>
      </c>
      <c r="V15" s="91">
        <v>343</v>
      </c>
      <c r="W15" s="91">
        <v>343</v>
      </c>
      <c r="X15" s="91">
        <v>169</v>
      </c>
      <c r="Y15" s="91">
        <v>343</v>
      </c>
      <c r="Z15" s="91">
        <v>343</v>
      </c>
      <c r="AA15" s="91">
        <v>57</v>
      </c>
      <c r="AB15" s="91">
        <v>43</v>
      </c>
      <c r="AC15" s="91">
        <v>99</v>
      </c>
      <c r="AD15" s="91">
        <v>68</v>
      </c>
      <c r="AE15" s="92">
        <v>114</v>
      </c>
      <c r="AF15" s="90">
        <v>85</v>
      </c>
      <c r="AG15" s="90">
        <v>124</v>
      </c>
    </row>
    <row r="16" spans="1:33" hidden="1" x14ac:dyDescent="0.2">
      <c r="A16" s="95" t="s">
        <v>129</v>
      </c>
      <c r="B16" s="87" t="s">
        <v>171</v>
      </c>
      <c r="C16" s="87" t="s">
        <v>5</v>
      </c>
      <c r="D16" s="90" t="s">
        <v>45</v>
      </c>
      <c r="E16" s="83">
        <f t="shared" si="0"/>
        <v>6963970</v>
      </c>
      <c r="F16" s="88">
        <f t="shared" si="1"/>
        <v>4350</v>
      </c>
      <c r="G16" s="91">
        <v>434</v>
      </c>
      <c r="H16" s="91">
        <v>608</v>
      </c>
      <c r="I16" s="91">
        <v>434</v>
      </c>
      <c r="J16" s="91">
        <v>348</v>
      </c>
      <c r="K16" s="91">
        <v>105</v>
      </c>
      <c r="L16" s="91">
        <v>105</v>
      </c>
      <c r="M16" s="91">
        <v>174</v>
      </c>
      <c r="N16" s="91">
        <v>174</v>
      </c>
      <c r="O16" s="91">
        <v>78</v>
      </c>
      <c r="P16" s="91">
        <v>131</v>
      </c>
      <c r="Q16" s="91">
        <v>87</v>
      </c>
      <c r="R16" s="91">
        <v>174</v>
      </c>
      <c r="S16" s="91">
        <v>174</v>
      </c>
      <c r="T16" s="91">
        <v>174</v>
      </c>
      <c r="U16" s="91">
        <v>69</v>
      </c>
      <c r="V16" s="91">
        <v>174</v>
      </c>
      <c r="W16" s="91">
        <v>174</v>
      </c>
      <c r="X16" s="91">
        <v>87</v>
      </c>
      <c r="Y16" s="91">
        <v>174</v>
      </c>
      <c r="Z16" s="91">
        <v>174</v>
      </c>
      <c r="AA16" s="91">
        <v>29</v>
      </c>
      <c r="AB16" s="91">
        <v>21</v>
      </c>
      <c r="AC16" s="91">
        <v>50</v>
      </c>
      <c r="AD16" s="91">
        <v>34</v>
      </c>
      <c r="AE16" s="92">
        <v>57</v>
      </c>
      <c r="AF16" s="90">
        <v>43</v>
      </c>
      <c r="AG16" s="90">
        <v>64</v>
      </c>
    </row>
    <row r="17" spans="1:33" hidden="1" x14ac:dyDescent="0.2">
      <c r="A17" s="95" t="s">
        <v>130</v>
      </c>
      <c r="B17" s="87" t="s">
        <v>172</v>
      </c>
      <c r="C17" s="87" t="s">
        <v>5</v>
      </c>
      <c r="D17" s="90" t="s">
        <v>45</v>
      </c>
      <c r="E17" s="83">
        <f t="shared" si="0"/>
        <v>6389170</v>
      </c>
      <c r="F17" s="88">
        <f t="shared" si="1"/>
        <v>3981</v>
      </c>
      <c r="G17" s="91">
        <v>398</v>
      </c>
      <c r="H17" s="91">
        <v>558</v>
      </c>
      <c r="I17" s="91">
        <v>398</v>
      </c>
      <c r="J17" s="91">
        <v>319</v>
      </c>
      <c r="K17" s="91">
        <v>95</v>
      </c>
      <c r="L17" s="91">
        <v>95</v>
      </c>
      <c r="M17" s="91">
        <v>159</v>
      </c>
      <c r="N17" s="91">
        <v>159</v>
      </c>
      <c r="O17" s="91">
        <v>71</v>
      </c>
      <c r="P17" s="91">
        <v>120</v>
      </c>
      <c r="Q17" s="91">
        <v>79</v>
      </c>
      <c r="R17" s="91">
        <v>159</v>
      </c>
      <c r="S17" s="91">
        <v>159</v>
      </c>
      <c r="T17" s="91">
        <v>159</v>
      </c>
      <c r="U17" s="91">
        <v>63</v>
      </c>
      <c r="V17" s="91">
        <v>159</v>
      </c>
      <c r="W17" s="91">
        <v>159</v>
      </c>
      <c r="X17" s="91">
        <v>79</v>
      </c>
      <c r="Y17" s="91">
        <v>159</v>
      </c>
      <c r="Z17" s="91">
        <v>159</v>
      </c>
      <c r="AA17" s="91">
        <v>26</v>
      </c>
      <c r="AB17" s="91">
        <v>20</v>
      </c>
      <c r="AC17" s="91">
        <v>45</v>
      </c>
      <c r="AD17" s="91">
        <v>31</v>
      </c>
      <c r="AE17" s="92">
        <v>52</v>
      </c>
      <c r="AF17" s="90">
        <v>39</v>
      </c>
      <c r="AG17" s="90">
        <v>62</v>
      </c>
    </row>
    <row r="18" spans="1:33" hidden="1" x14ac:dyDescent="0.2">
      <c r="A18" s="113" t="s">
        <v>16</v>
      </c>
      <c r="B18" s="113"/>
      <c r="C18" s="113"/>
      <c r="D18" s="113"/>
      <c r="E18" s="94">
        <f t="shared" ref="E18:AG18" si="2">SUM(E4:E17)</f>
        <v>102025620</v>
      </c>
      <c r="F18" s="94">
        <f t="shared" si="2"/>
        <v>63780</v>
      </c>
      <c r="G18" s="94">
        <f t="shared" si="2"/>
        <v>6374</v>
      </c>
      <c r="H18" s="94">
        <f t="shared" si="2"/>
        <v>8926</v>
      </c>
      <c r="I18" s="94">
        <f t="shared" si="2"/>
        <v>6374</v>
      </c>
      <c r="J18" s="94">
        <f t="shared" si="2"/>
        <v>5102</v>
      </c>
      <c r="K18" s="94">
        <f t="shared" si="2"/>
        <v>1530</v>
      </c>
      <c r="L18" s="94">
        <f t="shared" si="2"/>
        <v>1530</v>
      </c>
      <c r="M18" s="94">
        <f t="shared" si="2"/>
        <v>2551</v>
      </c>
      <c r="N18" s="94">
        <f t="shared" si="2"/>
        <v>2551</v>
      </c>
      <c r="O18" s="94">
        <f t="shared" si="2"/>
        <v>1145</v>
      </c>
      <c r="P18" s="94">
        <f t="shared" si="2"/>
        <v>1915</v>
      </c>
      <c r="Q18" s="94">
        <f t="shared" si="2"/>
        <v>1275</v>
      </c>
      <c r="R18" s="94">
        <f t="shared" si="2"/>
        <v>2551</v>
      </c>
      <c r="S18" s="94">
        <f t="shared" si="2"/>
        <v>2551</v>
      </c>
      <c r="T18" s="94">
        <f t="shared" si="2"/>
        <v>2551</v>
      </c>
      <c r="U18" s="94">
        <f t="shared" si="2"/>
        <v>1018</v>
      </c>
      <c r="V18" s="94">
        <f t="shared" si="2"/>
        <v>2551</v>
      </c>
      <c r="W18" s="94">
        <f t="shared" si="2"/>
        <v>2551</v>
      </c>
      <c r="X18" s="94">
        <f t="shared" si="2"/>
        <v>1275</v>
      </c>
      <c r="Y18" s="94">
        <f t="shared" si="2"/>
        <v>2551</v>
      </c>
      <c r="Z18" s="94">
        <f t="shared" si="2"/>
        <v>2551</v>
      </c>
      <c r="AA18" s="94">
        <f t="shared" si="2"/>
        <v>417</v>
      </c>
      <c r="AB18" s="94">
        <f t="shared" si="2"/>
        <v>314</v>
      </c>
      <c r="AC18" s="94">
        <f t="shared" si="2"/>
        <v>730</v>
      </c>
      <c r="AD18" s="94">
        <f t="shared" si="2"/>
        <v>501</v>
      </c>
      <c r="AE18" s="94">
        <f t="shared" si="2"/>
        <v>835</v>
      </c>
      <c r="AF18" s="94">
        <f t="shared" si="2"/>
        <v>624</v>
      </c>
      <c r="AG18" s="94">
        <f t="shared" si="2"/>
        <v>936</v>
      </c>
    </row>
  </sheetData>
  <autoFilter ref="A3:AG18">
    <filterColumn colId="3">
      <filters>
        <filter val="Rajshahi"/>
      </filters>
    </filterColumn>
  </autoFilter>
  <mergeCells count="1">
    <mergeCell ref="A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82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88" sqref="I88"/>
    </sheetView>
  </sheetViews>
  <sheetFormatPr defaultColWidth="22.7109375" defaultRowHeight="12" x14ac:dyDescent="0.2"/>
  <cols>
    <col min="1" max="1" width="25.7109375" style="9" customWidth="1"/>
    <col min="2" max="2" width="8.140625" style="9" bestFit="1" customWidth="1"/>
    <col min="3" max="3" width="8.28515625" style="9" bestFit="1" customWidth="1"/>
    <col min="4" max="4" width="9.28515625" style="9" bestFit="1" customWidth="1"/>
    <col min="5" max="5" width="25.5703125" style="9" bestFit="1" customWidth="1"/>
    <col min="6" max="6" width="10.7109375" style="9" bestFit="1" customWidth="1"/>
    <col min="7" max="7" width="12.140625" style="9" bestFit="1" customWidth="1"/>
    <col min="8" max="9" width="9.7109375" style="9" bestFit="1" customWidth="1"/>
    <col min="10" max="11" width="10.7109375" style="9" bestFit="1" customWidth="1"/>
    <col min="12" max="12" width="11.7109375" style="9" bestFit="1" customWidth="1"/>
    <col min="13" max="16" width="9.7109375" style="9" bestFit="1" customWidth="1"/>
    <col min="17" max="17" width="10.7109375" style="9" bestFit="1" customWidth="1"/>
    <col min="18" max="20" width="9.7109375" style="9" bestFit="1" customWidth="1"/>
    <col min="21" max="24" width="9.5703125" style="9" bestFit="1" customWidth="1"/>
    <col min="25" max="26" width="10.5703125" style="9" bestFit="1" customWidth="1"/>
    <col min="27" max="27" width="8" style="9" bestFit="1" customWidth="1"/>
    <col min="28" max="29" width="10.5703125" style="9" bestFit="1" customWidth="1"/>
    <col min="30" max="30" width="10.7109375" style="9" bestFit="1" customWidth="1"/>
    <col min="31" max="32" width="9" style="9" bestFit="1" customWidth="1"/>
    <col min="33" max="33" width="9.7109375" style="9" bestFit="1" customWidth="1"/>
    <col min="34" max="34" width="12.140625" style="9" bestFit="1" customWidth="1"/>
    <col min="35" max="16384" width="22.7109375" style="9"/>
  </cols>
  <sheetData>
    <row r="1" spans="1:34" x14ac:dyDescent="0.2">
      <c r="A1" s="115" t="s">
        <v>17</v>
      </c>
      <c r="B1" s="115" t="s">
        <v>18</v>
      </c>
      <c r="C1" s="115" t="s">
        <v>19</v>
      </c>
      <c r="D1" s="115" t="s">
        <v>20</v>
      </c>
      <c r="E1" s="115" t="s">
        <v>21</v>
      </c>
      <c r="F1" s="114" t="s">
        <v>3</v>
      </c>
      <c r="G1" s="114" t="s">
        <v>22</v>
      </c>
      <c r="H1" s="73">
        <v>950</v>
      </c>
      <c r="I1" s="73">
        <v>960</v>
      </c>
      <c r="J1" s="73">
        <v>1030</v>
      </c>
      <c r="K1" s="73">
        <v>1100</v>
      </c>
      <c r="L1" s="73">
        <v>1150</v>
      </c>
      <c r="M1" s="73">
        <v>1150</v>
      </c>
      <c r="N1" s="73">
        <v>1200</v>
      </c>
      <c r="O1" s="73">
        <v>1200</v>
      </c>
      <c r="P1" s="73">
        <v>1240</v>
      </c>
      <c r="Q1" s="74">
        <v>1250</v>
      </c>
      <c r="R1" s="73">
        <v>1250</v>
      </c>
      <c r="S1" s="74">
        <v>1250</v>
      </c>
      <c r="T1" s="73">
        <v>1260</v>
      </c>
      <c r="U1" s="73">
        <v>1300</v>
      </c>
      <c r="V1" s="73">
        <v>1330</v>
      </c>
      <c r="W1" s="73">
        <v>1340</v>
      </c>
      <c r="X1" s="73">
        <v>1400</v>
      </c>
      <c r="Y1" s="73">
        <v>1430</v>
      </c>
      <c r="Z1" s="74">
        <v>1440</v>
      </c>
      <c r="AA1" s="73">
        <v>1460</v>
      </c>
      <c r="AB1" s="73">
        <v>4840</v>
      </c>
      <c r="AC1" s="73">
        <v>6570</v>
      </c>
      <c r="AD1" s="73">
        <v>9530</v>
      </c>
      <c r="AE1" s="73">
        <v>6100</v>
      </c>
      <c r="AF1" s="73">
        <v>7240</v>
      </c>
      <c r="AG1" s="63">
        <v>7700</v>
      </c>
      <c r="AH1" s="63">
        <v>8490</v>
      </c>
    </row>
    <row r="2" spans="1:34" x14ac:dyDescent="0.2">
      <c r="A2" s="115"/>
      <c r="B2" s="115"/>
      <c r="C2" s="115"/>
      <c r="D2" s="115"/>
      <c r="E2" s="115"/>
      <c r="F2" s="114"/>
      <c r="G2" s="114"/>
      <c r="H2" s="51" t="s">
        <v>180</v>
      </c>
      <c r="I2" s="51" t="s">
        <v>181</v>
      </c>
      <c r="J2" s="51" t="s">
        <v>182</v>
      </c>
      <c r="K2" s="51" t="s">
        <v>183</v>
      </c>
      <c r="L2" s="51" t="s">
        <v>184</v>
      </c>
      <c r="M2" s="51" t="s">
        <v>185</v>
      </c>
      <c r="N2" s="51" t="s">
        <v>186</v>
      </c>
      <c r="O2" s="51" t="s">
        <v>187</v>
      </c>
      <c r="P2" s="51" t="s">
        <v>188</v>
      </c>
      <c r="Q2" s="51" t="s">
        <v>189</v>
      </c>
      <c r="R2" s="51" t="s">
        <v>190</v>
      </c>
      <c r="S2" s="51" t="s">
        <v>191</v>
      </c>
      <c r="T2" s="51" t="s">
        <v>192</v>
      </c>
      <c r="U2" s="51" t="s">
        <v>193</v>
      </c>
      <c r="V2" s="51" t="s">
        <v>194</v>
      </c>
      <c r="W2" s="51" t="s">
        <v>195</v>
      </c>
      <c r="X2" s="51" t="s">
        <v>196</v>
      </c>
      <c r="Y2" s="51" t="s">
        <v>197</v>
      </c>
      <c r="Z2" s="51" t="s">
        <v>198</v>
      </c>
      <c r="AA2" s="51" t="s">
        <v>199</v>
      </c>
      <c r="AB2" s="51" t="s">
        <v>200</v>
      </c>
      <c r="AC2" s="51" t="s">
        <v>201</v>
      </c>
      <c r="AD2" s="51" t="s">
        <v>202</v>
      </c>
      <c r="AE2" s="51" t="s">
        <v>203</v>
      </c>
      <c r="AF2" s="51" t="s">
        <v>204</v>
      </c>
      <c r="AG2" s="64" t="s">
        <v>205</v>
      </c>
      <c r="AH2" s="64" t="s">
        <v>206</v>
      </c>
    </row>
    <row r="3" spans="1:34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>'DSR Secondary'!F3</f>
        <v>1832418</v>
      </c>
      <c r="G3" s="75">
        <f>'DSR Secondary'!G3</f>
        <v>1161.6000000000006</v>
      </c>
      <c r="H3" s="76">
        <v>0.6</v>
      </c>
      <c r="I3" s="76">
        <v>0.6</v>
      </c>
      <c r="J3" s="76">
        <v>0.6</v>
      </c>
      <c r="K3" s="76">
        <v>0.6</v>
      </c>
      <c r="L3" s="76">
        <v>0.6</v>
      </c>
      <c r="M3" s="76">
        <v>0.6</v>
      </c>
      <c r="N3" s="76">
        <v>0.6</v>
      </c>
      <c r="O3" s="76">
        <v>0.6</v>
      </c>
      <c r="P3" s="76">
        <v>0.6</v>
      </c>
      <c r="Q3" s="76">
        <v>0.6</v>
      </c>
      <c r="R3" s="76">
        <v>0.6</v>
      </c>
      <c r="S3" s="76">
        <v>0.6</v>
      </c>
      <c r="T3" s="76">
        <v>0.6</v>
      </c>
      <c r="U3" s="76">
        <v>0.6</v>
      </c>
      <c r="V3" s="76">
        <v>0.6</v>
      </c>
      <c r="W3" s="76">
        <v>0.6</v>
      </c>
      <c r="X3" s="76">
        <v>0.6</v>
      </c>
      <c r="Y3" s="76">
        <v>0.6</v>
      </c>
      <c r="Z3" s="76">
        <v>0.6</v>
      </c>
      <c r="AA3" s="76">
        <v>0.6</v>
      </c>
      <c r="AB3" s="76">
        <v>0.6</v>
      </c>
      <c r="AC3" s="76">
        <v>0.6</v>
      </c>
      <c r="AD3" s="76">
        <v>0.6</v>
      </c>
      <c r="AE3" s="76">
        <v>0.6</v>
      </c>
      <c r="AF3" s="76">
        <v>0.6</v>
      </c>
      <c r="AG3" s="76">
        <v>0.6</v>
      </c>
      <c r="AH3" s="76">
        <v>0.6</v>
      </c>
    </row>
    <row r="4" spans="1:34" x14ac:dyDescent="0.2">
      <c r="A4" s="17" t="s">
        <v>6</v>
      </c>
      <c r="B4" s="18" t="s">
        <v>5</v>
      </c>
      <c r="C4" s="19" t="s">
        <v>5</v>
      </c>
      <c r="D4" s="29" t="s">
        <v>48</v>
      </c>
      <c r="E4" s="17" t="s">
        <v>146</v>
      </c>
      <c r="F4" s="20">
        <f>'DSR Secondary'!F4</f>
        <v>1221612</v>
      </c>
      <c r="G4" s="75">
        <f>'DSR Secondary'!G4</f>
        <v>774.39999999999975</v>
      </c>
      <c r="H4" s="76">
        <v>0.4</v>
      </c>
      <c r="I4" s="76">
        <v>0.4</v>
      </c>
      <c r="J4" s="76">
        <v>0.4</v>
      </c>
      <c r="K4" s="76">
        <v>0.4</v>
      </c>
      <c r="L4" s="76">
        <v>0.4</v>
      </c>
      <c r="M4" s="76">
        <v>0.4</v>
      </c>
      <c r="N4" s="76">
        <v>0.4</v>
      </c>
      <c r="O4" s="76">
        <v>0.4</v>
      </c>
      <c r="P4" s="76">
        <v>0.4</v>
      </c>
      <c r="Q4" s="76">
        <v>0.4</v>
      </c>
      <c r="R4" s="76">
        <v>0.4</v>
      </c>
      <c r="S4" s="76">
        <v>0.4</v>
      </c>
      <c r="T4" s="76">
        <v>0.4</v>
      </c>
      <c r="U4" s="76">
        <v>0.4</v>
      </c>
      <c r="V4" s="76">
        <v>0.4</v>
      </c>
      <c r="W4" s="76">
        <v>0.4</v>
      </c>
      <c r="X4" s="76">
        <v>0.4</v>
      </c>
      <c r="Y4" s="76">
        <v>0.4</v>
      </c>
      <c r="Z4" s="76">
        <v>0.4</v>
      </c>
      <c r="AA4" s="76">
        <v>0.4</v>
      </c>
      <c r="AB4" s="76">
        <v>0.4</v>
      </c>
      <c r="AC4" s="76">
        <v>0.4</v>
      </c>
      <c r="AD4" s="76">
        <v>0.4</v>
      </c>
      <c r="AE4" s="76">
        <v>0.4</v>
      </c>
      <c r="AF4" s="76">
        <v>0.4</v>
      </c>
      <c r="AG4" s="76">
        <v>0.4</v>
      </c>
      <c r="AH4" s="76">
        <v>0.4</v>
      </c>
    </row>
    <row r="5" spans="1:34" s="10" customFormat="1" hidden="1" x14ac:dyDescent="0.2">
      <c r="A5" s="23"/>
      <c r="B5" s="71"/>
      <c r="C5" s="25"/>
      <c r="D5" s="30"/>
      <c r="E5" s="23"/>
      <c r="F5" s="28">
        <f>SUM(F3:F4)</f>
        <v>3054030</v>
      </c>
      <c r="G5" s="28">
        <f>SUM(G3:G4)</f>
        <v>1936.0000000000005</v>
      </c>
      <c r="H5" s="65">
        <f>SUM(H3:H4)</f>
        <v>1</v>
      </c>
      <c r="I5" s="65">
        <f t="shared" ref="I5:AH5" si="0">SUM(I3:I4)</f>
        <v>1</v>
      </c>
      <c r="J5" s="65">
        <f t="shared" si="0"/>
        <v>1</v>
      </c>
      <c r="K5" s="65">
        <f t="shared" si="0"/>
        <v>1</v>
      </c>
      <c r="L5" s="65">
        <f t="shared" si="0"/>
        <v>1</v>
      </c>
      <c r="M5" s="65">
        <f t="shared" si="0"/>
        <v>1</v>
      </c>
      <c r="N5" s="65">
        <f t="shared" si="0"/>
        <v>1</v>
      </c>
      <c r="O5" s="65">
        <f t="shared" si="0"/>
        <v>1</v>
      </c>
      <c r="P5" s="65">
        <f t="shared" si="0"/>
        <v>1</v>
      </c>
      <c r="Q5" s="65">
        <f t="shared" si="0"/>
        <v>1</v>
      </c>
      <c r="R5" s="65">
        <f t="shared" si="0"/>
        <v>1</v>
      </c>
      <c r="S5" s="65">
        <f t="shared" si="0"/>
        <v>1</v>
      </c>
      <c r="T5" s="65">
        <f t="shared" si="0"/>
        <v>1</v>
      </c>
      <c r="U5" s="65">
        <f t="shared" si="0"/>
        <v>1</v>
      </c>
      <c r="V5" s="65">
        <f t="shared" si="0"/>
        <v>1</v>
      </c>
      <c r="W5" s="65">
        <f t="shared" si="0"/>
        <v>1</v>
      </c>
      <c r="X5" s="65">
        <f t="shared" si="0"/>
        <v>1</v>
      </c>
      <c r="Y5" s="65">
        <f t="shared" si="0"/>
        <v>1</v>
      </c>
      <c r="Z5" s="65">
        <f t="shared" si="0"/>
        <v>1</v>
      </c>
      <c r="AA5" s="65">
        <f t="shared" si="0"/>
        <v>1</v>
      </c>
      <c r="AB5" s="65">
        <f t="shared" si="0"/>
        <v>1</v>
      </c>
      <c r="AC5" s="65">
        <f t="shared" si="0"/>
        <v>1</v>
      </c>
      <c r="AD5" s="65">
        <f t="shared" si="0"/>
        <v>1</v>
      </c>
      <c r="AE5" s="65">
        <f t="shared" si="0"/>
        <v>1</v>
      </c>
      <c r="AF5" s="65">
        <f t="shared" si="0"/>
        <v>1</v>
      </c>
      <c r="AG5" s="65">
        <f t="shared" si="0"/>
        <v>1</v>
      </c>
      <c r="AH5" s="65">
        <f t="shared" si="0"/>
        <v>1</v>
      </c>
    </row>
    <row r="6" spans="1:34" hidden="1" x14ac:dyDescent="0.2">
      <c r="A6" s="77" t="s">
        <v>52</v>
      </c>
      <c r="B6" s="18" t="s">
        <v>5</v>
      </c>
      <c r="C6" s="19" t="s">
        <v>24</v>
      </c>
      <c r="D6" s="31" t="s">
        <v>54</v>
      </c>
      <c r="E6" s="31" t="s">
        <v>148</v>
      </c>
      <c r="F6" s="20">
        <f>'DSR Secondary'!F6</f>
        <v>1558117.1</v>
      </c>
      <c r="G6" s="75">
        <f>'DSR Secondary'!G6</f>
        <v>961.18</v>
      </c>
      <c r="H6" s="76">
        <v>0.35</v>
      </c>
      <c r="I6" s="76">
        <v>0.35</v>
      </c>
      <c r="J6" s="76">
        <v>0.35</v>
      </c>
      <c r="K6" s="76">
        <v>0.35</v>
      </c>
      <c r="L6" s="76">
        <v>0.35</v>
      </c>
      <c r="M6" s="76">
        <v>0.35</v>
      </c>
      <c r="N6" s="76">
        <v>0.35</v>
      </c>
      <c r="O6" s="76">
        <v>0.35</v>
      </c>
      <c r="P6" s="76">
        <v>0.35</v>
      </c>
      <c r="Q6" s="76">
        <v>0.35</v>
      </c>
      <c r="R6" s="76">
        <v>0.35</v>
      </c>
      <c r="S6" s="76">
        <v>0.35</v>
      </c>
      <c r="T6" s="76">
        <v>0.35</v>
      </c>
      <c r="U6" s="76">
        <v>0.35</v>
      </c>
      <c r="V6" s="76">
        <v>0.35</v>
      </c>
      <c r="W6" s="76">
        <v>0.35</v>
      </c>
      <c r="X6" s="76">
        <v>0.35</v>
      </c>
      <c r="Y6" s="76">
        <v>0.35</v>
      </c>
      <c r="Z6" s="76">
        <v>0.35</v>
      </c>
      <c r="AA6" s="76">
        <v>0.35</v>
      </c>
      <c r="AB6" s="76">
        <v>0.35</v>
      </c>
      <c r="AC6" s="76">
        <v>0.35</v>
      </c>
      <c r="AD6" s="76">
        <v>0.35</v>
      </c>
      <c r="AE6" s="76">
        <v>0.33</v>
      </c>
      <c r="AF6" s="76">
        <v>0.33</v>
      </c>
      <c r="AG6" s="76">
        <v>0.33</v>
      </c>
      <c r="AH6" s="76">
        <v>0.33</v>
      </c>
    </row>
    <row r="7" spans="1:34" hidden="1" x14ac:dyDescent="0.2">
      <c r="A7" s="77" t="s">
        <v>52</v>
      </c>
      <c r="B7" s="18" t="s">
        <v>5</v>
      </c>
      <c r="C7" s="19" t="s">
        <v>24</v>
      </c>
      <c r="D7" s="31" t="s">
        <v>55</v>
      </c>
      <c r="E7" s="31" t="s">
        <v>149</v>
      </c>
      <c r="F7" s="20">
        <f>'DSR Secondary'!F7</f>
        <v>1781954.7000000002</v>
      </c>
      <c r="G7" s="75">
        <f>'DSR Secondary'!G7</f>
        <v>1098.7899999999997</v>
      </c>
      <c r="H7" s="76">
        <v>0.4</v>
      </c>
      <c r="I7" s="76">
        <v>0.4</v>
      </c>
      <c r="J7" s="76">
        <v>0.4</v>
      </c>
      <c r="K7" s="76">
        <v>0.4</v>
      </c>
      <c r="L7" s="76">
        <v>0.4</v>
      </c>
      <c r="M7" s="76">
        <v>0.4</v>
      </c>
      <c r="N7" s="76">
        <v>0.4</v>
      </c>
      <c r="O7" s="76">
        <v>0.4</v>
      </c>
      <c r="P7" s="76">
        <v>0.4</v>
      </c>
      <c r="Q7" s="76">
        <v>0.4</v>
      </c>
      <c r="R7" s="76">
        <v>0.4</v>
      </c>
      <c r="S7" s="76">
        <v>0.4</v>
      </c>
      <c r="T7" s="76">
        <v>0.4</v>
      </c>
      <c r="U7" s="76">
        <v>0.4</v>
      </c>
      <c r="V7" s="76">
        <v>0.4</v>
      </c>
      <c r="W7" s="76">
        <v>0.4</v>
      </c>
      <c r="X7" s="76">
        <v>0.4</v>
      </c>
      <c r="Y7" s="76">
        <v>0.4</v>
      </c>
      <c r="Z7" s="76">
        <v>0.4</v>
      </c>
      <c r="AA7" s="76">
        <v>0.4</v>
      </c>
      <c r="AB7" s="76">
        <v>0.4</v>
      </c>
      <c r="AC7" s="76">
        <v>0.4</v>
      </c>
      <c r="AD7" s="76">
        <v>0.39</v>
      </c>
      <c r="AE7" s="76">
        <v>0.39</v>
      </c>
      <c r="AF7" s="76">
        <v>0.38</v>
      </c>
      <c r="AG7" s="76">
        <v>0.38</v>
      </c>
      <c r="AH7" s="76">
        <v>0.38</v>
      </c>
    </row>
    <row r="8" spans="1:34" hidden="1" x14ac:dyDescent="0.2">
      <c r="A8" s="77" t="s">
        <v>52</v>
      </c>
      <c r="B8" s="18" t="s">
        <v>5</v>
      </c>
      <c r="C8" s="19" t="s">
        <v>24</v>
      </c>
      <c r="D8" s="31" t="s">
        <v>56</v>
      </c>
      <c r="E8" s="31" t="s">
        <v>150</v>
      </c>
      <c r="F8" s="20">
        <f>'DSR Secondary'!F8</f>
        <v>1170298.2</v>
      </c>
      <c r="G8" s="75">
        <f>'DSR Secondary'!G8</f>
        <v>694.03</v>
      </c>
      <c r="H8" s="76">
        <v>0.25</v>
      </c>
      <c r="I8" s="76">
        <v>0.25</v>
      </c>
      <c r="J8" s="76">
        <v>0.25</v>
      </c>
      <c r="K8" s="76">
        <v>0.25</v>
      </c>
      <c r="L8" s="76">
        <v>0.25</v>
      </c>
      <c r="M8" s="76">
        <v>0.25</v>
      </c>
      <c r="N8" s="76">
        <v>0.25</v>
      </c>
      <c r="O8" s="76">
        <v>0.25</v>
      </c>
      <c r="P8" s="76">
        <v>0.25</v>
      </c>
      <c r="Q8" s="76">
        <v>0.25</v>
      </c>
      <c r="R8" s="76">
        <v>0.25</v>
      </c>
      <c r="S8" s="76">
        <v>0.25</v>
      </c>
      <c r="T8" s="76">
        <v>0.25</v>
      </c>
      <c r="U8" s="76">
        <v>0.25</v>
      </c>
      <c r="V8" s="76">
        <v>0.25</v>
      </c>
      <c r="W8" s="76">
        <v>0.25</v>
      </c>
      <c r="X8" s="76">
        <v>0.25</v>
      </c>
      <c r="Y8" s="76">
        <v>0.25</v>
      </c>
      <c r="Z8" s="76">
        <v>0.25</v>
      </c>
      <c r="AA8" s="76">
        <v>0.25</v>
      </c>
      <c r="AB8" s="76">
        <v>0.25</v>
      </c>
      <c r="AC8" s="76">
        <v>0.25</v>
      </c>
      <c r="AD8" s="76">
        <v>0.26</v>
      </c>
      <c r="AE8" s="76">
        <v>0.28000000000000003</v>
      </c>
      <c r="AF8" s="76">
        <v>0.28999999999999998</v>
      </c>
      <c r="AG8" s="76">
        <v>0.28999999999999998</v>
      </c>
      <c r="AH8" s="76">
        <v>0.28999999999999998</v>
      </c>
    </row>
    <row r="9" spans="1:34" s="10" customFormat="1" hidden="1" x14ac:dyDescent="0.2">
      <c r="A9" s="33"/>
      <c r="B9" s="71"/>
      <c r="C9" s="25"/>
      <c r="D9" s="33"/>
      <c r="E9" s="33"/>
      <c r="F9" s="28">
        <f>SUM(F6:F8)</f>
        <v>4510370</v>
      </c>
      <c r="G9" s="28">
        <f>SUM(G6:G8)</f>
        <v>2754</v>
      </c>
      <c r="H9" s="65">
        <f t="shared" ref="H9:AH9" si="1">SUM(H6:H8)</f>
        <v>1</v>
      </c>
      <c r="I9" s="65">
        <f t="shared" si="1"/>
        <v>1</v>
      </c>
      <c r="J9" s="65">
        <f t="shared" si="1"/>
        <v>1</v>
      </c>
      <c r="K9" s="65">
        <f t="shared" si="1"/>
        <v>1</v>
      </c>
      <c r="L9" s="65">
        <f t="shared" si="1"/>
        <v>1</v>
      </c>
      <c r="M9" s="65">
        <f t="shared" si="1"/>
        <v>1</v>
      </c>
      <c r="N9" s="65">
        <f t="shared" si="1"/>
        <v>1</v>
      </c>
      <c r="O9" s="65">
        <f t="shared" si="1"/>
        <v>1</v>
      </c>
      <c r="P9" s="65">
        <f t="shared" si="1"/>
        <v>1</v>
      </c>
      <c r="Q9" s="65">
        <f t="shared" si="1"/>
        <v>1</v>
      </c>
      <c r="R9" s="65">
        <f t="shared" si="1"/>
        <v>1</v>
      </c>
      <c r="S9" s="65">
        <f t="shared" si="1"/>
        <v>1</v>
      </c>
      <c r="T9" s="65">
        <f t="shared" si="1"/>
        <v>1</v>
      </c>
      <c r="U9" s="65">
        <f t="shared" si="1"/>
        <v>1</v>
      </c>
      <c r="V9" s="65">
        <f t="shared" si="1"/>
        <v>1</v>
      </c>
      <c r="W9" s="65">
        <f t="shared" si="1"/>
        <v>1</v>
      </c>
      <c r="X9" s="65">
        <f t="shared" si="1"/>
        <v>1</v>
      </c>
      <c r="Y9" s="65">
        <f t="shared" si="1"/>
        <v>1</v>
      </c>
      <c r="Z9" s="65">
        <f t="shared" si="1"/>
        <v>1</v>
      </c>
      <c r="AA9" s="65">
        <f t="shared" si="1"/>
        <v>1</v>
      </c>
      <c r="AB9" s="65">
        <f t="shared" si="1"/>
        <v>1</v>
      </c>
      <c r="AC9" s="65">
        <f t="shared" si="1"/>
        <v>1</v>
      </c>
      <c r="AD9" s="65">
        <f t="shared" si="1"/>
        <v>1</v>
      </c>
      <c r="AE9" s="65">
        <f t="shared" si="1"/>
        <v>1</v>
      </c>
      <c r="AF9" s="65">
        <f t="shared" si="1"/>
        <v>1</v>
      </c>
      <c r="AG9" s="65">
        <f t="shared" si="1"/>
        <v>1</v>
      </c>
      <c r="AH9" s="65">
        <f t="shared" si="1"/>
        <v>1</v>
      </c>
    </row>
    <row r="10" spans="1:34" hidden="1" x14ac:dyDescent="0.2">
      <c r="A10" s="31" t="s">
        <v>7</v>
      </c>
      <c r="B10" s="18" t="s">
        <v>5</v>
      </c>
      <c r="C10" s="19" t="s">
        <v>23</v>
      </c>
      <c r="D10" s="31" t="s">
        <v>76</v>
      </c>
      <c r="E10" s="31" t="s">
        <v>77</v>
      </c>
      <c r="F10" s="20">
        <f>'DSR Secondary'!F10</f>
        <v>1068021.2999999998</v>
      </c>
      <c r="G10" s="75">
        <f>'DSR Secondary'!G10</f>
        <v>660.1500000000002</v>
      </c>
      <c r="H10" s="76">
        <v>0.1</v>
      </c>
      <c r="I10" s="76">
        <v>0.1</v>
      </c>
      <c r="J10" s="76">
        <v>0.17</v>
      </c>
      <c r="K10" s="76">
        <v>0.15</v>
      </c>
      <c r="L10" s="76">
        <v>0.13</v>
      </c>
      <c r="M10" s="76">
        <v>0.12</v>
      </c>
      <c r="N10" s="76">
        <v>0.21</v>
      </c>
      <c r="O10" s="76">
        <v>0.22</v>
      </c>
      <c r="P10" s="76">
        <v>0.25</v>
      </c>
      <c r="Q10" s="76">
        <v>0.27</v>
      </c>
      <c r="R10" s="76">
        <v>0.15</v>
      </c>
      <c r="S10" s="76">
        <v>0.11</v>
      </c>
      <c r="T10" s="76">
        <v>0.1</v>
      </c>
      <c r="U10" s="76">
        <v>0.16</v>
      </c>
      <c r="V10" s="76">
        <v>0.16</v>
      </c>
      <c r="W10" s="76">
        <v>0.28000000000000003</v>
      </c>
      <c r="X10" s="76">
        <v>0.25</v>
      </c>
      <c r="Y10" s="76">
        <v>0.33</v>
      </c>
      <c r="Z10" s="76">
        <v>0.62</v>
      </c>
      <c r="AA10" s="76">
        <v>0.18</v>
      </c>
      <c r="AB10" s="76">
        <v>0.15</v>
      </c>
      <c r="AC10" s="76">
        <v>0.13</v>
      </c>
      <c r="AD10" s="76">
        <v>0.21</v>
      </c>
      <c r="AE10" s="76">
        <v>0.15</v>
      </c>
      <c r="AF10" s="76">
        <v>0.15</v>
      </c>
      <c r="AG10" s="76">
        <v>0.15</v>
      </c>
      <c r="AH10" s="76">
        <v>0.15</v>
      </c>
    </row>
    <row r="11" spans="1:34" hidden="1" x14ac:dyDescent="0.2">
      <c r="A11" s="31" t="s">
        <v>7</v>
      </c>
      <c r="B11" s="18" t="s">
        <v>5</v>
      </c>
      <c r="C11" s="19" t="s">
        <v>23</v>
      </c>
      <c r="D11" s="31" t="s">
        <v>78</v>
      </c>
      <c r="E11" s="31" t="s">
        <v>79</v>
      </c>
      <c r="F11" s="20">
        <f>'DSR Secondary'!F11</f>
        <v>705720.60000000009</v>
      </c>
      <c r="G11" s="75">
        <f>'DSR Secondary'!G11</f>
        <v>398.7</v>
      </c>
      <c r="H11" s="76">
        <v>0.1</v>
      </c>
      <c r="I11" s="76">
        <v>0.1</v>
      </c>
      <c r="J11" s="76">
        <v>0.1</v>
      </c>
      <c r="K11" s="76">
        <v>0.1</v>
      </c>
      <c r="L11" s="76">
        <v>0.14000000000000001</v>
      </c>
      <c r="M11" s="76">
        <v>0.18</v>
      </c>
      <c r="N11" s="76">
        <v>0.13</v>
      </c>
      <c r="O11" s="76">
        <v>0.11</v>
      </c>
      <c r="P11" s="76">
        <v>0.1</v>
      </c>
      <c r="Q11" s="76">
        <v>0.08</v>
      </c>
      <c r="R11" s="76">
        <v>0.11</v>
      </c>
      <c r="S11" s="76">
        <v>0.13</v>
      </c>
      <c r="T11" s="76">
        <v>0.1</v>
      </c>
      <c r="U11" s="76">
        <v>0.16</v>
      </c>
      <c r="V11" s="76">
        <v>0.13</v>
      </c>
      <c r="W11" s="76">
        <v>0.11</v>
      </c>
      <c r="X11" s="76">
        <v>0.13</v>
      </c>
      <c r="Y11" s="76">
        <v>0.08</v>
      </c>
      <c r="Z11" s="76">
        <v>7.0000000000000007E-2</v>
      </c>
      <c r="AA11" s="76">
        <v>0.02</v>
      </c>
      <c r="AB11" s="76">
        <v>0.08</v>
      </c>
      <c r="AC11" s="76">
        <v>7.0000000000000007E-2</v>
      </c>
      <c r="AD11" s="76">
        <v>7.0000000000000007E-2</v>
      </c>
      <c r="AE11" s="76">
        <v>0.21</v>
      </c>
      <c r="AF11" s="76">
        <v>0.19</v>
      </c>
      <c r="AG11" s="76">
        <v>0.19</v>
      </c>
      <c r="AH11" s="76">
        <v>0.19</v>
      </c>
    </row>
    <row r="12" spans="1:34" hidden="1" x14ac:dyDescent="0.2">
      <c r="A12" s="31" t="s">
        <v>7</v>
      </c>
      <c r="B12" s="18" t="s">
        <v>5</v>
      </c>
      <c r="C12" s="19" t="s">
        <v>23</v>
      </c>
      <c r="D12" s="31" t="s">
        <v>80</v>
      </c>
      <c r="E12" s="31" t="s">
        <v>81</v>
      </c>
      <c r="F12" s="20">
        <f>'DSR Secondary'!F12</f>
        <v>1538398.5000000002</v>
      </c>
      <c r="G12" s="75">
        <f>'DSR Secondary'!G12</f>
        <v>893.52</v>
      </c>
      <c r="H12" s="76">
        <v>0.39</v>
      </c>
      <c r="I12" s="76">
        <v>0.37</v>
      </c>
      <c r="J12" s="76">
        <v>0.2</v>
      </c>
      <c r="K12" s="76">
        <v>0.25</v>
      </c>
      <c r="L12" s="76">
        <v>0.17</v>
      </c>
      <c r="M12" s="76">
        <v>0.13</v>
      </c>
      <c r="N12" s="76">
        <v>0.16</v>
      </c>
      <c r="O12" s="76">
        <v>0.16</v>
      </c>
      <c r="P12" s="76">
        <v>0.17</v>
      </c>
      <c r="Q12" s="76">
        <v>0.09</v>
      </c>
      <c r="R12" s="76">
        <v>0.08</v>
      </c>
      <c r="S12" s="76">
        <v>0.12</v>
      </c>
      <c r="T12" s="76">
        <v>0.19</v>
      </c>
      <c r="U12" s="76">
        <v>0.06</v>
      </c>
      <c r="V12" s="76">
        <v>0.1</v>
      </c>
      <c r="W12" s="76">
        <v>0.11</v>
      </c>
      <c r="X12" s="76">
        <v>0.2</v>
      </c>
      <c r="Y12" s="76">
        <v>0.33</v>
      </c>
      <c r="Z12" s="76">
        <v>0.14000000000000001</v>
      </c>
      <c r="AA12" s="76">
        <v>0.55000000000000004</v>
      </c>
      <c r="AB12" s="76">
        <v>0.6</v>
      </c>
      <c r="AC12" s="76">
        <v>0.46</v>
      </c>
      <c r="AD12" s="76">
        <v>0.6</v>
      </c>
      <c r="AE12" s="76">
        <v>0.17</v>
      </c>
      <c r="AF12" s="76">
        <v>0.21</v>
      </c>
      <c r="AG12" s="76">
        <v>0.21</v>
      </c>
      <c r="AH12" s="76">
        <v>0.21</v>
      </c>
    </row>
    <row r="13" spans="1:34" hidden="1" x14ac:dyDescent="0.2">
      <c r="A13" s="31" t="s">
        <v>7</v>
      </c>
      <c r="B13" s="18" t="s">
        <v>5</v>
      </c>
      <c r="C13" s="19" t="s">
        <v>23</v>
      </c>
      <c r="D13" s="31" t="s">
        <v>82</v>
      </c>
      <c r="E13" s="31" t="s">
        <v>83</v>
      </c>
      <c r="F13" s="20">
        <f>'DSR Secondary'!F13</f>
        <v>990693.59999999986</v>
      </c>
      <c r="G13" s="75">
        <f>'DSR Secondary'!G13</f>
        <v>637.01</v>
      </c>
      <c r="H13" s="76">
        <v>0.14000000000000001</v>
      </c>
      <c r="I13" s="76">
        <v>0.13</v>
      </c>
      <c r="J13" s="76">
        <v>0.09</v>
      </c>
      <c r="K13" s="76">
        <v>0.16</v>
      </c>
      <c r="L13" s="76">
        <v>0.2</v>
      </c>
      <c r="M13" s="76">
        <v>0.2</v>
      </c>
      <c r="N13" s="76">
        <v>0.19</v>
      </c>
      <c r="O13" s="76">
        <v>0.21</v>
      </c>
      <c r="P13" s="76">
        <v>0.15</v>
      </c>
      <c r="Q13" s="76">
        <v>0.34</v>
      </c>
      <c r="R13" s="76">
        <v>0.28999999999999998</v>
      </c>
      <c r="S13" s="76">
        <v>0.28000000000000003</v>
      </c>
      <c r="T13" s="76">
        <v>0.34</v>
      </c>
      <c r="U13" s="76">
        <v>0.28999999999999998</v>
      </c>
      <c r="V13" s="76">
        <v>0.27</v>
      </c>
      <c r="W13" s="76">
        <v>0.28000000000000003</v>
      </c>
      <c r="X13" s="76">
        <v>0.15</v>
      </c>
      <c r="Y13" s="76">
        <v>0.08</v>
      </c>
      <c r="Z13" s="76">
        <v>7.0000000000000007E-2</v>
      </c>
      <c r="AA13" s="76">
        <v>7.0000000000000007E-2</v>
      </c>
      <c r="AB13" s="76">
        <v>7.0000000000000007E-2</v>
      </c>
      <c r="AC13" s="76">
        <v>7.0000000000000007E-2</v>
      </c>
      <c r="AD13" s="76">
        <v>7.0000000000000007E-2</v>
      </c>
      <c r="AE13" s="76">
        <v>0.17</v>
      </c>
      <c r="AF13" s="76">
        <v>0.19</v>
      </c>
      <c r="AG13" s="76">
        <v>0.19</v>
      </c>
      <c r="AH13" s="76">
        <v>0.19</v>
      </c>
    </row>
    <row r="14" spans="1:34" hidden="1" x14ac:dyDescent="0.2">
      <c r="A14" s="26" t="s">
        <v>7</v>
      </c>
      <c r="B14" s="18" t="s">
        <v>5</v>
      </c>
      <c r="C14" s="19" t="s">
        <v>23</v>
      </c>
      <c r="D14" s="26" t="s">
        <v>84</v>
      </c>
      <c r="E14" s="26" t="s">
        <v>85</v>
      </c>
      <c r="F14" s="20">
        <f>'DSR Secondary'!F14</f>
        <v>1006195.4</v>
      </c>
      <c r="G14" s="75">
        <f>'DSR Secondary'!G14</f>
        <v>731.4</v>
      </c>
      <c r="H14" s="76">
        <v>0.2</v>
      </c>
      <c r="I14" s="76">
        <v>0.17</v>
      </c>
      <c r="J14" s="76">
        <v>0.37</v>
      </c>
      <c r="K14" s="76">
        <v>0.27</v>
      </c>
      <c r="L14" s="76">
        <v>0.28999999999999998</v>
      </c>
      <c r="M14" s="76">
        <v>0.24</v>
      </c>
      <c r="N14" s="76">
        <v>0.18</v>
      </c>
      <c r="O14" s="76">
        <v>0.18</v>
      </c>
      <c r="P14" s="76">
        <v>0.22</v>
      </c>
      <c r="Q14" s="76">
        <v>0.1</v>
      </c>
      <c r="R14" s="76">
        <v>0.3</v>
      </c>
      <c r="S14" s="76">
        <v>0.27</v>
      </c>
      <c r="T14" s="76">
        <v>0.2</v>
      </c>
      <c r="U14" s="76">
        <v>0.2</v>
      </c>
      <c r="V14" s="76">
        <v>0.23</v>
      </c>
      <c r="W14" s="76">
        <v>0.13</v>
      </c>
      <c r="X14" s="76">
        <v>0.13</v>
      </c>
      <c r="Y14" s="76">
        <v>0.08</v>
      </c>
      <c r="Z14" s="76">
        <v>7.0000000000000007E-2</v>
      </c>
      <c r="AA14" s="76">
        <v>0.09</v>
      </c>
      <c r="AB14" s="76">
        <v>0.08</v>
      </c>
      <c r="AC14" s="76">
        <v>0.2</v>
      </c>
      <c r="AD14" s="76">
        <v>0.02</v>
      </c>
      <c r="AE14" s="76">
        <v>0.17</v>
      </c>
      <c r="AF14" s="76">
        <v>0.13</v>
      </c>
      <c r="AG14" s="76">
        <v>0.13</v>
      </c>
      <c r="AH14" s="76">
        <v>0.13</v>
      </c>
    </row>
    <row r="15" spans="1:34" hidden="1" x14ac:dyDescent="0.2">
      <c r="A15" s="26" t="s">
        <v>7</v>
      </c>
      <c r="B15" s="18" t="s">
        <v>5</v>
      </c>
      <c r="C15" s="19" t="s">
        <v>23</v>
      </c>
      <c r="D15" s="26" t="s">
        <v>86</v>
      </c>
      <c r="E15" s="26" t="s">
        <v>87</v>
      </c>
      <c r="F15" s="20">
        <f>'DSR Secondary'!F15</f>
        <v>565850.60000000009</v>
      </c>
      <c r="G15" s="75">
        <f>'DSR Secondary'!G15</f>
        <v>351.22</v>
      </c>
      <c r="H15" s="76">
        <v>7.0000000000000007E-2</v>
      </c>
      <c r="I15" s="76">
        <v>0.13</v>
      </c>
      <c r="J15" s="76">
        <v>7.0000000000000007E-2</v>
      </c>
      <c r="K15" s="76">
        <v>7.0000000000000007E-2</v>
      </c>
      <c r="L15" s="76">
        <v>7.0000000000000007E-2</v>
      </c>
      <c r="M15" s="76">
        <v>0.13</v>
      </c>
      <c r="N15" s="76">
        <v>0.13</v>
      </c>
      <c r="O15" s="76">
        <v>0.12</v>
      </c>
      <c r="P15" s="76">
        <v>0.11</v>
      </c>
      <c r="Q15" s="76">
        <v>0.12</v>
      </c>
      <c r="R15" s="76">
        <v>7.0000000000000007E-2</v>
      </c>
      <c r="S15" s="76">
        <v>0.09</v>
      </c>
      <c r="T15" s="76">
        <v>7.0000000000000007E-2</v>
      </c>
      <c r="U15" s="76">
        <v>0.13</v>
      </c>
      <c r="V15" s="76">
        <v>0.11</v>
      </c>
      <c r="W15" s="76">
        <v>0.09</v>
      </c>
      <c r="X15" s="76">
        <v>0.14000000000000001</v>
      </c>
      <c r="Y15" s="76">
        <v>0.1</v>
      </c>
      <c r="Z15" s="76">
        <v>0.03</v>
      </c>
      <c r="AA15" s="76">
        <v>0.09</v>
      </c>
      <c r="AB15" s="76">
        <v>0.02</v>
      </c>
      <c r="AC15" s="76">
        <v>7.0000000000000007E-2</v>
      </c>
      <c r="AD15" s="76">
        <v>0.03</v>
      </c>
      <c r="AE15" s="76">
        <v>0.13</v>
      </c>
      <c r="AF15" s="76">
        <v>0.13</v>
      </c>
      <c r="AG15" s="76">
        <v>0.13</v>
      </c>
      <c r="AH15" s="76">
        <v>0.13</v>
      </c>
    </row>
    <row r="16" spans="1:34" s="10" customFormat="1" hidden="1" x14ac:dyDescent="0.2">
      <c r="A16" s="27"/>
      <c r="B16" s="71"/>
      <c r="C16" s="25"/>
      <c r="D16" s="27"/>
      <c r="E16" s="27"/>
      <c r="F16" s="28">
        <f>SUM(F10:F15)</f>
        <v>5874880</v>
      </c>
      <c r="G16" s="28">
        <f>SUM(G10:G15)</f>
        <v>3672</v>
      </c>
      <c r="H16" s="78">
        <f>SUM(H10:H15)</f>
        <v>1.0000000000000002</v>
      </c>
      <c r="I16" s="78">
        <f t="shared" ref="I16:AH16" si="2">SUM(I10:I15)</f>
        <v>1</v>
      </c>
      <c r="J16" s="78">
        <f t="shared" si="2"/>
        <v>1</v>
      </c>
      <c r="K16" s="78">
        <f t="shared" si="2"/>
        <v>1</v>
      </c>
      <c r="L16" s="78">
        <f t="shared" si="2"/>
        <v>1.0000000000000002</v>
      </c>
      <c r="M16" s="78">
        <f t="shared" si="2"/>
        <v>1</v>
      </c>
      <c r="N16" s="78">
        <f t="shared" si="2"/>
        <v>0.99999999999999989</v>
      </c>
      <c r="O16" s="78">
        <f t="shared" si="2"/>
        <v>0.99999999999999989</v>
      </c>
      <c r="P16" s="78">
        <f t="shared" si="2"/>
        <v>1</v>
      </c>
      <c r="Q16" s="78">
        <f t="shared" si="2"/>
        <v>1</v>
      </c>
      <c r="R16" s="78">
        <f t="shared" si="2"/>
        <v>1</v>
      </c>
      <c r="S16" s="78">
        <f t="shared" si="2"/>
        <v>1</v>
      </c>
      <c r="T16" s="78">
        <f t="shared" si="2"/>
        <v>1</v>
      </c>
      <c r="U16" s="78">
        <f t="shared" si="2"/>
        <v>0.99999999999999989</v>
      </c>
      <c r="V16" s="78">
        <f t="shared" si="2"/>
        <v>1</v>
      </c>
      <c r="W16" s="78">
        <f t="shared" si="2"/>
        <v>1</v>
      </c>
      <c r="X16" s="78">
        <f t="shared" si="2"/>
        <v>1</v>
      </c>
      <c r="Y16" s="78">
        <f t="shared" si="2"/>
        <v>0.99999999999999989</v>
      </c>
      <c r="Z16" s="78">
        <f t="shared" si="2"/>
        <v>1</v>
      </c>
      <c r="AA16" s="78">
        <f t="shared" si="2"/>
        <v>1</v>
      </c>
      <c r="AB16" s="78">
        <f t="shared" si="2"/>
        <v>0.99999999999999989</v>
      </c>
      <c r="AC16" s="78">
        <f t="shared" si="2"/>
        <v>1</v>
      </c>
      <c r="AD16" s="78">
        <f t="shared" si="2"/>
        <v>1</v>
      </c>
      <c r="AE16" s="78">
        <f t="shared" si="2"/>
        <v>1</v>
      </c>
      <c r="AF16" s="78">
        <f t="shared" si="2"/>
        <v>1</v>
      </c>
      <c r="AG16" s="78">
        <f t="shared" si="2"/>
        <v>1</v>
      </c>
      <c r="AH16" s="78">
        <f t="shared" si="2"/>
        <v>1</v>
      </c>
    </row>
    <row r="17" spans="1:34" hidden="1" x14ac:dyDescent="0.2">
      <c r="A17" s="31" t="s">
        <v>8</v>
      </c>
      <c r="B17" s="18" t="s">
        <v>5</v>
      </c>
      <c r="C17" s="19" t="s">
        <v>24</v>
      </c>
      <c r="D17" s="31" t="s">
        <v>57</v>
      </c>
      <c r="E17" s="31" t="s">
        <v>58</v>
      </c>
      <c r="F17" s="20">
        <f>'DSR Secondary'!F17</f>
        <v>1725401.4997600156</v>
      </c>
      <c r="G17" s="75">
        <f>'DSR Secondary'!G17</f>
        <v>1005.5220196306287</v>
      </c>
      <c r="H17" s="76">
        <v>0.28999999999999998</v>
      </c>
      <c r="I17" s="76">
        <v>0.28999999999999998</v>
      </c>
      <c r="J17" s="76">
        <v>0.28999999999999998</v>
      </c>
      <c r="K17" s="76">
        <v>0.28999999999999998</v>
      </c>
      <c r="L17" s="76">
        <v>0.28999999999999998</v>
      </c>
      <c r="M17" s="76">
        <v>0.28999999999999998</v>
      </c>
      <c r="N17" s="76">
        <v>0.28999999999999998</v>
      </c>
      <c r="O17" s="76">
        <v>0.28999999999999998</v>
      </c>
      <c r="P17" s="76">
        <v>0.28999999999999998</v>
      </c>
      <c r="Q17" s="76">
        <v>0.28999999999999998</v>
      </c>
      <c r="R17" s="76">
        <v>0.25903614457831325</v>
      </c>
      <c r="S17" s="76">
        <v>0.22</v>
      </c>
      <c r="T17" s="76">
        <v>0.22</v>
      </c>
      <c r="U17" s="76">
        <v>0.22</v>
      </c>
      <c r="V17" s="76">
        <v>0.22</v>
      </c>
      <c r="W17" s="76">
        <v>0.22</v>
      </c>
      <c r="X17" s="76">
        <v>0.22</v>
      </c>
      <c r="Y17" s="76">
        <v>0.22</v>
      </c>
      <c r="Z17" s="76">
        <v>0.22</v>
      </c>
      <c r="AA17" s="76">
        <v>0.35416666666666669</v>
      </c>
      <c r="AB17" s="76">
        <v>0.34545454545454546</v>
      </c>
      <c r="AC17" s="76">
        <v>0.34146341463414637</v>
      </c>
      <c r="AD17" s="76">
        <v>0.35</v>
      </c>
      <c r="AE17" s="76">
        <v>0.36</v>
      </c>
      <c r="AF17" s="76">
        <v>0.36</v>
      </c>
      <c r="AG17" s="76">
        <v>0.36</v>
      </c>
      <c r="AH17" s="76">
        <v>0.36</v>
      </c>
    </row>
    <row r="18" spans="1:34" hidden="1" x14ac:dyDescent="0.2">
      <c r="A18" s="31" t="s">
        <v>8</v>
      </c>
      <c r="B18" s="18" t="s">
        <v>5</v>
      </c>
      <c r="C18" s="19" t="s">
        <v>24</v>
      </c>
      <c r="D18" s="31" t="s">
        <v>59</v>
      </c>
      <c r="E18" s="31" t="s">
        <v>60</v>
      </c>
      <c r="F18" s="20">
        <f>'DSR Secondary'!F18</f>
        <v>1182880.5837398458</v>
      </c>
      <c r="G18" s="75">
        <f>'DSR Secondary'!G18</f>
        <v>813.4409817644663</v>
      </c>
      <c r="H18" s="76">
        <v>0.20915032679738563</v>
      </c>
      <c r="I18" s="76">
        <v>0.20942408376963351</v>
      </c>
      <c r="J18" s="76">
        <v>0.20942408376963351</v>
      </c>
      <c r="K18" s="76">
        <v>0.21311475409836064</v>
      </c>
      <c r="L18" s="76">
        <v>0.20855614973262032</v>
      </c>
      <c r="M18" s="76">
        <v>0.20855614973262032</v>
      </c>
      <c r="N18" s="76">
        <v>0.20833333333333334</v>
      </c>
      <c r="O18" s="76">
        <v>0.20833333333333334</v>
      </c>
      <c r="P18" s="76">
        <v>0.21111111111111111</v>
      </c>
      <c r="Q18" s="76">
        <v>0.21111111111111111</v>
      </c>
      <c r="R18" s="76">
        <v>0.21084337349397592</v>
      </c>
      <c r="S18" s="76">
        <v>0.28915662650602408</v>
      </c>
      <c r="T18" s="76">
        <v>0.28915662650602408</v>
      </c>
      <c r="U18" s="76">
        <v>0.28915662650602408</v>
      </c>
      <c r="V18" s="76">
        <v>0.29073482428115016</v>
      </c>
      <c r="W18" s="76">
        <v>0.2929936305732484</v>
      </c>
      <c r="X18" s="76">
        <v>0.29508196721311475</v>
      </c>
      <c r="Y18" s="76">
        <v>0.29220779220779219</v>
      </c>
      <c r="Z18" s="76">
        <v>0.29220779220779219</v>
      </c>
      <c r="AA18" s="76">
        <v>0.125</v>
      </c>
      <c r="AB18" s="76">
        <v>0.14545454545454545</v>
      </c>
      <c r="AC18" s="76">
        <v>0.12195121951219512</v>
      </c>
      <c r="AD18" s="76">
        <v>0.15</v>
      </c>
      <c r="AE18" s="76">
        <v>0.14000000000000001</v>
      </c>
      <c r="AF18" s="76">
        <v>0.14000000000000001</v>
      </c>
      <c r="AG18" s="76">
        <v>0.14000000000000001</v>
      </c>
      <c r="AH18" s="76">
        <v>0.14285714285714285</v>
      </c>
    </row>
    <row r="19" spans="1:34" hidden="1" x14ac:dyDescent="0.2">
      <c r="A19" s="31" t="s">
        <v>8</v>
      </c>
      <c r="B19" s="18" t="s">
        <v>5</v>
      </c>
      <c r="C19" s="19" t="s">
        <v>24</v>
      </c>
      <c r="D19" s="31" t="s">
        <v>61</v>
      </c>
      <c r="E19" s="31" t="s">
        <v>151</v>
      </c>
      <c r="F19" s="20">
        <f>'DSR Secondary'!F19</f>
        <v>1307305.3018692117</v>
      </c>
      <c r="G19" s="75">
        <f>'DSR Secondary'!G19</f>
        <v>856.03030666059408</v>
      </c>
      <c r="H19" s="76">
        <v>0.24183006535947713</v>
      </c>
      <c r="I19" s="76">
        <v>0.24083769633507854</v>
      </c>
      <c r="J19" s="76">
        <v>0.24083769633507854</v>
      </c>
      <c r="K19" s="76">
        <v>0.23934426229508196</v>
      </c>
      <c r="L19" s="76">
        <v>0.24064171122994651</v>
      </c>
      <c r="M19" s="76">
        <v>0.24064171122994651</v>
      </c>
      <c r="N19" s="76">
        <v>0.24305555555555555</v>
      </c>
      <c r="O19" s="76">
        <v>0.24305555555555555</v>
      </c>
      <c r="P19" s="76">
        <v>0.2388888888888889</v>
      </c>
      <c r="Q19" s="76">
        <v>0.2388888888888889</v>
      </c>
      <c r="R19" s="76">
        <v>0.24096385542168675</v>
      </c>
      <c r="S19" s="76">
        <v>0.24096385542168675</v>
      </c>
      <c r="T19" s="76">
        <v>0.24096385542168675</v>
      </c>
      <c r="U19" s="76">
        <v>0.24096385542168675</v>
      </c>
      <c r="V19" s="76">
        <v>0.23961661341853036</v>
      </c>
      <c r="W19" s="76">
        <v>0.24203821656050956</v>
      </c>
      <c r="X19" s="76">
        <v>0.24590163934426229</v>
      </c>
      <c r="Y19" s="76">
        <v>0.24025974025974026</v>
      </c>
      <c r="Z19" s="76">
        <v>0.24025974025974026</v>
      </c>
      <c r="AA19" s="76">
        <v>0.1875</v>
      </c>
      <c r="AB19" s="76">
        <v>0.18181818181818182</v>
      </c>
      <c r="AC19" s="76">
        <v>0.1951219512195122</v>
      </c>
      <c r="AD19" s="76">
        <v>0.2</v>
      </c>
      <c r="AE19" s="76">
        <v>0.2</v>
      </c>
      <c r="AF19" s="76">
        <v>0.2</v>
      </c>
      <c r="AG19" s="76">
        <v>0.2</v>
      </c>
      <c r="AH19" s="76">
        <v>0.19480519480519481</v>
      </c>
    </row>
    <row r="20" spans="1:34" hidden="1" x14ac:dyDescent="0.2">
      <c r="A20" s="31" t="s">
        <v>8</v>
      </c>
      <c r="B20" s="18" t="s">
        <v>5</v>
      </c>
      <c r="C20" s="19" t="s">
        <v>24</v>
      </c>
      <c r="D20" s="31" t="s">
        <v>62</v>
      </c>
      <c r="E20" s="31" t="s">
        <v>63</v>
      </c>
      <c r="F20" s="20">
        <f>'DSR Secondary'!F20</f>
        <v>1595184.4404709111</v>
      </c>
      <c r="G20" s="75">
        <f>'DSR Secondary'!G20</f>
        <v>954.72811635518951</v>
      </c>
      <c r="H20" s="76">
        <v>0.26</v>
      </c>
      <c r="I20" s="76">
        <v>0.26</v>
      </c>
      <c r="J20" s="76">
        <v>0.26</v>
      </c>
      <c r="K20" s="76">
        <v>0.26</v>
      </c>
      <c r="L20" s="76">
        <v>0.26</v>
      </c>
      <c r="M20" s="76">
        <v>0.26</v>
      </c>
      <c r="N20" s="76">
        <v>0.26</v>
      </c>
      <c r="O20" s="76">
        <v>0.26</v>
      </c>
      <c r="P20" s="76">
        <v>0.26</v>
      </c>
      <c r="Q20" s="76">
        <v>0.26</v>
      </c>
      <c r="R20" s="76">
        <v>0.26</v>
      </c>
      <c r="S20" s="76">
        <v>0.25</v>
      </c>
      <c r="T20" s="76">
        <v>0.25</v>
      </c>
      <c r="U20" s="76">
        <v>0.25</v>
      </c>
      <c r="V20" s="76">
        <v>0.25</v>
      </c>
      <c r="W20" s="76">
        <v>0.24</v>
      </c>
      <c r="X20" s="76">
        <v>0.24</v>
      </c>
      <c r="Y20" s="76">
        <v>0.25</v>
      </c>
      <c r="Z20" s="76">
        <v>0.26623376623376621</v>
      </c>
      <c r="AA20" s="76">
        <v>0.33333333333333331</v>
      </c>
      <c r="AB20" s="76">
        <v>0.32727272727272727</v>
      </c>
      <c r="AC20" s="76">
        <v>0.34146341463414637</v>
      </c>
      <c r="AD20" s="76">
        <v>0.3</v>
      </c>
      <c r="AE20" s="76">
        <v>0.3</v>
      </c>
      <c r="AF20" s="76">
        <v>0.3</v>
      </c>
      <c r="AG20" s="76">
        <v>0.3</v>
      </c>
      <c r="AH20" s="76">
        <v>0.3</v>
      </c>
    </row>
    <row r="21" spans="1:34" s="10" customFormat="1" hidden="1" x14ac:dyDescent="0.2">
      <c r="A21" s="33"/>
      <c r="B21" s="71"/>
      <c r="C21" s="25"/>
      <c r="D21" s="33"/>
      <c r="E21" s="33"/>
      <c r="F21" s="28">
        <f>SUM(F17:F20)</f>
        <v>5810771.8258399852</v>
      </c>
      <c r="G21" s="28">
        <f>SUM(G17:G20)</f>
        <v>3629.7214244108791</v>
      </c>
      <c r="H21" s="101">
        <f>SUM(H17:H20)</f>
        <v>1.0009803921568627</v>
      </c>
      <c r="I21" s="65">
        <f t="shared" ref="I21:AH21" si="3">SUM(I17:I20)</f>
        <v>1.000261780104712</v>
      </c>
      <c r="J21" s="65">
        <f t="shared" si="3"/>
        <v>1.000261780104712</v>
      </c>
      <c r="K21" s="65">
        <f t="shared" si="3"/>
        <v>1.0024590163934426</v>
      </c>
      <c r="L21" s="65">
        <f t="shared" si="3"/>
        <v>0.9991978609625668</v>
      </c>
      <c r="M21" s="65">
        <f t="shared" si="3"/>
        <v>0.9991978609625668</v>
      </c>
      <c r="N21" s="65">
        <f t="shared" si="3"/>
        <v>1.0013888888888889</v>
      </c>
      <c r="O21" s="65">
        <f t="shared" si="3"/>
        <v>1.0013888888888889</v>
      </c>
      <c r="P21" s="65">
        <f t="shared" si="3"/>
        <v>1</v>
      </c>
      <c r="Q21" s="65">
        <f t="shared" si="3"/>
        <v>1</v>
      </c>
      <c r="R21" s="65">
        <f t="shared" si="3"/>
        <v>0.97084337349397587</v>
      </c>
      <c r="S21" s="65">
        <f t="shared" si="3"/>
        <v>1.000120481927711</v>
      </c>
      <c r="T21" s="65">
        <f t="shared" si="3"/>
        <v>1.000120481927711</v>
      </c>
      <c r="U21" s="65">
        <f t="shared" si="3"/>
        <v>1.000120481927711</v>
      </c>
      <c r="V21" s="65">
        <f t="shared" si="3"/>
        <v>1.0003514376996805</v>
      </c>
      <c r="W21" s="65">
        <f t="shared" si="3"/>
        <v>0.99503184713375803</v>
      </c>
      <c r="X21" s="65">
        <f t="shared" si="3"/>
        <v>1.0009836065573769</v>
      </c>
      <c r="Y21" s="65">
        <f t="shared" si="3"/>
        <v>1.0024675324675325</v>
      </c>
      <c r="Z21" s="65">
        <f t="shared" si="3"/>
        <v>1.0187012987012987</v>
      </c>
      <c r="AA21" s="65">
        <f t="shared" si="3"/>
        <v>1</v>
      </c>
      <c r="AB21" s="65">
        <f t="shared" si="3"/>
        <v>1</v>
      </c>
      <c r="AC21" s="65">
        <f t="shared" si="3"/>
        <v>1</v>
      </c>
      <c r="AD21" s="65">
        <f t="shared" si="3"/>
        <v>1</v>
      </c>
      <c r="AE21" s="65">
        <f t="shared" si="3"/>
        <v>1</v>
      </c>
      <c r="AF21" s="65">
        <f t="shared" si="3"/>
        <v>1</v>
      </c>
      <c r="AG21" s="65">
        <f t="shared" si="3"/>
        <v>1</v>
      </c>
      <c r="AH21" s="65">
        <f t="shared" si="3"/>
        <v>0.99766233766233769</v>
      </c>
    </row>
    <row r="22" spans="1:34" hidden="1" x14ac:dyDescent="0.2">
      <c r="A22" s="26" t="s">
        <v>9</v>
      </c>
      <c r="B22" s="18" t="s">
        <v>5</v>
      </c>
      <c r="C22" s="19" t="s">
        <v>24</v>
      </c>
      <c r="D22" s="26" t="s">
        <v>64</v>
      </c>
      <c r="E22" s="26" t="s">
        <v>65</v>
      </c>
      <c r="F22" s="20">
        <f>'DSR Secondary'!F22</f>
        <v>2100452.2999999998</v>
      </c>
      <c r="G22" s="75">
        <f>'DSR Secondary'!G22</f>
        <v>1306.3899999999994</v>
      </c>
      <c r="H22" s="76">
        <v>0.31</v>
      </c>
      <c r="I22" s="76">
        <v>0.31</v>
      </c>
      <c r="J22" s="76">
        <v>0.31</v>
      </c>
      <c r="K22" s="76">
        <v>0.31</v>
      </c>
      <c r="L22" s="76">
        <v>0.31</v>
      </c>
      <c r="M22" s="76">
        <v>0.31</v>
      </c>
      <c r="N22" s="76">
        <v>0.31</v>
      </c>
      <c r="O22" s="76">
        <v>0.31</v>
      </c>
      <c r="P22" s="76">
        <v>0.31</v>
      </c>
      <c r="Q22" s="76">
        <v>0.31</v>
      </c>
      <c r="R22" s="76">
        <v>0.31</v>
      </c>
      <c r="S22" s="76">
        <v>0.31</v>
      </c>
      <c r="T22" s="76">
        <v>0.31</v>
      </c>
      <c r="U22" s="76">
        <v>0.31</v>
      </c>
      <c r="V22" s="76">
        <v>0.31</v>
      </c>
      <c r="W22" s="76">
        <v>0.31</v>
      </c>
      <c r="X22" s="76">
        <v>0.31</v>
      </c>
      <c r="Y22" s="76">
        <v>0.31</v>
      </c>
      <c r="Z22" s="76">
        <v>0.31</v>
      </c>
      <c r="AA22" s="76">
        <v>0.31</v>
      </c>
      <c r="AB22" s="76">
        <v>0.31</v>
      </c>
      <c r="AC22" s="76">
        <v>0.31</v>
      </c>
      <c r="AD22" s="76">
        <v>0.31</v>
      </c>
      <c r="AE22" s="76">
        <v>0.32</v>
      </c>
      <c r="AF22" s="76">
        <v>0.32</v>
      </c>
      <c r="AG22" s="76">
        <v>0.32</v>
      </c>
      <c r="AH22" s="76">
        <v>0.32</v>
      </c>
    </row>
    <row r="23" spans="1:34" hidden="1" x14ac:dyDescent="0.2">
      <c r="A23" s="26" t="s">
        <v>9</v>
      </c>
      <c r="B23" s="18" t="s">
        <v>5</v>
      </c>
      <c r="C23" s="19" t="s">
        <v>24</v>
      </c>
      <c r="D23" s="26" t="s">
        <v>66</v>
      </c>
      <c r="E23" s="26" t="s">
        <v>152</v>
      </c>
      <c r="F23" s="20">
        <f>'DSR Secondary'!F23</f>
        <v>1518872.9</v>
      </c>
      <c r="G23" s="75">
        <f>'DSR Secondary'!G23</f>
        <v>964.01999999999975</v>
      </c>
      <c r="H23" s="76">
        <v>0.23</v>
      </c>
      <c r="I23" s="76">
        <v>0.23</v>
      </c>
      <c r="J23" s="76">
        <v>0.23</v>
      </c>
      <c r="K23" s="76">
        <v>0.23</v>
      </c>
      <c r="L23" s="76">
        <v>0.23</v>
      </c>
      <c r="M23" s="76">
        <v>0.23</v>
      </c>
      <c r="N23" s="76">
        <v>0.23</v>
      </c>
      <c r="O23" s="76">
        <v>0.23</v>
      </c>
      <c r="P23" s="76">
        <v>0.23</v>
      </c>
      <c r="Q23" s="76">
        <v>0.23</v>
      </c>
      <c r="R23" s="76">
        <v>0.23</v>
      </c>
      <c r="S23" s="76">
        <v>0.23</v>
      </c>
      <c r="T23" s="76">
        <v>0.23</v>
      </c>
      <c r="U23" s="76">
        <v>0.23</v>
      </c>
      <c r="V23" s="76">
        <v>0.23</v>
      </c>
      <c r="W23" s="76">
        <v>0.23</v>
      </c>
      <c r="X23" s="76">
        <v>0.23</v>
      </c>
      <c r="Y23" s="76">
        <v>0.23</v>
      </c>
      <c r="Z23" s="76">
        <v>0.23</v>
      </c>
      <c r="AA23" s="76">
        <v>0.23</v>
      </c>
      <c r="AB23" s="76">
        <v>0.23</v>
      </c>
      <c r="AC23" s="76">
        <v>0.23</v>
      </c>
      <c r="AD23" s="76">
        <v>0.23</v>
      </c>
      <c r="AE23" s="76">
        <v>0.21</v>
      </c>
      <c r="AF23" s="76">
        <v>0.21</v>
      </c>
      <c r="AG23" s="76">
        <v>0.21</v>
      </c>
      <c r="AH23" s="76">
        <v>0.21</v>
      </c>
    </row>
    <row r="24" spans="1:34" hidden="1" x14ac:dyDescent="0.2">
      <c r="A24" s="31" t="s">
        <v>9</v>
      </c>
      <c r="B24" s="18" t="s">
        <v>5</v>
      </c>
      <c r="C24" s="19" t="s">
        <v>24</v>
      </c>
      <c r="D24" s="31" t="s">
        <v>67</v>
      </c>
      <c r="E24" s="31" t="s">
        <v>68</v>
      </c>
      <c r="F24" s="20">
        <f>'DSR Secondary'!F24</f>
        <v>1735163.2</v>
      </c>
      <c r="G24" s="75">
        <f>'DSR Secondary'!G24</f>
        <v>1092.1699999999996</v>
      </c>
      <c r="H24" s="76">
        <v>0.26</v>
      </c>
      <c r="I24" s="76">
        <v>0.26</v>
      </c>
      <c r="J24" s="76">
        <v>0.26</v>
      </c>
      <c r="K24" s="76">
        <v>0.26</v>
      </c>
      <c r="L24" s="76">
        <v>0.26</v>
      </c>
      <c r="M24" s="76">
        <v>0.26</v>
      </c>
      <c r="N24" s="76">
        <v>0.26</v>
      </c>
      <c r="O24" s="76">
        <v>0.26</v>
      </c>
      <c r="P24" s="76">
        <v>0.26</v>
      </c>
      <c r="Q24" s="76">
        <v>0.26</v>
      </c>
      <c r="R24" s="76">
        <v>0.26</v>
      </c>
      <c r="S24" s="76">
        <v>0.26</v>
      </c>
      <c r="T24" s="76">
        <v>0.26</v>
      </c>
      <c r="U24" s="76">
        <v>0.26</v>
      </c>
      <c r="V24" s="76">
        <v>0.26</v>
      </c>
      <c r="W24" s="76">
        <v>0.26</v>
      </c>
      <c r="X24" s="76">
        <v>0.26</v>
      </c>
      <c r="Y24" s="76">
        <v>0.26</v>
      </c>
      <c r="Z24" s="76">
        <v>0.26</v>
      </c>
      <c r="AA24" s="76">
        <v>0.26</v>
      </c>
      <c r="AB24" s="76">
        <v>0.26</v>
      </c>
      <c r="AC24" s="76">
        <v>0.26</v>
      </c>
      <c r="AD24" s="76">
        <v>0.26</v>
      </c>
      <c r="AE24" s="76">
        <v>0.25</v>
      </c>
      <c r="AF24" s="76">
        <v>0.25</v>
      </c>
      <c r="AG24" s="76">
        <v>0.25</v>
      </c>
      <c r="AH24" s="76">
        <v>0.25</v>
      </c>
    </row>
    <row r="25" spans="1:34" hidden="1" x14ac:dyDescent="0.2">
      <c r="A25" s="31" t="s">
        <v>9</v>
      </c>
      <c r="B25" s="18" t="s">
        <v>5</v>
      </c>
      <c r="C25" s="19" t="s">
        <v>24</v>
      </c>
      <c r="D25" s="31" t="s">
        <v>69</v>
      </c>
      <c r="E25" s="31" t="s">
        <v>70</v>
      </c>
      <c r="F25" s="20">
        <f>'DSR Secondary'!F25</f>
        <v>1374661.6</v>
      </c>
      <c r="G25" s="75">
        <f>'DSR Secondary'!G25</f>
        <v>845.42000000000019</v>
      </c>
      <c r="H25" s="76">
        <v>0.2</v>
      </c>
      <c r="I25" s="76">
        <v>0.2</v>
      </c>
      <c r="J25" s="76">
        <v>0.2</v>
      </c>
      <c r="K25" s="76">
        <v>0.2</v>
      </c>
      <c r="L25" s="76">
        <v>0.2</v>
      </c>
      <c r="M25" s="76">
        <v>0.2</v>
      </c>
      <c r="N25" s="76">
        <v>0.2</v>
      </c>
      <c r="O25" s="76">
        <v>0.2</v>
      </c>
      <c r="P25" s="76">
        <v>0.2</v>
      </c>
      <c r="Q25" s="76">
        <v>0.2</v>
      </c>
      <c r="R25" s="76">
        <v>0.2</v>
      </c>
      <c r="S25" s="76">
        <v>0.2</v>
      </c>
      <c r="T25" s="76">
        <v>0.2</v>
      </c>
      <c r="U25" s="76">
        <v>0.2</v>
      </c>
      <c r="V25" s="76">
        <v>0.2</v>
      </c>
      <c r="W25" s="76">
        <v>0.2</v>
      </c>
      <c r="X25" s="76">
        <v>0.2</v>
      </c>
      <c r="Y25" s="76">
        <v>0.2</v>
      </c>
      <c r="Z25" s="76">
        <v>0.2</v>
      </c>
      <c r="AA25" s="76">
        <v>0.2</v>
      </c>
      <c r="AB25" s="76">
        <v>0.2</v>
      </c>
      <c r="AC25" s="76">
        <v>0.2</v>
      </c>
      <c r="AD25" s="76">
        <v>0.2</v>
      </c>
      <c r="AE25" s="76">
        <v>0.22</v>
      </c>
      <c r="AF25" s="76">
        <v>0.22</v>
      </c>
      <c r="AG25" s="76">
        <v>0.22</v>
      </c>
      <c r="AH25" s="76">
        <v>0.22</v>
      </c>
    </row>
    <row r="26" spans="1:34" s="10" customFormat="1" hidden="1" x14ac:dyDescent="0.2">
      <c r="A26" s="33"/>
      <c r="B26" s="71"/>
      <c r="C26" s="25"/>
      <c r="D26" s="33"/>
      <c r="E26" s="33"/>
      <c r="F26" s="28">
        <f>SUM(F22:F25)</f>
        <v>6729150</v>
      </c>
      <c r="G26" s="28">
        <f>SUM(G22:G25)</f>
        <v>4207.9999999999991</v>
      </c>
      <c r="H26" s="65">
        <f>SUM(H22:H25)</f>
        <v>1</v>
      </c>
      <c r="I26" s="65">
        <f t="shared" ref="I26:AH26" si="4">SUM(I22:I25)</f>
        <v>1</v>
      </c>
      <c r="J26" s="65">
        <f t="shared" si="4"/>
        <v>1</v>
      </c>
      <c r="K26" s="65">
        <f t="shared" si="4"/>
        <v>1</v>
      </c>
      <c r="L26" s="65">
        <f t="shared" si="4"/>
        <v>1</v>
      </c>
      <c r="M26" s="65">
        <f t="shared" si="4"/>
        <v>1</v>
      </c>
      <c r="N26" s="65">
        <f t="shared" si="4"/>
        <v>1</v>
      </c>
      <c r="O26" s="65">
        <f t="shared" si="4"/>
        <v>1</v>
      </c>
      <c r="P26" s="65">
        <f t="shared" si="4"/>
        <v>1</v>
      </c>
      <c r="Q26" s="65">
        <f t="shared" si="4"/>
        <v>1</v>
      </c>
      <c r="R26" s="65">
        <f t="shared" si="4"/>
        <v>1</v>
      </c>
      <c r="S26" s="65">
        <f t="shared" si="4"/>
        <v>1</v>
      </c>
      <c r="T26" s="65">
        <f t="shared" si="4"/>
        <v>1</v>
      </c>
      <c r="U26" s="65">
        <f t="shared" si="4"/>
        <v>1</v>
      </c>
      <c r="V26" s="65">
        <f t="shared" si="4"/>
        <v>1</v>
      </c>
      <c r="W26" s="65">
        <f t="shared" si="4"/>
        <v>1</v>
      </c>
      <c r="X26" s="65">
        <f t="shared" si="4"/>
        <v>1</v>
      </c>
      <c r="Y26" s="65">
        <f t="shared" si="4"/>
        <v>1</v>
      </c>
      <c r="Z26" s="65">
        <f t="shared" si="4"/>
        <v>1</v>
      </c>
      <c r="AA26" s="65">
        <f t="shared" si="4"/>
        <v>1</v>
      </c>
      <c r="AB26" s="65">
        <f t="shared" si="4"/>
        <v>1</v>
      </c>
      <c r="AC26" s="65">
        <f t="shared" si="4"/>
        <v>1</v>
      </c>
      <c r="AD26" s="65">
        <f t="shared" si="4"/>
        <v>1</v>
      </c>
      <c r="AE26" s="65">
        <f t="shared" si="4"/>
        <v>1</v>
      </c>
      <c r="AF26" s="65">
        <f t="shared" si="4"/>
        <v>1</v>
      </c>
      <c r="AG26" s="65">
        <f t="shared" si="4"/>
        <v>1</v>
      </c>
      <c r="AH26" s="65">
        <f t="shared" si="4"/>
        <v>1</v>
      </c>
    </row>
    <row r="27" spans="1:34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>'DSR Secondary'!F27</f>
        <v>4206960.5999999996</v>
      </c>
      <c r="G27" s="75">
        <f>'DSR Secondary'!G27</f>
        <v>2406.6300000000006</v>
      </c>
      <c r="H27" s="76">
        <v>0.32</v>
      </c>
      <c r="I27" s="76">
        <v>0.32</v>
      </c>
      <c r="J27" s="76">
        <v>0.32</v>
      </c>
      <c r="K27" s="76">
        <v>0.32</v>
      </c>
      <c r="L27" s="76">
        <v>0.32</v>
      </c>
      <c r="M27" s="76">
        <v>0.32</v>
      </c>
      <c r="N27" s="76">
        <v>0.32</v>
      </c>
      <c r="O27" s="76">
        <v>0.32</v>
      </c>
      <c r="P27" s="76">
        <v>0.32</v>
      </c>
      <c r="Q27" s="76">
        <v>0.32</v>
      </c>
      <c r="R27" s="76">
        <v>0.35</v>
      </c>
      <c r="S27" s="76">
        <v>0.35</v>
      </c>
      <c r="T27" s="76">
        <v>0.35</v>
      </c>
      <c r="U27" s="76">
        <v>0.35</v>
      </c>
      <c r="V27" s="76">
        <v>0.35</v>
      </c>
      <c r="W27" s="76">
        <v>0.35</v>
      </c>
      <c r="X27" s="76">
        <v>0.35</v>
      </c>
      <c r="Y27" s="76">
        <v>0.35</v>
      </c>
      <c r="Z27" s="76">
        <v>0.35</v>
      </c>
      <c r="AA27" s="76">
        <v>0.35</v>
      </c>
      <c r="AB27" s="76">
        <v>0.45</v>
      </c>
      <c r="AC27" s="76">
        <v>0.45</v>
      </c>
      <c r="AD27" s="76">
        <v>0.45</v>
      </c>
      <c r="AE27" s="76">
        <v>0.45</v>
      </c>
      <c r="AF27" s="76">
        <v>0.45</v>
      </c>
      <c r="AG27" s="76">
        <v>0.45</v>
      </c>
      <c r="AH27" s="76">
        <v>0.45</v>
      </c>
    </row>
    <row r="28" spans="1:34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>'DSR Secondary'!F28</f>
        <v>1263211.9000000001</v>
      </c>
      <c r="G28" s="75">
        <f>'DSR Secondary'!G28</f>
        <v>802.43500000000017</v>
      </c>
      <c r="H28" s="76">
        <v>0.11</v>
      </c>
      <c r="I28" s="76">
        <v>0.11</v>
      </c>
      <c r="J28" s="76">
        <v>0.11</v>
      </c>
      <c r="K28" s="76">
        <v>0.11</v>
      </c>
      <c r="L28" s="76">
        <v>0.11</v>
      </c>
      <c r="M28" s="76">
        <v>0.11</v>
      </c>
      <c r="N28" s="76">
        <v>0.11</v>
      </c>
      <c r="O28" s="76">
        <v>0.11</v>
      </c>
      <c r="P28" s="76">
        <v>0.11</v>
      </c>
      <c r="Q28" s="76">
        <v>0.11</v>
      </c>
      <c r="R28" s="76">
        <v>0.12</v>
      </c>
      <c r="S28" s="76">
        <v>0.12</v>
      </c>
      <c r="T28" s="76">
        <v>0.12</v>
      </c>
      <c r="U28" s="76">
        <v>0.12</v>
      </c>
      <c r="V28" s="76">
        <v>0.12</v>
      </c>
      <c r="W28" s="76">
        <v>0.12</v>
      </c>
      <c r="X28" s="76">
        <v>0.12</v>
      </c>
      <c r="Y28" s="76">
        <v>0.12</v>
      </c>
      <c r="Z28" s="76">
        <v>0.12</v>
      </c>
      <c r="AA28" s="76">
        <v>0.12</v>
      </c>
      <c r="AB28" s="76">
        <v>0.105</v>
      </c>
      <c r="AC28" s="76">
        <v>0.105</v>
      </c>
      <c r="AD28" s="76">
        <v>0.105</v>
      </c>
      <c r="AE28" s="76">
        <v>0.105</v>
      </c>
      <c r="AF28" s="76">
        <v>0.105</v>
      </c>
      <c r="AG28" s="76">
        <v>0.105</v>
      </c>
      <c r="AH28" s="76">
        <v>0.105</v>
      </c>
    </row>
    <row r="29" spans="1:34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>'DSR Secondary'!F29</f>
        <v>1654413</v>
      </c>
      <c r="G29" s="75">
        <f>'DSR Secondary'!G29</f>
        <v>1041.7200000000005</v>
      </c>
      <c r="H29" s="76">
        <v>0.14000000000000001</v>
      </c>
      <c r="I29" s="76">
        <v>0.14000000000000001</v>
      </c>
      <c r="J29" s="76">
        <v>0.14000000000000001</v>
      </c>
      <c r="K29" s="76">
        <v>0.14000000000000001</v>
      </c>
      <c r="L29" s="76">
        <v>0.14000000000000001</v>
      </c>
      <c r="M29" s="76">
        <v>0.14000000000000001</v>
      </c>
      <c r="N29" s="76">
        <v>0.14000000000000001</v>
      </c>
      <c r="O29" s="76">
        <v>0.14000000000000001</v>
      </c>
      <c r="P29" s="76">
        <v>0.14000000000000001</v>
      </c>
      <c r="Q29" s="76">
        <v>0.14000000000000001</v>
      </c>
      <c r="R29" s="76">
        <v>0.16</v>
      </c>
      <c r="S29" s="76">
        <v>0.16</v>
      </c>
      <c r="T29" s="76">
        <v>0.16</v>
      </c>
      <c r="U29" s="76">
        <v>0.16</v>
      </c>
      <c r="V29" s="76">
        <v>0.16</v>
      </c>
      <c r="W29" s="76">
        <v>0.16</v>
      </c>
      <c r="X29" s="76">
        <v>0.16</v>
      </c>
      <c r="Y29" s="76">
        <v>0.16</v>
      </c>
      <c r="Z29" s="76">
        <v>0.16</v>
      </c>
      <c r="AA29" s="76">
        <v>0.16</v>
      </c>
      <c r="AB29" s="76">
        <v>0.14000000000000001</v>
      </c>
      <c r="AC29" s="76">
        <v>0.14000000000000001</v>
      </c>
      <c r="AD29" s="76">
        <v>0.14000000000000001</v>
      </c>
      <c r="AE29" s="76">
        <v>0.14000000000000001</v>
      </c>
      <c r="AF29" s="76">
        <v>0.14000000000000001</v>
      </c>
      <c r="AG29" s="76">
        <v>0.14000000000000001</v>
      </c>
      <c r="AH29" s="76">
        <v>0.14000000000000001</v>
      </c>
    </row>
    <row r="30" spans="1:34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>'DSR Secondary'!F30</f>
        <v>1384980.3</v>
      </c>
      <c r="G30" s="75">
        <f>'DSR Secondary'!G30</f>
        <v>910.87499999999989</v>
      </c>
      <c r="H30" s="76">
        <v>0.13</v>
      </c>
      <c r="I30" s="76">
        <v>0.13</v>
      </c>
      <c r="J30" s="76">
        <v>0.13</v>
      </c>
      <c r="K30" s="76">
        <v>0.13</v>
      </c>
      <c r="L30" s="76">
        <v>0.13</v>
      </c>
      <c r="M30" s="76">
        <v>0.13</v>
      </c>
      <c r="N30" s="76">
        <v>0.13</v>
      </c>
      <c r="O30" s="76">
        <v>0.13</v>
      </c>
      <c r="P30" s="76">
        <v>0.13</v>
      </c>
      <c r="Q30" s="76">
        <v>0.13</v>
      </c>
      <c r="R30" s="76">
        <v>0.13</v>
      </c>
      <c r="S30" s="76">
        <v>0.13</v>
      </c>
      <c r="T30" s="76">
        <v>0.13</v>
      </c>
      <c r="U30" s="76">
        <v>0.13</v>
      </c>
      <c r="V30" s="76">
        <v>0.13</v>
      </c>
      <c r="W30" s="76">
        <v>0.13</v>
      </c>
      <c r="X30" s="76">
        <v>0.13</v>
      </c>
      <c r="Y30" s="76">
        <v>0.13</v>
      </c>
      <c r="Z30" s="76">
        <v>0.13</v>
      </c>
      <c r="AA30" s="76">
        <v>0.13</v>
      </c>
      <c r="AB30" s="76">
        <v>0.105</v>
      </c>
      <c r="AC30" s="76">
        <v>0.105</v>
      </c>
      <c r="AD30" s="76">
        <v>0.105</v>
      </c>
      <c r="AE30" s="76">
        <v>0.105</v>
      </c>
      <c r="AF30" s="76">
        <v>0.105</v>
      </c>
      <c r="AG30" s="76">
        <v>0.105</v>
      </c>
      <c r="AH30" s="76">
        <v>0.105</v>
      </c>
    </row>
    <row r="31" spans="1:34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69" t="s">
        <v>173</v>
      </c>
      <c r="F31" s="20">
        <f>'DSR Secondary'!F31</f>
        <v>1788825.9000000004</v>
      </c>
      <c r="G31" s="75">
        <f>'DSR Secondary'!G31</f>
        <v>1168.5900000000004</v>
      </c>
      <c r="H31" s="76">
        <v>0.17</v>
      </c>
      <c r="I31" s="76">
        <v>0.17</v>
      </c>
      <c r="J31" s="76">
        <v>0.17</v>
      </c>
      <c r="K31" s="76">
        <v>0.17</v>
      </c>
      <c r="L31" s="76">
        <v>0.17</v>
      </c>
      <c r="M31" s="76">
        <v>0.17</v>
      </c>
      <c r="N31" s="76">
        <v>0.17</v>
      </c>
      <c r="O31" s="76">
        <v>0.17</v>
      </c>
      <c r="P31" s="76">
        <v>0.17</v>
      </c>
      <c r="Q31" s="76">
        <v>0.17</v>
      </c>
      <c r="R31" s="76">
        <v>0.16</v>
      </c>
      <c r="S31" s="76">
        <v>0.16</v>
      </c>
      <c r="T31" s="76">
        <v>0.16</v>
      </c>
      <c r="U31" s="76">
        <v>0.16</v>
      </c>
      <c r="V31" s="76">
        <v>0.16</v>
      </c>
      <c r="W31" s="76">
        <v>0.16</v>
      </c>
      <c r="X31" s="76">
        <v>0.16</v>
      </c>
      <c r="Y31" s="76">
        <v>0.16</v>
      </c>
      <c r="Z31" s="76">
        <v>0.16</v>
      </c>
      <c r="AA31" s="76">
        <v>0.16</v>
      </c>
      <c r="AB31" s="76">
        <v>0.14000000000000001</v>
      </c>
      <c r="AC31" s="76">
        <v>0.14000000000000001</v>
      </c>
      <c r="AD31" s="76">
        <v>0.14000000000000001</v>
      </c>
      <c r="AE31" s="76">
        <v>0.14000000000000001</v>
      </c>
      <c r="AF31" s="76">
        <v>0.14000000000000001</v>
      </c>
      <c r="AG31" s="76">
        <v>0.14000000000000001</v>
      </c>
      <c r="AH31" s="76">
        <v>0.14000000000000001</v>
      </c>
    </row>
    <row r="32" spans="1:34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147</v>
      </c>
      <c r="F32" s="20">
        <f>'DSR Secondary'!F32</f>
        <v>1059418.3</v>
      </c>
      <c r="G32" s="75">
        <f>'DSR Secondary'!G32</f>
        <v>769.75000000000045</v>
      </c>
      <c r="H32" s="76">
        <v>0.13</v>
      </c>
      <c r="I32" s="76">
        <v>0.13</v>
      </c>
      <c r="J32" s="76">
        <v>0.13</v>
      </c>
      <c r="K32" s="76">
        <v>0.13</v>
      </c>
      <c r="L32" s="76">
        <v>0.13</v>
      </c>
      <c r="M32" s="76">
        <v>0.13</v>
      </c>
      <c r="N32" s="76">
        <v>0.13</v>
      </c>
      <c r="O32" s="76">
        <v>0.13</v>
      </c>
      <c r="P32" s="76">
        <v>0.13</v>
      </c>
      <c r="Q32" s="76">
        <v>0.13</v>
      </c>
      <c r="R32" s="76">
        <v>0.08</v>
      </c>
      <c r="S32" s="76">
        <v>0.08</v>
      </c>
      <c r="T32" s="76">
        <v>0.08</v>
      </c>
      <c r="U32" s="76">
        <v>0.08</v>
      </c>
      <c r="V32" s="76">
        <v>0.08</v>
      </c>
      <c r="W32" s="76">
        <v>0.08</v>
      </c>
      <c r="X32" s="76">
        <v>0.08</v>
      </c>
      <c r="Y32" s="76">
        <v>0.08</v>
      </c>
      <c r="Z32" s="76">
        <v>0.08</v>
      </c>
      <c r="AA32" s="76">
        <v>0.08</v>
      </c>
      <c r="AB32" s="76">
        <v>0.06</v>
      </c>
      <c r="AC32" s="76">
        <v>0.06</v>
      </c>
      <c r="AD32" s="76">
        <v>0.06</v>
      </c>
      <c r="AE32" s="76">
        <v>0.06</v>
      </c>
      <c r="AF32" s="76">
        <v>0.06</v>
      </c>
      <c r="AG32" s="76">
        <v>0.06</v>
      </c>
      <c r="AH32" s="76">
        <v>0.06</v>
      </c>
    </row>
    <row r="33" spans="1:34" s="127" customFormat="1" x14ac:dyDescent="0.2">
      <c r="A33" s="120" t="s">
        <v>10</v>
      </c>
      <c r="B33" s="121" t="s">
        <v>5</v>
      </c>
      <c r="C33" s="122" t="s">
        <v>5</v>
      </c>
      <c r="D33" s="123" t="s">
        <v>27</v>
      </c>
      <c r="E33" s="123" t="s">
        <v>49</v>
      </c>
      <c r="F33" s="124">
        <f>'DSR Secondary'!F33</f>
        <v>0</v>
      </c>
      <c r="G33" s="125">
        <f>'DSR Secondary'!G33</f>
        <v>0</v>
      </c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</row>
    <row r="34" spans="1:34" s="10" customFormat="1" hidden="1" x14ac:dyDescent="0.2">
      <c r="A34" s="23"/>
      <c r="B34" s="71"/>
      <c r="C34" s="25"/>
      <c r="D34" s="30"/>
      <c r="E34" s="23"/>
      <c r="F34" s="28">
        <f>SUM(F27:F33)</f>
        <v>11357810.000000002</v>
      </c>
      <c r="G34" s="28">
        <f>SUM(G27:G33)</f>
        <v>7100.0000000000018</v>
      </c>
      <c r="H34" s="65">
        <f>SUM(H27:H33)</f>
        <v>1</v>
      </c>
      <c r="I34" s="65">
        <f t="shared" ref="I34:AF34" si="5">SUM(I27:I33)</f>
        <v>1</v>
      </c>
      <c r="J34" s="65">
        <f t="shared" si="5"/>
        <v>1</v>
      </c>
      <c r="K34" s="65">
        <f t="shared" si="5"/>
        <v>1</v>
      </c>
      <c r="L34" s="65">
        <f t="shared" si="5"/>
        <v>1</v>
      </c>
      <c r="M34" s="65">
        <f t="shared" si="5"/>
        <v>1</v>
      </c>
      <c r="N34" s="65">
        <f t="shared" si="5"/>
        <v>1</v>
      </c>
      <c r="O34" s="65">
        <f t="shared" si="5"/>
        <v>1</v>
      </c>
      <c r="P34" s="65">
        <f t="shared" si="5"/>
        <v>1</v>
      </c>
      <c r="Q34" s="65">
        <f t="shared" si="5"/>
        <v>1</v>
      </c>
      <c r="R34" s="65">
        <f t="shared" si="5"/>
        <v>1</v>
      </c>
      <c r="S34" s="65">
        <f t="shared" si="5"/>
        <v>1</v>
      </c>
      <c r="T34" s="65">
        <f t="shared" si="5"/>
        <v>1</v>
      </c>
      <c r="U34" s="65">
        <f t="shared" si="5"/>
        <v>1</v>
      </c>
      <c r="V34" s="65">
        <f t="shared" si="5"/>
        <v>1</v>
      </c>
      <c r="W34" s="65">
        <f t="shared" si="5"/>
        <v>1</v>
      </c>
      <c r="X34" s="65">
        <f t="shared" si="5"/>
        <v>1</v>
      </c>
      <c r="Y34" s="65">
        <f t="shared" si="5"/>
        <v>1</v>
      </c>
      <c r="Z34" s="65">
        <f t="shared" si="5"/>
        <v>1</v>
      </c>
      <c r="AA34" s="65">
        <f t="shared" si="5"/>
        <v>1</v>
      </c>
      <c r="AB34" s="65">
        <f t="shared" si="5"/>
        <v>1</v>
      </c>
      <c r="AC34" s="65">
        <f t="shared" si="5"/>
        <v>1</v>
      </c>
      <c r="AD34" s="65">
        <f t="shared" si="5"/>
        <v>1</v>
      </c>
      <c r="AE34" s="65">
        <f t="shared" si="5"/>
        <v>1</v>
      </c>
      <c r="AF34" s="65">
        <f t="shared" si="5"/>
        <v>1</v>
      </c>
      <c r="AG34" s="65">
        <f t="shared" ref="AG34:AH34" si="6">SUM(AG27:AG33)</f>
        <v>1</v>
      </c>
      <c r="AH34" s="65">
        <f t="shared" si="6"/>
        <v>1</v>
      </c>
    </row>
    <row r="35" spans="1:34" hidden="1" x14ac:dyDescent="0.2">
      <c r="A35" s="31" t="s">
        <v>11</v>
      </c>
      <c r="B35" s="18" t="s">
        <v>5</v>
      </c>
      <c r="C35" s="19" t="s">
        <v>24</v>
      </c>
      <c r="D35" s="31" t="s">
        <v>71</v>
      </c>
      <c r="E35" s="31" t="s">
        <v>153</v>
      </c>
      <c r="F35" s="20">
        <f>'DSR Secondary'!F35</f>
        <v>1533494.4999999998</v>
      </c>
      <c r="G35" s="75">
        <f>'DSR Secondary'!G35</f>
        <v>982.67000000000007</v>
      </c>
      <c r="H35" s="76">
        <v>0.2</v>
      </c>
      <c r="I35" s="76">
        <v>0.2</v>
      </c>
      <c r="J35" s="76">
        <v>0.2</v>
      </c>
      <c r="K35" s="76">
        <v>0.2</v>
      </c>
      <c r="L35" s="76">
        <v>0.2</v>
      </c>
      <c r="M35" s="76">
        <v>0.2</v>
      </c>
      <c r="N35" s="76">
        <v>0.2</v>
      </c>
      <c r="O35" s="76">
        <v>0.2</v>
      </c>
      <c r="P35" s="76">
        <v>0.2</v>
      </c>
      <c r="Q35" s="76">
        <v>0.2</v>
      </c>
      <c r="R35" s="76">
        <v>0.2</v>
      </c>
      <c r="S35" s="76">
        <v>0.2</v>
      </c>
      <c r="T35" s="76">
        <v>0.2</v>
      </c>
      <c r="U35" s="76">
        <v>0.2</v>
      </c>
      <c r="V35" s="76">
        <v>0.2</v>
      </c>
      <c r="W35" s="76">
        <v>0.2</v>
      </c>
      <c r="X35" s="76">
        <v>0.2</v>
      </c>
      <c r="Y35" s="76">
        <v>0.2</v>
      </c>
      <c r="Z35" s="76">
        <v>0.2</v>
      </c>
      <c r="AA35" s="76">
        <v>0.2</v>
      </c>
      <c r="AB35" s="76">
        <v>0.2</v>
      </c>
      <c r="AC35" s="76">
        <v>0.19</v>
      </c>
      <c r="AD35" s="76">
        <v>0.19</v>
      </c>
      <c r="AE35" s="76">
        <v>0.17</v>
      </c>
      <c r="AF35" s="76">
        <v>0.17</v>
      </c>
      <c r="AG35" s="76">
        <v>0.18</v>
      </c>
      <c r="AH35" s="76">
        <v>0.18</v>
      </c>
    </row>
    <row r="36" spans="1:34" hidden="1" x14ac:dyDescent="0.2">
      <c r="A36" s="31" t="s">
        <v>11</v>
      </c>
      <c r="B36" s="18" t="s">
        <v>5</v>
      </c>
      <c r="C36" s="19" t="s">
        <v>24</v>
      </c>
      <c r="D36" s="31" t="s">
        <v>72</v>
      </c>
      <c r="E36" s="31" t="s">
        <v>154</v>
      </c>
      <c r="F36" s="20">
        <f>'DSR Secondary'!F36</f>
        <v>1367828.5000000002</v>
      </c>
      <c r="G36" s="75">
        <f>'DSR Secondary'!G36</f>
        <v>961.79</v>
      </c>
      <c r="H36" s="76">
        <v>0.2</v>
      </c>
      <c r="I36" s="76">
        <v>0.2</v>
      </c>
      <c r="J36" s="76">
        <v>0.2</v>
      </c>
      <c r="K36" s="76">
        <v>0.2</v>
      </c>
      <c r="L36" s="76">
        <v>0.2</v>
      </c>
      <c r="M36" s="76">
        <v>0.2</v>
      </c>
      <c r="N36" s="76">
        <v>0.2</v>
      </c>
      <c r="O36" s="76">
        <v>0.2</v>
      </c>
      <c r="P36" s="76">
        <v>0.2</v>
      </c>
      <c r="Q36" s="76">
        <v>0.2</v>
      </c>
      <c r="R36" s="76">
        <v>0.2</v>
      </c>
      <c r="S36" s="76">
        <v>0.2</v>
      </c>
      <c r="T36" s="76">
        <v>0.2</v>
      </c>
      <c r="U36" s="76">
        <v>0.2</v>
      </c>
      <c r="V36" s="76">
        <v>0.2</v>
      </c>
      <c r="W36" s="76">
        <v>0.2</v>
      </c>
      <c r="X36" s="76">
        <v>0.2</v>
      </c>
      <c r="Y36" s="76">
        <v>0.2</v>
      </c>
      <c r="Z36" s="76">
        <v>0.2</v>
      </c>
      <c r="AA36" s="76">
        <v>0.2</v>
      </c>
      <c r="AB36" s="76">
        <v>0.2</v>
      </c>
      <c r="AC36" s="76">
        <v>0.12</v>
      </c>
      <c r="AD36" s="76">
        <v>0.11</v>
      </c>
      <c r="AE36" s="76">
        <v>0.11</v>
      </c>
      <c r="AF36" s="76">
        <v>0.11</v>
      </c>
      <c r="AG36" s="76">
        <v>0.11</v>
      </c>
      <c r="AH36" s="76">
        <v>0.11</v>
      </c>
    </row>
    <row r="37" spans="1:34" hidden="1" x14ac:dyDescent="0.2">
      <c r="A37" s="31" t="s">
        <v>11</v>
      </c>
      <c r="B37" s="18" t="s">
        <v>5</v>
      </c>
      <c r="C37" s="19" t="s">
        <v>24</v>
      </c>
      <c r="D37" s="31" t="s">
        <v>73</v>
      </c>
      <c r="E37" s="31" t="s">
        <v>178</v>
      </c>
      <c r="F37" s="20">
        <f>'DSR Secondary'!F37</f>
        <v>1424838.0999999999</v>
      </c>
      <c r="G37" s="75">
        <f>'DSR Secondary'!G37</f>
        <v>969.17000000000019</v>
      </c>
      <c r="H37" s="76">
        <v>0.2</v>
      </c>
      <c r="I37" s="76">
        <v>0.2</v>
      </c>
      <c r="J37" s="76">
        <v>0.2</v>
      </c>
      <c r="K37" s="76">
        <v>0.2</v>
      </c>
      <c r="L37" s="76">
        <v>0.2</v>
      </c>
      <c r="M37" s="76">
        <v>0.2</v>
      </c>
      <c r="N37" s="76">
        <v>0.2</v>
      </c>
      <c r="O37" s="76">
        <v>0.2</v>
      </c>
      <c r="P37" s="76">
        <v>0.2</v>
      </c>
      <c r="Q37" s="76">
        <v>0.2</v>
      </c>
      <c r="R37" s="76">
        <v>0.2</v>
      </c>
      <c r="S37" s="76">
        <v>0.2</v>
      </c>
      <c r="T37" s="76">
        <v>0.2</v>
      </c>
      <c r="U37" s="76">
        <v>0.2</v>
      </c>
      <c r="V37" s="76">
        <v>0.2</v>
      </c>
      <c r="W37" s="76">
        <v>0.2</v>
      </c>
      <c r="X37" s="76">
        <v>0.2</v>
      </c>
      <c r="Y37" s="76">
        <v>0.2</v>
      </c>
      <c r="Z37" s="76">
        <v>0.2</v>
      </c>
      <c r="AA37" s="76">
        <v>0.2</v>
      </c>
      <c r="AB37" s="76">
        <v>0.2</v>
      </c>
      <c r="AC37" s="76">
        <v>0.13</v>
      </c>
      <c r="AD37" s="76">
        <v>0.13</v>
      </c>
      <c r="AE37" s="76">
        <v>0.14000000000000001</v>
      </c>
      <c r="AF37" s="76">
        <v>0.14000000000000001</v>
      </c>
      <c r="AG37" s="76">
        <v>0.14000000000000001</v>
      </c>
      <c r="AH37" s="76">
        <v>0.13</v>
      </c>
    </row>
    <row r="38" spans="1:34" hidden="1" x14ac:dyDescent="0.2">
      <c r="A38" s="31" t="s">
        <v>11</v>
      </c>
      <c r="B38" s="18" t="s">
        <v>5</v>
      </c>
      <c r="C38" s="19" t="s">
        <v>24</v>
      </c>
      <c r="D38" s="31" t="s">
        <v>74</v>
      </c>
      <c r="E38" s="31" t="s">
        <v>155</v>
      </c>
      <c r="F38" s="20">
        <f>'DSR Secondary'!F38</f>
        <v>1311138.8</v>
      </c>
      <c r="G38" s="75">
        <f>'DSR Secondary'!G38</f>
        <v>836.55</v>
      </c>
      <c r="H38" s="76">
        <v>0.17</v>
      </c>
      <c r="I38" s="76">
        <v>0.17</v>
      </c>
      <c r="J38" s="76">
        <v>0.17</v>
      </c>
      <c r="K38" s="76">
        <v>0.17</v>
      </c>
      <c r="L38" s="76">
        <v>0.17</v>
      </c>
      <c r="M38" s="76">
        <v>0.17</v>
      </c>
      <c r="N38" s="76">
        <v>0.17</v>
      </c>
      <c r="O38" s="76">
        <v>0.17</v>
      </c>
      <c r="P38" s="76">
        <v>0.17</v>
      </c>
      <c r="Q38" s="76">
        <v>0.17</v>
      </c>
      <c r="R38" s="76">
        <v>0.17</v>
      </c>
      <c r="S38" s="76">
        <v>0.17</v>
      </c>
      <c r="T38" s="76">
        <v>0.17</v>
      </c>
      <c r="U38" s="76">
        <v>0.17</v>
      </c>
      <c r="V38" s="76">
        <v>0.17</v>
      </c>
      <c r="W38" s="76">
        <v>0.17</v>
      </c>
      <c r="X38" s="76">
        <v>0.17</v>
      </c>
      <c r="Y38" s="76">
        <v>0.17</v>
      </c>
      <c r="Z38" s="76">
        <v>0.17</v>
      </c>
      <c r="AA38" s="76">
        <v>0.17</v>
      </c>
      <c r="AB38" s="76">
        <v>0.17</v>
      </c>
      <c r="AC38" s="76">
        <v>0.16</v>
      </c>
      <c r="AD38" s="76">
        <v>0.15</v>
      </c>
      <c r="AE38" s="76">
        <v>0.16</v>
      </c>
      <c r="AF38" s="76">
        <v>0.16</v>
      </c>
      <c r="AG38" s="76">
        <v>0.15</v>
      </c>
      <c r="AH38" s="76">
        <v>0.16</v>
      </c>
    </row>
    <row r="39" spans="1:34" hidden="1" x14ac:dyDescent="0.2">
      <c r="A39" s="31" t="s">
        <v>11</v>
      </c>
      <c r="B39" s="18" t="s">
        <v>5</v>
      </c>
      <c r="C39" s="19" t="s">
        <v>24</v>
      </c>
      <c r="D39" s="31" t="s">
        <v>75</v>
      </c>
      <c r="E39" s="31" t="s">
        <v>156</v>
      </c>
      <c r="F39" s="20">
        <f>'DSR Secondary'!F39</f>
        <v>2269580.1</v>
      </c>
      <c r="G39" s="75">
        <f>'DSR Secondary'!G39</f>
        <v>1194.8199999999997</v>
      </c>
      <c r="H39" s="76">
        <v>0.23</v>
      </c>
      <c r="I39" s="76">
        <v>0.23</v>
      </c>
      <c r="J39" s="76">
        <v>0.23</v>
      </c>
      <c r="K39" s="76">
        <v>0.23</v>
      </c>
      <c r="L39" s="76">
        <v>0.23</v>
      </c>
      <c r="M39" s="76">
        <v>0.23</v>
      </c>
      <c r="N39" s="76">
        <v>0.23</v>
      </c>
      <c r="O39" s="76">
        <v>0.23</v>
      </c>
      <c r="P39" s="76">
        <v>0.23</v>
      </c>
      <c r="Q39" s="76">
        <v>0.23</v>
      </c>
      <c r="R39" s="76">
        <v>0.23</v>
      </c>
      <c r="S39" s="76">
        <v>0.23</v>
      </c>
      <c r="T39" s="76">
        <v>0.23</v>
      </c>
      <c r="U39" s="76">
        <v>0.23</v>
      </c>
      <c r="V39" s="76">
        <v>0.23</v>
      </c>
      <c r="W39" s="76">
        <v>0.23</v>
      </c>
      <c r="X39" s="76">
        <v>0.23</v>
      </c>
      <c r="Y39" s="76">
        <v>0.23</v>
      </c>
      <c r="Z39" s="76">
        <v>0.23</v>
      </c>
      <c r="AA39" s="76">
        <v>0.23</v>
      </c>
      <c r="AB39" s="76">
        <v>0.23</v>
      </c>
      <c r="AC39" s="76">
        <v>0.4</v>
      </c>
      <c r="AD39" s="76">
        <v>0.42</v>
      </c>
      <c r="AE39" s="76">
        <v>0.42</v>
      </c>
      <c r="AF39" s="76">
        <v>0.42</v>
      </c>
      <c r="AG39" s="76">
        <v>0.42</v>
      </c>
      <c r="AH39" s="76">
        <v>0.42</v>
      </c>
    </row>
    <row r="40" spans="1:34" s="10" customFormat="1" hidden="1" x14ac:dyDescent="0.2">
      <c r="A40" s="33"/>
      <c r="B40" s="71"/>
      <c r="C40" s="25"/>
      <c r="D40" s="33"/>
      <c r="E40" s="33"/>
      <c r="F40" s="28">
        <f>SUM(F35:F39)</f>
        <v>7906880</v>
      </c>
      <c r="G40" s="28">
        <f>SUM(G35:G39)</f>
        <v>4945</v>
      </c>
      <c r="H40" s="65">
        <f>SUM(H35:H39)</f>
        <v>1.0000000000000002</v>
      </c>
      <c r="I40" s="65">
        <f t="shared" ref="I40:AF40" si="7">SUM(I35:I39)</f>
        <v>1.0000000000000002</v>
      </c>
      <c r="J40" s="65">
        <f t="shared" si="7"/>
        <v>1.0000000000000002</v>
      </c>
      <c r="K40" s="65">
        <f t="shared" si="7"/>
        <v>1.0000000000000002</v>
      </c>
      <c r="L40" s="65">
        <f t="shared" si="7"/>
        <v>1.0000000000000002</v>
      </c>
      <c r="M40" s="65">
        <f t="shared" si="7"/>
        <v>1.0000000000000002</v>
      </c>
      <c r="N40" s="65">
        <f t="shared" si="7"/>
        <v>1.0000000000000002</v>
      </c>
      <c r="O40" s="65">
        <f t="shared" si="7"/>
        <v>1.0000000000000002</v>
      </c>
      <c r="P40" s="65">
        <f t="shared" si="7"/>
        <v>1.0000000000000002</v>
      </c>
      <c r="Q40" s="65">
        <f t="shared" si="7"/>
        <v>1.0000000000000002</v>
      </c>
      <c r="R40" s="65">
        <f t="shared" si="7"/>
        <v>1.0000000000000002</v>
      </c>
      <c r="S40" s="65">
        <f t="shared" si="7"/>
        <v>1.0000000000000002</v>
      </c>
      <c r="T40" s="65">
        <f t="shared" si="7"/>
        <v>1.0000000000000002</v>
      </c>
      <c r="U40" s="65">
        <f t="shared" si="7"/>
        <v>1.0000000000000002</v>
      </c>
      <c r="V40" s="65">
        <f t="shared" si="7"/>
        <v>1.0000000000000002</v>
      </c>
      <c r="W40" s="65">
        <f t="shared" si="7"/>
        <v>1.0000000000000002</v>
      </c>
      <c r="X40" s="65">
        <f t="shared" si="7"/>
        <v>1.0000000000000002</v>
      </c>
      <c r="Y40" s="65">
        <f t="shared" si="7"/>
        <v>1.0000000000000002</v>
      </c>
      <c r="Z40" s="65">
        <f t="shared" si="7"/>
        <v>1.0000000000000002</v>
      </c>
      <c r="AA40" s="65">
        <f t="shared" si="7"/>
        <v>1.0000000000000002</v>
      </c>
      <c r="AB40" s="65">
        <f t="shared" si="7"/>
        <v>1.0000000000000002</v>
      </c>
      <c r="AC40" s="65">
        <f t="shared" si="7"/>
        <v>1</v>
      </c>
      <c r="AD40" s="65">
        <f t="shared" si="7"/>
        <v>1</v>
      </c>
      <c r="AE40" s="65">
        <f t="shared" si="7"/>
        <v>1</v>
      </c>
      <c r="AF40" s="65">
        <f t="shared" si="7"/>
        <v>1</v>
      </c>
      <c r="AG40" s="65">
        <f t="shared" ref="AG40:AH40" si="8">SUM(AG35:AG39)</f>
        <v>1</v>
      </c>
      <c r="AH40" s="65">
        <f t="shared" si="8"/>
        <v>1</v>
      </c>
    </row>
    <row r="41" spans="1:34" x14ac:dyDescent="0.2">
      <c r="A41" s="31" t="s">
        <v>12</v>
      </c>
      <c r="B41" s="18" t="s">
        <v>5</v>
      </c>
      <c r="C41" s="19" t="s">
        <v>5</v>
      </c>
      <c r="D41" s="31" t="s">
        <v>28</v>
      </c>
      <c r="E41" s="31" t="s">
        <v>53</v>
      </c>
      <c r="F41" s="20">
        <f>'DSR Secondary'!F41</f>
        <v>1395817.5</v>
      </c>
      <c r="G41" s="75">
        <f>'DSR Secondary'!G41</f>
        <v>916.98999999999967</v>
      </c>
      <c r="H41" s="76">
        <v>0.25</v>
      </c>
      <c r="I41" s="76">
        <v>0.25</v>
      </c>
      <c r="J41" s="76">
        <v>0.25</v>
      </c>
      <c r="K41" s="76">
        <v>0.25</v>
      </c>
      <c r="L41" s="76">
        <v>0.25</v>
      </c>
      <c r="M41" s="76">
        <v>0.25</v>
      </c>
      <c r="N41" s="76">
        <v>0.25</v>
      </c>
      <c r="O41" s="76">
        <v>0.19</v>
      </c>
      <c r="P41" s="76">
        <v>0.19</v>
      </c>
      <c r="Q41" s="76">
        <v>0.19</v>
      </c>
      <c r="R41" s="76">
        <v>0.19</v>
      </c>
      <c r="S41" s="76">
        <v>0.19</v>
      </c>
      <c r="T41" s="76">
        <v>0.19</v>
      </c>
      <c r="U41" s="76">
        <v>0.19</v>
      </c>
      <c r="V41" s="76">
        <v>0.19</v>
      </c>
      <c r="W41" s="76">
        <v>0.19</v>
      </c>
      <c r="X41" s="76">
        <v>0.19</v>
      </c>
      <c r="Y41" s="76">
        <v>0.19</v>
      </c>
      <c r="Z41" s="76">
        <v>0.19</v>
      </c>
      <c r="AA41" s="76">
        <v>0.19</v>
      </c>
      <c r="AB41" s="76">
        <v>0.19</v>
      </c>
      <c r="AC41" s="76">
        <v>0.19</v>
      </c>
      <c r="AD41" s="76">
        <v>0.19</v>
      </c>
      <c r="AE41" s="76">
        <v>0.19</v>
      </c>
      <c r="AF41" s="76">
        <v>0.19</v>
      </c>
      <c r="AG41" s="76">
        <v>0.19</v>
      </c>
      <c r="AH41" s="76">
        <v>0.19</v>
      </c>
    </row>
    <row r="42" spans="1:34" x14ac:dyDescent="0.2">
      <c r="A42" s="31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>'DSR Secondary'!F42</f>
        <v>1509710.5</v>
      </c>
      <c r="G42" s="75">
        <f>'DSR Secondary'!G42</f>
        <v>935.4399999999996</v>
      </c>
      <c r="H42" s="76">
        <v>0.22</v>
      </c>
      <c r="I42" s="76">
        <v>0.22</v>
      </c>
      <c r="J42" s="76">
        <v>0.22</v>
      </c>
      <c r="K42" s="76">
        <v>0.22</v>
      </c>
      <c r="L42" s="76">
        <v>0.22</v>
      </c>
      <c r="M42" s="76">
        <v>0.22</v>
      </c>
      <c r="N42" s="76">
        <v>0.22</v>
      </c>
      <c r="O42" s="76">
        <v>0.22999999999999998</v>
      </c>
      <c r="P42" s="76">
        <v>0.22999999999999998</v>
      </c>
      <c r="Q42" s="76">
        <v>0.22999999999999998</v>
      </c>
      <c r="R42" s="76">
        <v>0.22999999999999998</v>
      </c>
      <c r="S42" s="76">
        <v>0.22999999999999998</v>
      </c>
      <c r="T42" s="76">
        <v>0.22999999999999998</v>
      </c>
      <c r="U42" s="76">
        <v>0.22999999999999998</v>
      </c>
      <c r="V42" s="76">
        <v>0.22999999999999998</v>
      </c>
      <c r="W42" s="76">
        <v>0.22999999999999998</v>
      </c>
      <c r="X42" s="76">
        <v>0.22999999999999998</v>
      </c>
      <c r="Y42" s="76">
        <v>0.22999999999999998</v>
      </c>
      <c r="Z42" s="76">
        <v>0.22999999999999998</v>
      </c>
      <c r="AA42" s="76">
        <v>0.22999999999999998</v>
      </c>
      <c r="AB42" s="76">
        <v>0.22999999999999998</v>
      </c>
      <c r="AC42" s="76">
        <v>0.22999999999999998</v>
      </c>
      <c r="AD42" s="76">
        <v>0.22999999999999998</v>
      </c>
      <c r="AE42" s="76">
        <v>0.22999999999999998</v>
      </c>
      <c r="AF42" s="76">
        <v>0.22999999999999998</v>
      </c>
      <c r="AG42" s="76">
        <v>0.22999999999999998</v>
      </c>
      <c r="AH42" s="76">
        <v>0.22999999999999998</v>
      </c>
    </row>
    <row r="43" spans="1:34" x14ac:dyDescent="0.2">
      <c r="A43" s="31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>'DSR Secondary'!F43</f>
        <v>1265143.5</v>
      </c>
      <c r="G43" s="75">
        <f>'DSR Secondary'!G43</f>
        <v>790.20999999999981</v>
      </c>
      <c r="H43" s="76">
        <v>0.19</v>
      </c>
      <c r="I43" s="76">
        <v>0.19</v>
      </c>
      <c r="J43" s="76">
        <v>0.19</v>
      </c>
      <c r="K43" s="76">
        <v>0.19</v>
      </c>
      <c r="L43" s="76">
        <v>0.19</v>
      </c>
      <c r="M43" s="76">
        <v>0.19</v>
      </c>
      <c r="N43" s="76">
        <v>0.19</v>
      </c>
      <c r="O43" s="76">
        <v>0.19</v>
      </c>
      <c r="P43" s="76">
        <v>0.19</v>
      </c>
      <c r="Q43" s="76">
        <v>0.19</v>
      </c>
      <c r="R43" s="76">
        <v>0.19</v>
      </c>
      <c r="S43" s="76">
        <v>0.19</v>
      </c>
      <c r="T43" s="76">
        <v>0.19</v>
      </c>
      <c r="U43" s="76">
        <v>0.19</v>
      </c>
      <c r="V43" s="76">
        <v>0.19</v>
      </c>
      <c r="W43" s="76">
        <v>0.19</v>
      </c>
      <c r="X43" s="76">
        <v>0.19</v>
      </c>
      <c r="Y43" s="76">
        <v>0.19</v>
      </c>
      <c r="Z43" s="76">
        <v>0.19</v>
      </c>
      <c r="AA43" s="76">
        <v>0.19</v>
      </c>
      <c r="AB43" s="76">
        <v>0.19</v>
      </c>
      <c r="AC43" s="76">
        <v>0.19</v>
      </c>
      <c r="AD43" s="76">
        <v>0.19</v>
      </c>
      <c r="AE43" s="76">
        <v>0.19</v>
      </c>
      <c r="AF43" s="76">
        <v>0.19</v>
      </c>
      <c r="AG43" s="76">
        <v>0.19</v>
      </c>
      <c r="AH43" s="76">
        <v>0.19</v>
      </c>
    </row>
    <row r="44" spans="1:34" x14ac:dyDescent="0.2">
      <c r="A44" s="31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>'DSR Secondary'!F44</f>
        <v>1554518.0000000002</v>
      </c>
      <c r="G44" s="75">
        <f>'DSR Secondary'!G44</f>
        <v>955.90000000000009</v>
      </c>
      <c r="H44" s="76">
        <v>0.22</v>
      </c>
      <c r="I44" s="76">
        <v>0.22</v>
      </c>
      <c r="J44" s="76">
        <v>0.22</v>
      </c>
      <c r="K44" s="76">
        <v>0.22</v>
      </c>
      <c r="L44" s="76">
        <v>0.22</v>
      </c>
      <c r="M44" s="76">
        <v>0.22</v>
      </c>
      <c r="N44" s="76">
        <v>0.22</v>
      </c>
      <c r="O44" s="76">
        <v>0.24</v>
      </c>
      <c r="P44" s="76">
        <v>0.24</v>
      </c>
      <c r="Q44" s="76">
        <v>0.24</v>
      </c>
      <c r="R44" s="76">
        <v>0.24</v>
      </c>
      <c r="S44" s="76">
        <v>0.24</v>
      </c>
      <c r="T44" s="76">
        <v>0.24</v>
      </c>
      <c r="U44" s="76">
        <v>0.24</v>
      </c>
      <c r="V44" s="76">
        <v>0.24</v>
      </c>
      <c r="W44" s="76">
        <v>0.24</v>
      </c>
      <c r="X44" s="76">
        <v>0.24</v>
      </c>
      <c r="Y44" s="76">
        <v>0.24</v>
      </c>
      <c r="Z44" s="76">
        <v>0.24</v>
      </c>
      <c r="AA44" s="76">
        <v>0.24</v>
      </c>
      <c r="AB44" s="76">
        <v>0.24</v>
      </c>
      <c r="AC44" s="76">
        <v>0.24</v>
      </c>
      <c r="AD44" s="76">
        <v>0.24</v>
      </c>
      <c r="AE44" s="76">
        <v>0.24</v>
      </c>
      <c r="AF44" s="76">
        <v>0.24</v>
      </c>
      <c r="AG44" s="76">
        <v>0.24</v>
      </c>
      <c r="AH44" s="76">
        <v>0.24</v>
      </c>
    </row>
    <row r="45" spans="1:34" x14ac:dyDescent="0.2">
      <c r="A45" s="17" t="s">
        <v>12</v>
      </c>
      <c r="B45" s="18" t="s">
        <v>5</v>
      </c>
      <c r="C45" s="19" t="s">
        <v>5</v>
      </c>
      <c r="D45" s="29" t="s">
        <v>50</v>
      </c>
      <c r="E45" s="17" t="s">
        <v>51</v>
      </c>
      <c r="F45" s="20">
        <f>'DSR Secondary'!F45</f>
        <v>933460.5</v>
      </c>
      <c r="G45" s="75">
        <f>'DSR Secondary'!G45</f>
        <v>560.45999999999992</v>
      </c>
      <c r="H45" s="76">
        <v>0.12</v>
      </c>
      <c r="I45" s="76">
        <v>0.12</v>
      </c>
      <c r="J45" s="76">
        <v>0.12</v>
      </c>
      <c r="K45" s="76">
        <v>0.12</v>
      </c>
      <c r="L45" s="76">
        <v>0.12</v>
      </c>
      <c r="M45" s="76">
        <v>0.12</v>
      </c>
      <c r="N45" s="76">
        <v>0.12</v>
      </c>
      <c r="O45" s="76">
        <v>0.15</v>
      </c>
      <c r="P45" s="76">
        <v>0.15</v>
      </c>
      <c r="Q45" s="76">
        <v>0.15</v>
      </c>
      <c r="R45" s="76">
        <v>0.15</v>
      </c>
      <c r="S45" s="76">
        <v>0.15</v>
      </c>
      <c r="T45" s="76">
        <v>0.15</v>
      </c>
      <c r="U45" s="76">
        <v>0.15</v>
      </c>
      <c r="V45" s="76">
        <v>0.15</v>
      </c>
      <c r="W45" s="76">
        <v>0.15</v>
      </c>
      <c r="X45" s="76">
        <v>0.15</v>
      </c>
      <c r="Y45" s="76">
        <v>0.15</v>
      </c>
      <c r="Z45" s="76">
        <v>0.15</v>
      </c>
      <c r="AA45" s="76">
        <v>0.15</v>
      </c>
      <c r="AB45" s="76">
        <v>0.15</v>
      </c>
      <c r="AC45" s="76">
        <v>0.15</v>
      </c>
      <c r="AD45" s="76">
        <v>0.15</v>
      </c>
      <c r="AE45" s="76">
        <v>0.15</v>
      </c>
      <c r="AF45" s="76">
        <v>0.15</v>
      </c>
      <c r="AG45" s="76">
        <v>0.15</v>
      </c>
      <c r="AH45" s="76">
        <v>0.15</v>
      </c>
    </row>
    <row r="46" spans="1:34" s="10" customFormat="1" hidden="1" x14ac:dyDescent="0.2">
      <c r="A46" s="23"/>
      <c r="B46" s="71"/>
      <c r="C46" s="25"/>
      <c r="D46" s="30"/>
      <c r="E46" s="23"/>
      <c r="F46" s="28">
        <f>SUM(F41:F45)</f>
        <v>6658650</v>
      </c>
      <c r="G46" s="28">
        <f>SUM(G41:G45)</f>
        <v>4158.9999999999991</v>
      </c>
      <c r="H46" s="65">
        <f>SUM(H41:H45)</f>
        <v>0.99999999999999989</v>
      </c>
      <c r="I46" s="65">
        <f t="shared" ref="I46:AF46" si="9">SUM(I41:I45)</f>
        <v>0.99999999999999989</v>
      </c>
      <c r="J46" s="65">
        <f t="shared" si="9"/>
        <v>0.99999999999999989</v>
      </c>
      <c r="K46" s="65">
        <f t="shared" si="9"/>
        <v>0.99999999999999989</v>
      </c>
      <c r="L46" s="65">
        <f t="shared" si="9"/>
        <v>0.99999999999999989</v>
      </c>
      <c r="M46" s="65">
        <f t="shared" si="9"/>
        <v>0.99999999999999989</v>
      </c>
      <c r="N46" s="65">
        <f t="shared" si="9"/>
        <v>0.99999999999999989</v>
      </c>
      <c r="O46" s="65">
        <f t="shared" si="9"/>
        <v>1</v>
      </c>
      <c r="P46" s="65">
        <f t="shared" si="9"/>
        <v>1</v>
      </c>
      <c r="Q46" s="65">
        <f t="shared" si="9"/>
        <v>1</v>
      </c>
      <c r="R46" s="65">
        <f t="shared" si="9"/>
        <v>1</v>
      </c>
      <c r="S46" s="65">
        <f t="shared" si="9"/>
        <v>1</v>
      </c>
      <c r="T46" s="65">
        <f t="shared" si="9"/>
        <v>1</v>
      </c>
      <c r="U46" s="65">
        <f t="shared" si="9"/>
        <v>1</v>
      </c>
      <c r="V46" s="65">
        <f t="shared" si="9"/>
        <v>1</v>
      </c>
      <c r="W46" s="65">
        <f t="shared" si="9"/>
        <v>1</v>
      </c>
      <c r="X46" s="65">
        <f t="shared" si="9"/>
        <v>1</v>
      </c>
      <c r="Y46" s="65">
        <f t="shared" si="9"/>
        <v>1</v>
      </c>
      <c r="Z46" s="65">
        <f t="shared" si="9"/>
        <v>1</v>
      </c>
      <c r="AA46" s="65">
        <f t="shared" si="9"/>
        <v>1</v>
      </c>
      <c r="AB46" s="65">
        <f t="shared" si="9"/>
        <v>1</v>
      </c>
      <c r="AC46" s="65">
        <f t="shared" si="9"/>
        <v>1</v>
      </c>
      <c r="AD46" s="65">
        <f t="shared" si="9"/>
        <v>1</v>
      </c>
      <c r="AE46" s="65">
        <f t="shared" si="9"/>
        <v>1</v>
      </c>
      <c r="AF46" s="65">
        <f t="shared" si="9"/>
        <v>1</v>
      </c>
      <c r="AG46" s="65">
        <f t="shared" ref="AG46:AH46" si="10">SUM(AG41:AG45)</f>
        <v>1</v>
      </c>
      <c r="AH46" s="65">
        <f t="shared" si="10"/>
        <v>1</v>
      </c>
    </row>
    <row r="47" spans="1:34" hidden="1" x14ac:dyDescent="0.2">
      <c r="A47" s="31" t="s">
        <v>13</v>
      </c>
      <c r="B47" s="18" t="s">
        <v>5</v>
      </c>
      <c r="C47" s="19" t="s">
        <v>23</v>
      </c>
      <c r="D47" s="31" t="s">
        <v>88</v>
      </c>
      <c r="E47" s="31" t="s">
        <v>89</v>
      </c>
      <c r="F47" s="20">
        <f>'DSR Secondary'!F47</f>
        <v>1514097.5999999999</v>
      </c>
      <c r="G47" s="75">
        <f>'DSR Secondary'!G47</f>
        <v>982.97</v>
      </c>
      <c r="H47" s="76">
        <v>0.14000000000000001</v>
      </c>
      <c r="I47" s="76">
        <v>0.21</v>
      </c>
      <c r="J47" s="76">
        <v>0.21</v>
      </c>
      <c r="K47" s="76">
        <v>0.22</v>
      </c>
      <c r="L47" s="76">
        <v>0.15</v>
      </c>
      <c r="M47" s="76">
        <v>0.11</v>
      </c>
      <c r="N47" s="76">
        <v>0.16</v>
      </c>
      <c r="O47" s="76">
        <v>0.14000000000000001</v>
      </c>
      <c r="P47" s="76">
        <v>7.0000000000000007E-2</v>
      </c>
      <c r="Q47" s="76">
        <v>0.14000000000000001</v>
      </c>
      <c r="R47" s="76">
        <v>7.0000000000000007E-2</v>
      </c>
      <c r="S47" s="76">
        <v>0.11</v>
      </c>
      <c r="T47" s="76">
        <v>0.09</v>
      </c>
      <c r="U47" s="76">
        <v>0.13</v>
      </c>
      <c r="V47" s="76">
        <v>0.09</v>
      </c>
      <c r="W47" s="76">
        <v>7.0000000000000007E-2</v>
      </c>
      <c r="X47" s="76">
        <v>0.13</v>
      </c>
      <c r="Y47" s="76">
        <v>0.11</v>
      </c>
      <c r="Z47" s="76">
        <v>0.06</v>
      </c>
      <c r="AA47" s="76">
        <v>0.19</v>
      </c>
      <c r="AB47" s="76">
        <v>0.17</v>
      </c>
      <c r="AC47" s="76">
        <v>0.23</v>
      </c>
      <c r="AD47" s="76">
        <v>0.17</v>
      </c>
      <c r="AE47" s="76">
        <v>0.08</v>
      </c>
      <c r="AF47" s="76">
        <v>0.13</v>
      </c>
      <c r="AG47" s="76">
        <v>0.13</v>
      </c>
      <c r="AH47" s="76">
        <v>0.13</v>
      </c>
    </row>
    <row r="48" spans="1:34" hidden="1" x14ac:dyDescent="0.2">
      <c r="A48" s="31" t="s">
        <v>13</v>
      </c>
      <c r="B48" s="18" t="s">
        <v>5</v>
      </c>
      <c r="C48" s="19" t="s">
        <v>23</v>
      </c>
      <c r="D48" s="31" t="s">
        <v>90</v>
      </c>
      <c r="E48" s="31" t="s">
        <v>91</v>
      </c>
      <c r="F48" s="20">
        <f>'DSR Secondary'!F48</f>
        <v>1321669.5999999999</v>
      </c>
      <c r="G48" s="75">
        <f>'DSR Secondary'!G48</f>
        <v>937.56999999999982</v>
      </c>
      <c r="H48" s="76">
        <v>0.17</v>
      </c>
      <c r="I48" s="76">
        <v>0.13</v>
      </c>
      <c r="J48" s="76">
        <v>0.21</v>
      </c>
      <c r="K48" s="76">
        <v>0.15</v>
      </c>
      <c r="L48" s="76">
        <v>0.13</v>
      </c>
      <c r="M48" s="76">
        <v>0.13</v>
      </c>
      <c r="N48" s="76">
        <v>0.13</v>
      </c>
      <c r="O48" s="76">
        <v>0.18</v>
      </c>
      <c r="P48" s="76">
        <v>0.14000000000000001</v>
      </c>
      <c r="Q48" s="76">
        <v>0.17</v>
      </c>
      <c r="R48" s="76">
        <v>0.19</v>
      </c>
      <c r="S48" s="76">
        <v>0.11</v>
      </c>
      <c r="T48" s="76">
        <v>0.12</v>
      </c>
      <c r="U48" s="76">
        <v>0.19</v>
      </c>
      <c r="V48" s="76">
        <v>0.13</v>
      </c>
      <c r="W48" s="76">
        <v>0.11</v>
      </c>
      <c r="X48" s="76">
        <v>0.13</v>
      </c>
      <c r="Y48" s="76">
        <v>0.08</v>
      </c>
      <c r="Z48" s="76">
        <v>0.2</v>
      </c>
      <c r="AA48" s="76">
        <v>0.06</v>
      </c>
      <c r="AB48" s="76">
        <v>0.1</v>
      </c>
      <c r="AC48" s="76">
        <v>0.15</v>
      </c>
      <c r="AD48" s="76">
        <v>0.11</v>
      </c>
      <c r="AE48" s="76">
        <v>0.08</v>
      </c>
      <c r="AF48" s="76">
        <v>7.0000000000000007E-2</v>
      </c>
      <c r="AG48" s="76">
        <v>7.0000000000000007E-2</v>
      </c>
      <c r="AH48" s="76">
        <v>7.0000000000000007E-2</v>
      </c>
    </row>
    <row r="49" spans="1:34" hidden="1" x14ac:dyDescent="0.2">
      <c r="A49" s="31" t="s">
        <v>13</v>
      </c>
      <c r="B49" s="18" t="s">
        <v>5</v>
      </c>
      <c r="C49" s="19" t="s">
        <v>23</v>
      </c>
      <c r="D49" s="31" t="s">
        <v>92</v>
      </c>
      <c r="E49" s="31" t="s">
        <v>93</v>
      </c>
      <c r="F49" s="20">
        <f>'DSR Secondary'!F49</f>
        <v>1559050.7999999998</v>
      </c>
      <c r="G49" s="75">
        <f>'DSR Secondary'!G49</f>
        <v>1016.5799999999998</v>
      </c>
      <c r="H49" s="76">
        <v>0.16</v>
      </c>
      <c r="I49" s="76">
        <v>0.12</v>
      </c>
      <c r="J49" s="76">
        <v>0.12</v>
      </c>
      <c r="K49" s="76">
        <v>0.13</v>
      </c>
      <c r="L49" s="76">
        <v>0.17</v>
      </c>
      <c r="M49" s="76">
        <v>0.21</v>
      </c>
      <c r="N49" s="76">
        <v>0.23</v>
      </c>
      <c r="O49" s="76">
        <v>0.19</v>
      </c>
      <c r="P49" s="76">
        <v>0.14000000000000001</v>
      </c>
      <c r="Q49" s="76">
        <v>0.2</v>
      </c>
      <c r="R49" s="76">
        <v>0.21</v>
      </c>
      <c r="S49" s="76">
        <v>0.21</v>
      </c>
      <c r="T49" s="76">
        <v>0.19</v>
      </c>
      <c r="U49" s="76">
        <v>0.08</v>
      </c>
      <c r="V49" s="76">
        <v>0.2</v>
      </c>
      <c r="W49" s="76">
        <v>0.16</v>
      </c>
      <c r="X49" s="76">
        <v>0.23</v>
      </c>
      <c r="Y49" s="76">
        <v>0.19</v>
      </c>
      <c r="Z49" s="76">
        <v>0.16</v>
      </c>
      <c r="AA49" s="76">
        <v>0.16</v>
      </c>
      <c r="AB49" s="76">
        <v>0.15</v>
      </c>
      <c r="AC49" s="76">
        <v>0.13</v>
      </c>
      <c r="AD49" s="76">
        <v>0.19</v>
      </c>
      <c r="AE49" s="76">
        <v>0.06</v>
      </c>
      <c r="AF49" s="76">
        <v>0.11</v>
      </c>
      <c r="AG49" s="76">
        <v>0.11</v>
      </c>
      <c r="AH49" s="76">
        <v>0.11</v>
      </c>
    </row>
    <row r="50" spans="1:34" hidden="1" x14ac:dyDescent="0.2">
      <c r="A50" s="31" t="s">
        <v>13</v>
      </c>
      <c r="B50" s="18" t="s">
        <v>5</v>
      </c>
      <c r="C50" s="19" t="s">
        <v>23</v>
      </c>
      <c r="D50" s="31" t="s">
        <v>94</v>
      </c>
      <c r="E50" s="31" t="s">
        <v>95</v>
      </c>
      <c r="F50" s="20">
        <f>'DSR Secondary'!F50</f>
        <v>1499845.1999999997</v>
      </c>
      <c r="G50" s="75">
        <f>'DSR Secondary'!G50</f>
        <v>894.7800000000002</v>
      </c>
      <c r="H50" s="76">
        <v>0.15</v>
      </c>
      <c r="I50" s="76">
        <v>0.11</v>
      </c>
      <c r="J50" s="76">
        <v>0.12</v>
      </c>
      <c r="K50" s="76">
        <v>0.11</v>
      </c>
      <c r="L50" s="76">
        <v>0.09</v>
      </c>
      <c r="M50" s="76">
        <v>0.12</v>
      </c>
      <c r="N50" s="76">
        <v>0.06</v>
      </c>
      <c r="O50" s="76">
        <v>0.15</v>
      </c>
      <c r="P50" s="76">
        <v>0.12</v>
      </c>
      <c r="Q50" s="76">
        <v>0.23</v>
      </c>
      <c r="R50" s="76">
        <v>0.17</v>
      </c>
      <c r="S50" s="76">
        <v>0.14000000000000001</v>
      </c>
      <c r="T50" s="76">
        <v>0.18</v>
      </c>
      <c r="U50" s="76">
        <v>0.15</v>
      </c>
      <c r="V50" s="76">
        <v>0.17</v>
      </c>
      <c r="W50" s="76">
        <v>0.11</v>
      </c>
      <c r="X50" s="76">
        <v>0.05</v>
      </c>
      <c r="Y50" s="76">
        <v>0.2</v>
      </c>
      <c r="Z50" s="76">
        <v>0.23</v>
      </c>
      <c r="AA50" s="76">
        <v>0.23</v>
      </c>
      <c r="AB50" s="76">
        <v>0.16</v>
      </c>
      <c r="AC50" s="76">
        <v>0.14000000000000001</v>
      </c>
      <c r="AD50" s="76">
        <v>0.15</v>
      </c>
      <c r="AE50" s="76">
        <v>0.17</v>
      </c>
      <c r="AF50" s="76">
        <v>0.14000000000000001</v>
      </c>
      <c r="AG50" s="76">
        <v>0.14000000000000001</v>
      </c>
      <c r="AH50" s="76">
        <v>0.18</v>
      </c>
    </row>
    <row r="51" spans="1:34" hidden="1" x14ac:dyDescent="0.2">
      <c r="A51" s="31" t="s">
        <v>13</v>
      </c>
      <c r="B51" s="18" t="s">
        <v>5</v>
      </c>
      <c r="C51" s="19" t="s">
        <v>23</v>
      </c>
      <c r="D51" s="31" t="s">
        <v>96</v>
      </c>
      <c r="E51" s="31" t="s">
        <v>97</v>
      </c>
      <c r="F51" s="20">
        <f>'DSR Secondary'!F51</f>
        <v>1397147.2999999998</v>
      </c>
      <c r="G51" s="75">
        <f>'DSR Secondary'!G51</f>
        <v>727.03</v>
      </c>
      <c r="H51" s="76">
        <v>0.12</v>
      </c>
      <c r="I51" s="76">
        <v>0.12</v>
      </c>
      <c r="J51" s="76">
        <v>0.05</v>
      </c>
      <c r="K51" s="76">
        <v>0.09</v>
      </c>
      <c r="L51" s="76">
        <v>0.15</v>
      </c>
      <c r="M51" s="76">
        <v>0.13</v>
      </c>
      <c r="N51" s="76">
        <v>0.16</v>
      </c>
      <c r="O51" s="76">
        <v>0.14000000000000001</v>
      </c>
      <c r="P51" s="76">
        <v>0.15</v>
      </c>
      <c r="Q51" s="76">
        <v>7.0000000000000007E-2</v>
      </c>
      <c r="R51" s="76">
        <v>7.0000000000000007E-2</v>
      </c>
      <c r="S51" s="76">
        <v>7.0000000000000007E-2</v>
      </c>
      <c r="T51" s="76">
        <v>7.0000000000000007E-2</v>
      </c>
      <c r="U51" s="76">
        <v>7.0000000000000007E-2</v>
      </c>
      <c r="V51" s="76">
        <v>0.13</v>
      </c>
      <c r="W51" s="76">
        <v>0.14000000000000001</v>
      </c>
      <c r="X51" s="76">
        <v>0.23</v>
      </c>
      <c r="Y51" s="76">
        <v>0.08</v>
      </c>
      <c r="Z51" s="76">
        <v>7.0000000000000007E-2</v>
      </c>
      <c r="AA51" s="76">
        <v>0.08</v>
      </c>
      <c r="AB51" s="76">
        <v>0.08</v>
      </c>
      <c r="AC51" s="76">
        <v>0.09</v>
      </c>
      <c r="AD51" s="76">
        <v>0.09</v>
      </c>
      <c r="AE51" s="76">
        <v>0.3</v>
      </c>
      <c r="AF51" s="76">
        <v>0.24</v>
      </c>
      <c r="AG51" s="76">
        <v>0.24</v>
      </c>
      <c r="AH51" s="76">
        <v>0.24</v>
      </c>
    </row>
    <row r="52" spans="1:34" hidden="1" x14ac:dyDescent="0.2">
      <c r="A52" s="31" t="s">
        <v>13</v>
      </c>
      <c r="B52" s="18" t="s">
        <v>5</v>
      </c>
      <c r="C52" s="19" t="s">
        <v>23</v>
      </c>
      <c r="D52" s="31" t="s">
        <v>98</v>
      </c>
      <c r="E52" s="31" t="s">
        <v>99</v>
      </c>
      <c r="F52" s="20">
        <f>'DSR Secondary'!F52</f>
        <v>1450719.4999999998</v>
      </c>
      <c r="G52" s="75">
        <f>'DSR Secondary'!G52</f>
        <v>1044.5100000000002</v>
      </c>
      <c r="H52" s="76">
        <v>0.17</v>
      </c>
      <c r="I52" s="76">
        <v>0.17</v>
      </c>
      <c r="J52" s="76">
        <v>0.15</v>
      </c>
      <c r="K52" s="76">
        <v>0.24</v>
      </c>
      <c r="L52" s="76">
        <v>0.15</v>
      </c>
      <c r="M52" s="76">
        <v>0.19</v>
      </c>
      <c r="N52" s="76">
        <v>0.13</v>
      </c>
      <c r="O52" s="76">
        <v>0.11</v>
      </c>
      <c r="P52" s="76">
        <v>0.26</v>
      </c>
      <c r="Q52" s="76">
        <v>0.08</v>
      </c>
      <c r="R52" s="76">
        <v>0.22</v>
      </c>
      <c r="S52" s="76">
        <v>0.16</v>
      </c>
      <c r="T52" s="76">
        <v>0.19</v>
      </c>
      <c r="U52" s="76">
        <v>0.26</v>
      </c>
      <c r="V52" s="76">
        <v>0.22</v>
      </c>
      <c r="W52" s="76">
        <v>0.21</v>
      </c>
      <c r="X52" s="76">
        <v>0.12</v>
      </c>
      <c r="Y52" s="76">
        <v>0.14000000000000001</v>
      </c>
      <c r="Z52" s="76">
        <v>0.09</v>
      </c>
      <c r="AA52" s="76">
        <v>0.08</v>
      </c>
      <c r="AB52" s="76">
        <v>0.1</v>
      </c>
      <c r="AC52" s="76">
        <v>0.11</v>
      </c>
      <c r="AD52" s="76">
        <v>0.1</v>
      </c>
      <c r="AE52" s="76">
        <v>0.13</v>
      </c>
      <c r="AF52" s="76">
        <v>0.09</v>
      </c>
      <c r="AG52" s="76">
        <v>0.09</v>
      </c>
      <c r="AH52" s="76">
        <v>0.05</v>
      </c>
    </row>
    <row r="53" spans="1:34" hidden="1" x14ac:dyDescent="0.2">
      <c r="A53" s="31" t="s">
        <v>13</v>
      </c>
      <c r="B53" s="18" t="s">
        <v>5</v>
      </c>
      <c r="C53" s="19" t="s">
        <v>23</v>
      </c>
      <c r="D53" s="31" t="s">
        <v>100</v>
      </c>
      <c r="E53" s="31" t="s">
        <v>101</v>
      </c>
      <c r="F53" s="20">
        <f>'DSR Secondary'!F53</f>
        <v>1627070</v>
      </c>
      <c r="G53" s="75">
        <f>'DSR Secondary'!G53</f>
        <v>880.56000000000006</v>
      </c>
      <c r="H53" s="76">
        <v>0.09</v>
      </c>
      <c r="I53" s="76">
        <v>0.14000000000000001</v>
      </c>
      <c r="J53" s="76">
        <v>0.14000000000000001</v>
      </c>
      <c r="K53" s="76">
        <v>0.06</v>
      </c>
      <c r="L53" s="76">
        <v>0.16</v>
      </c>
      <c r="M53" s="76">
        <v>0.11</v>
      </c>
      <c r="N53" s="76">
        <v>0.13</v>
      </c>
      <c r="O53" s="76">
        <v>0.09</v>
      </c>
      <c r="P53" s="76">
        <v>0.12</v>
      </c>
      <c r="Q53" s="76">
        <v>0.11</v>
      </c>
      <c r="R53" s="76">
        <v>7.0000000000000007E-2</v>
      </c>
      <c r="S53" s="76">
        <v>0.2</v>
      </c>
      <c r="T53" s="76">
        <v>0.16</v>
      </c>
      <c r="U53" s="76">
        <v>0.12</v>
      </c>
      <c r="V53" s="76">
        <v>0.06</v>
      </c>
      <c r="W53" s="76">
        <v>0.2</v>
      </c>
      <c r="X53" s="76">
        <v>0.11</v>
      </c>
      <c r="Y53" s="76">
        <v>0.2</v>
      </c>
      <c r="Z53" s="76">
        <v>0.19</v>
      </c>
      <c r="AA53" s="76">
        <v>0.2</v>
      </c>
      <c r="AB53" s="76">
        <v>0.24</v>
      </c>
      <c r="AC53" s="76">
        <v>0.15</v>
      </c>
      <c r="AD53" s="76">
        <v>0.19</v>
      </c>
      <c r="AE53" s="76">
        <v>0.18</v>
      </c>
      <c r="AF53" s="76">
        <v>0.22</v>
      </c>
      <c r="AG53" s="76">
        <v>0.22</v>
      </c>
      <c r="AH53" s="76">
        <v>0.22</v>
      </c>
    </row>
    <row r="54" spans="1:34" s="10" customFormat="1" hidden="1" x14ac:dyDescent="0.2">
      <c r="A54" s="33"/>
      <c r="B54" s="71"/>
      <c r="C54" s="25"/>
      <c r="D54" s="33"/>
      <c r="E54" s="33"/>
      <c r="F54" s="28">
        <f>SUM(F47:F53)</f>
        <v>10369599.999999998</v>
      </c>
      <c r="G54" s="28">
        <f>SUM(G47:G53)</f>
        <v>6484.0000000000009</v>
      </c>
      <c r="H54" s="65">
        <f>SUM(H47:H53)</f>
        <v>1.0000000000000002</v>
      </c>
      <c r="I54" s="65">
        <f t="shared" ref="I54:AF54" si="11">SUM(I47:I53)</f>
        <v>1</v>
      </c>
      <c r="J54" s="65">
        <f t="shared" si="11"/>
        <v>1</v>
      </c>
      <c r="K54" s="65">
        <f t="shared" si="11"/>
        <v>1</v>
      </c>
      <c r="L54" s="65">
        <f t="shared" si="11"/>
        <v>1</v>
      </c>
      <c r="M54" s="65">
        <f t="shared" si="11"/>
        <v>0.99999999999999989</v>
      </c>
      <c r="N54" s="65">
        <f t="shared" si="11"/>
        <v>1</v>
      </c>
      <c r="O54" s="65">
        <f t="shared" si="11"/>
        <v>1</v>
      </c>
      <c r="P54" s="65">
        <f t="shared" si="11"/>
        <v>1</v>
      </c>
      <c r="Q54" s="65">
        <f t="shared" si="11"/>
        <v>1</v>
      </c>
      <c r="R54" s="65">
        <f t="shared" si="11"/>
        <v>1</v>
      </c>
      <c r="S54" s="65">
        <f t="shared" si="11"/>
        <v>1.0000000000000002</v>
      </c>
      <c r="T54" s="65">
        <f t="shared" si="11"/>
        <v>1</v>
      </c>
      <c r="U54" s="65">
        <f t="shared" si="11"/>
        <v>1</v>
      </c>
      <c r="V54" s="65">
        <f t="shared" si="11"/>
        <v>1</v>
      </c>
      <c r="W54" s="65">
        <f t="shared" si="11"/>
        <v>1</v>
      </c>
      <c r="X54" s="65">
        <f t="shared" si="11"/>
        <v>1</v>
      </c>
      <c r="Y54" s="65">
        <f t="shared" si="11"/>
        <v>1</v>
      </c>
      <c r="Z54" s="65">
        <f t="shared" si="11"/>
        <v>1</v>
      </c>
      <c r="AA54" s="65">
        <f t="shared" si="11"/>
        <v>1</v>
      </c>
      <c r="AB54" s="65">
        <f t="shared" si="11"/>
        <v>1</v>
      </c>
      <c r="AC54" s="65">
        <f t="shared" si="11"/>
        <v>1</v>
      </c>
      <c r="AD54" s="65">
        <f t="shared" si="11"/>
        <v>1</v>
      </c>
      <c r="AE54" s="65">
        <f t="shared" si="11"/>
        <v>1</v>
      </c>
      <c r="AF54" s="65">
        <f t="shared" si="11"/>
        <v>0.99999999999999989</v>
      </c>
      <c r="AG54" s="65">
        <f t="shared" ref="AG54:AH54" si="12">SUM(AG47:AG53)</f>
        <v>0.99999999999999989</v>
      </c>
      <c r="AH54" s="65">
        <f t="shared" si="12"/>
        <v>1</v>
      </c>
    </row>
    <row r="55" spans="1:34" ht="24" hidden="1" x14ac:dyDescent="0.2">
      <c r="A55" s="79" t="s">
        <v>46</v>
      </c>
      <c r="B55" s="18" t="s">
        <v>5</v>
      </c>
      <c r="C55" s="37" t="s">
        <v>45</v>
      </c>
      <c r="D55" s="103" t="s">
        <v>102</v>
      </c>
      <c r="E55" s="104" t="s">
        <v>103</v>
      </c>
      <c r="F55" s="20">
        <f>'DSR Secondary'!F55</f>
        <v>2252118.2000000002</v>
      </c>
      <c r="G55" s="75">
        <f>'DSR Secondary'!G55</f>
        <v>1364.5800000000002</v>
      </c>
      <c r="H55" s="76">
        <v>0.34</v>
      </c>
      <c r="I55" s="76">
        <v>0.34</v>
      </c>
      <c r="J55" s="76">
        <v>0.34</v>
      </c>
      <c r="K55" s="76">
        <v>0.34</v>
      </c>
      <c r="L55" s="76">
        <v>0.34</v>
      </c>
      <c r="M55" s="76">
        <v>0.34</v>
      </c>
      <c r="N55" s="76">
        <v>0.34</v>
      </c>
      <c r="O55" s="76">
        <v>0.34</v>
      </c>
      <c r="P55" s="76">
        <v>0.34</v>
      </c>
      <c r="Q55" s="76">
        <v>0.34</v>
      </c>
      <c r="R55" s="76">
        <v>0.34</v>
      </c>
      <c r="S55" s="76">
        <v>0.34</v>
      </c>
      <c r="T55" s="76">
        <v>0.34</v>
      </c>
      <c r="U55" s="76">
        <v>0.34</v>
      </c>
      <c r="V55" s="76">
        <v>0.34</v>
      </c>
      <c r="W55" s="76">
        <v>0.34</v>
      </c>
      <c r="X55" s="76">
        <v>0.34</v>
      </c>
      <c r="Y55" s="76">
        <v>0.34</v>
      </c>
      <c r="Z55" s="76">
        <v>0.34</v>
      </c>
      <c r="AA55" s="76">
        <v>0.43</v>
      </c>
      <c r="AB55" s="76">
        <v>0.43</v>
      </c>
      <c r="AC55" s="76">
        <v>0.43</v>
      </c>
      <c r="AD55" s="76">
        <v>0.43</v>
      </c>
      <c r="AE55" s="76">
        <v>0.43</v>
      </c>
      <c r="AF55" s="76">
        <v>0.4</v>
      </c>
      <c r="AG55" s="76">
        <v>0.4</v>
      </c>
      <c r="AH55" s="76">
        <v>0.4</v>
      </c>
    </row>
    <row r="56" spans="1:34" ht="24" hidden="1" x14ac:dyDescent="0.2">
      <c r="A56" s="79" t="s">
        <v>46</v>
      </c>
      <c r="B56" s="18" t="s">
        <v>5</v>
      </c>
      <c r="C56" s="37" t="s">
        <v>45</v>
      </c>
      <c r="D56" s="103" t="s">
        <v>104</v>
      </c>
      <c r="E56" s="104" t="s">
        <v>105</v>
      </c>
      <c r="F56" s="20">
        <f>'DSR Secondary'!F56</f>
        <v>1404839.2</v>
      </c>
      <c r="G56" s="75">
        <f>'DSR Secondary'!G56</f>
        <v>924.13999999999976</v>
      </c>
      <c r="H56" s="76">
        <v>0.24</v>
      </c>
      <c r="I56" s="76">
        <v>0.24</v>
      </c>
      <c r="J56" s="76">
        <v>0.24</v>
      </c>
      <c r="K56" s="76">
        <v>0.24</v>
      </c>
      <c r="L56" s="76">
        <v>0.24</v>
      </c>
      <c r="M56" s="76">
        <v>0.24</v>
      </c>
      <c r="N56" s="76">
        <v>0.24</v>
      </c>
      <c r="O56" s="76">
        <v>0.24</v>
      </c>
      <c r="P56" s="76">
        <v>0.24</v>
      </c>
      <c r="Q56" s="76">
        <v>0.24</v>
      </c>
      <c r="R56" s="76">
        <v>0.24</v>
      </c>
      <c r="S56" s="76">
        <v>0.24</v>
      </c>
      <c r="T56" s="76">
        <v>0.24</v>
      </c>
      <c r="U56" s="76">
        <v>0.24</v>
      </c>
      <c r="V56" s="76">
        <v>0.24</v>
      </c>
      <c r="W56" s="76">
        <v>0.24</v>
      </c>
      <c r="X56" s="76">
        <v>0.24</v>
      </c>
      <c r="Y56" s="76">
        <v>0.24</v>
      </c>
      <c r="Z56" s="76">
        <v>0.24</v>
      </c>
      <c r="AA56" s="76">
        <v>0.19</v>
      </c>
      <c r="AB56" s="76">
        <v>0.19</v>
      </c>
      <c r="AC56" s="76">
        <v>0.19</v>
      </c>
      <c r="AD56" s="76">
        <v>0.19</v>
      </c>
      <c r="AE56" s="76">
        <v>0.19</v>
      </c>
      <c r="AF56" s="76">
        <v>0.22</v>
      </c>
      <c r="AG56" s="76">
        <v>0.22</v>
      </c>
      <c r="AH56" s="76">
        <v>0.22</v>
      </c>
    </row>
    <row r="57" spans="1:34" ht="24" hidden="1" x14ac:dyDescent="0.2">
      <c r="A57" s="79" t="s">
        <v>46</v>
      </c>
      <c r="B57" s="18" t="s">
        <v>5</v>
      </c>
      <c r="C57" s="37" t="s">
        <v>45</v>
      </c>
      <c r="D57" s="103" t="s">
        <v>106</v>
      </c>
      <c r="E57" s="104" t="s">
        <v>174</v>
      </c>
      <c r="F57" s="20">
        <f>'DSR Secondary'!F57</f>
        <v>983398.3</v>
      </c>
      <c r="G57" s="75">
        <f>'DSR Secondary'!G57</f>
        <v>653.85</v>
      </c>
      <c r="H57" s="76">
        <v>0.17</v>
      </c>
      <c r="I57" s="76">
        <v>0.17</v>
      </c>
      <c r="J57" s="76">
        <v>0.17</v>
      </c>
      <c r="K57" s="76">
        <v>0.17</v>
      </c>
      <c r="L57" s="76">
        <v>0.17</v>
      </c>
      <c r="M57" s="76">
        <v>0.17</v>
      </c>
      <c r="N57" s="76">
        <v>0.17</v>
      </c>
      <c r="O57" s="76">
        <v>0.17</v>
      </c>
      <c r="P57" s="76">
        <v>0.17</v>
      </c>
      <c r="Q57" s="76">
        <v>0.17</v>
      </c>
      <c r="R57" s="76">
        <v>0.17</v>
      </c>
      <c r="S57" s="76">
        <v>0.17</v>
      </c>
      <c r="T57" s="76">
        <v>0.17</v>
      </c>
      <c r="U57" s="76">
        <v>0.17</v>
      </c>
      <c r="V57" s="76">
        <v>0.17</v>
      </c>
      <c r="W57" s="76">
        <v>0.17</v>
      </c>
      <c r="X57" s="76">
        <v>0.17</v>
      </c>
      <c r="Y57" s="76">
        <v>0.17</v>
      </c>
      <c r="Z57" s="76">
        <v>0.17</v>
      </c>
      <c r="AA57" s="76">
        <v>0.14000000000000001</v>
      </c>
      <c r="AB57" s="76">
        <v>0.14000000000000001</v>
      </c>
      <c r="AC57" s="76">
        <v>0.14000000000000001</v>
      </c>
      <c r="AD57" s="76">
        <v>0.14000000000000001</v>
      </c>
      <c r="AE57" s="76">
        <v>0.14000000000000001</v>
      </c>
      <c r="AF57" s="76">
        <v>0.14000000000000001</v>
      </c>
      <c r="AG57" s="76">
        <v>0.14000000000000001</v>
      </c>
      <c r="AH57" s="76">
        <v>0.14000000000000001</v>
      </c>
    </row>
    <row r="58" spans="1:34" ht="24" hidden="1" x14ac:dyDescent="0.2">
      <c r="A58" s="79" t="s">
        <v>46</v>
      </c>
      <c r="B58" s="18" t="s">
        <v>5</v>
      </c>
      <c r="C58" s="37" t="s">
        <v>45</v>
      </c>
      <c r="D58" s="103" t="s">
        <v>107</v>
      </c>
      <c r="E58" s="104" t="s">
        <v>108</v>
      </c>
      <c r="F58" s="20">
        <f>'DSR Secondary'!F58</f>
        <v>1518514.3</v>
      </c>
      <c r="G58" s="75">
        <f>'DSR Secondary'!G58</f>
        <v>975.43000000000006</v>
      </c>
      <c r="H58" s="76">
        <v>0.25</v>
      </c>
      <c r="I58" s="76">
        <v>0.25</v>
      </c>
      <c r="J58" s="76">
        <v>0.25</v>
      </c>
      <c r="K58" s="76">
        <v>0.25</v>
      </c>
      <c r="L58" s="76">
        <v>0.25</v>
      </c>
      <c r="M58" s="76">
        <v>0.25</v>
      </c>
      <c r="N58" s="76">
        <v>0.25</v>
      </c>
      <c r="O58" s="76">
        <v>0.25</v>
      </c>
      <c r="P58" s="76">
        <v>0.25</v>
      </c>
      <c r="Q58" s="76">
        <v>0.25</v>
      </c>
      <c r="R58" s="76">
        <v>0.25</v>
      </c>
      <c r="S58" s="76">
        <v>0.25</v>
      </c>
      <c r="T58" s="76">
        <v>0.25</v>
      </c>
      <c r="U58" s="76">
        <v>0.25</v>
      </c>
      <c r="V58" s="76">
        <v>0.25</v>
      </c>
      <c r="W58" s="76">
        <v>0.25</v>
      </c>
      <c r="X58" s="76">
        <v>0.25</v>
      </c>
      <c r="Y58" s="76">
        <v>0.25</v>
      </c>
      <c r="Z58" s="76">
        <v>0.25</v>
      </c>
      <c r="AA58" s="76">
        <v>0.24</v>
      </c>
      <c r="AB58" s="76">
        <v>0.24</v>
      </c>
      <c r="AC58" s="76">
        <v>0.24</v>
      </c>
      <c r="AD58" s="76">
        <v>0.24</v>
      </c>
      <c r="AE58" s="76">
        <v>0.24</v>
      </c>
      <c r="AF58" s="76">
        <v>0.24</v>
      </c>
      <c r="AG58" s="76">
        <v>0.24</v>
      </c>
      <c r="AH58" s="76">
        <v>0.24</v>
      </c>
    </row>
    <row r="59" spans="1:34" s="10" customFormat="1" hidden="1" x14ac:dyDescent="0.2">
      <c r="A59" s="80"/>
      <c r="B59" s="71"/>
      <c r="C59" s="40"/>
      <c r="D59" s="41"/>
      <c r="E59" s="68"/>
      <c r="F59" s="28">
        <f>SUM(F55:F58)</f>
        <v>6158870</v>
      </c>
      <c r="G59" s="28">
        <f>SUM(G55:G58)</f>
        <v>3918</v>
      </c>
      <c r="H59" s="65">
        <f>SUM(H55:H58)</f>
        <v>1</v>
      </c>
      <c r="I59" s="65">
        <f t="shared" ref="I59:AF59" si="13">SUM(I55:I58)</f>
        <v>1</v>
      </c>
      <c r="J59" s="65">
        <f t="shared" si="13"/>
        <v>1</v>
      </c>
      <c r="K59" s="65">
        <f t="shared" si="13"/>
        <v>1</v>
      </c>
      <c r="L59" s="65">
        <f t="shared" si="13"/>
        <v>1</v>
      </c>
      <c r="M59" s="65">
        <f t="shared" si="13"/>
        <v>1</v>
      </c>
      <c r="N59" s="65">
        <f t="shared" si="13"/>
        <v>1</v>
      </c>
      <c r="O59" s="65">
        <f t="shared" si="13"/>
        <v>1</v>
      </c>
      <c r="P59" s="65">
        <f t="shared" si="13"/>
        <v>1</v>
      </c>
      <c r="Q59" s="65">
        <f t="shared" si="13"/>
        <v>1</v>
      </c>
      <c r="R59" s="65">
        <f t="shared" si="13"/>
        <v>1</v>
      </c>
      <c r="S59" s="65">
        <f t="shared" si="13"/>
        <v>1</v>
      </c>
      <c r="T59" s="65">
        <f t="shared" si="13"/>
        <v>1</v>
      </c>
      <c r="U59" s="65">
        <f t="shared" si="13"/>
        <v>1</v>
      </c>
      <c r="V59" s="65">
        <f t="shared" si="13"/>
        <v>1</v>
      </c>
      <c r="W59" s="65">
        <f t="shared" si="13"/>
        <v>1</v>
      </c>
      <c r="X59" s="65">
        <f t="shared" si="13"/>
        <v>1</v>
      </c>
      <c r="Y59" s="65">
        <f t="shared" si="13"/>
        <v>1</v>
      </c>
      <c r="Z59" s="65">
        <f t="shared" si="13"/>
        <v>1</v>
      </c>
      <c r="AA59" s="65">
        <f t="shared" si="13"/>
        <v>1</v>
      </c>
      <c r="AB59" s="65">
        <f t="shared" si="13"/>
        <v>1</v>
      </c>
      <c r="AC59" s="65">
        <f t="shared" si="13"/>
        <v>1</v>
      </c>
      <c r="AD59" s="65">
        <f t="shared" si="13"/>
        <v>1</v>
      </c>
      <c r="AE59" s="65">
        <f t="shared" si="13"/>
        <v>1</v>
      </c>
      <c r="AF59" s="65">
        <f t="shared" si="13"/>
        <v>1</v>
      </c>
      <c r="AG59" s="65">
        <f t="shared" ref="AG59:AH59" si="14">SUM(AG55:AG58)</f>
        <v>1</v>
      </c>
      <c r="AH59" s="65">
        <f t="shared" si="14"/>
        <v>1</v>
      </c>
    </row>
    <row r="60" spans="1:34" hidden="1" x14ac:dyDescent="0.2">
      <c r="A60" s="81" t="s">
        <v>14</v>
      </c>
      <c r="B60" s="18" t="s">
        <v>5</v>
      </c>
      <c r="C60" s="37" t="s">
        <v>45</v>
      </c>
      <c r="D60" s="43" t="s">
        <v>109</v>
      </c>
      <c r="E60" s="37" t="s">
        <v>110</v>
      </c>
      <c r="F60" s="20">
        <f>'DSR Secondary'!F60</f>
        <v>2071464.9611301888</v>
      </c>
      <c r="G60" s="75">
        <f>'DSR Secondary'!G60</f>
        <v>1157.0179595395266</v>
      </c>
      <c r="H60" s="76">
        <v>0.26</v>
      </c>
      <c r="I60" s="76">
        <v>0.26</v>
      </c>
      <c r="J60" s="76">
        <v>0.26</v>
      </c>
      <c r="K60" s="76">
        <v>0.26</v>
      </c>
      <c r="L60" s="76">
        <v>0.26</v>
      </c>
      <c r="M60" s="76">
        <v>0.26</v>
      </c>
      <c r="N60" s="76">
        <v>0.26</v>
      </c>
      <c r="O60" s="76">
        <v>0.26</v>
      </c>
      <c r="P60" s="76">
        <v>0.26</v>
      </c>
      <c r="Q60" s="76">
        <v>0.26</v>
      </c>
      <c r="R60" s="76">
        <v>0.26</v>
      </c>
      <c r="S60" s="76">
        <v>0.26</v>
      </c>
      <c r="T60" s="76">
        <v>0.26</v>
      </c>
      <c r="U60" s="76">
        <v>0.26</v>
      </c>
      <c r="V60" s="76">
        <v>0.26</v>
      </c>
      <c r="W60" s="76">
        <v>0.26</v>
      </c>
      <c r="X60" s="76">
        <v>0.35135135135135137</v>
      </c>
      <c r="Y60" s="76">
        <v>0.34693877551020408</v>
      </c>
      <c r="Z60" s="76">
        <v>0.35483870967741937</v>
      </c>
      <c r="AA60" s="76">
        <v>0.4</v>
      </c>
      <c r="AB60" s="76">
        <v>0.4</v>
      </c>
      <c r="AC60" s="76">
        <v>0.4</v>
      </c>
      <c r="AD60" s="76">
        <v>0.4</v>
      </c>
      <c r="AE60" s="76">
        <v>0.4</v>
      </c>
      <c r="AF60" s="76">
        <v>0.4</v>
      </c>
      <c r="AG60" s="76">
        <v>0.4</v>
      </c>
      <c r="AH60" s="76">
        <v>0.4</v>
      </c>
    </row>
    <row r="61" spans="1:34" hidden="1" x14ac:dyDescent="0.2">
      <c r="A61" s="81" t="s">
        <v>14</v>
      </c>
      <c r="B61" s="18" t="s">
        <v>5</v>
      </c>
      <c r="C61" s="37" t="s">
        <v>45</v>
      </c>
      <c r="D61" s="43" t="s">
        <v>111</v>
      </c>
      <c r="E61" s="37" t="s">
        <v>112</v>
      </c>
      <c r="F61" s="20">
        <f>'DSR Secondary'!F61</f>
        <v>1581312.1379196839</v>
      </c>
      <c r="G61" s="75">
        <f>'DSR Secondary'!G61</f>
        <v>1009.3461487820935</v>
      </c>
      <c r="H61" s="76">
        <v>0.25</v>
      </c>
      <c r="I61" s="76">
        <v>0.25</v>
      </c>
      <c r="J61" s="76">
        <v>0.25</v>
      </c>
      <c r="K61" s="76">
        <v>0.25</v>
      </c>
      <c r="L61" s="76">
        <v>0.25</v>
      </c>
      <c r="M61" s="76">
        <v>0.25</v>
      </c>
      <c r="N61" s="76">
        <v>0.25</v>
      </c>
      <c r="O61" s="76">
        <v>0.25</v>
      </c>
      <c r="P61" s="76">
        <v>0.25</v>
      </c>
      <c r="Q61" s="76">
        <v>0.25</v>
      </c>
      <c r="R61" s="76">
        <v>0.25</v>
      </c>
      <c r="S61" s="76">
        <v>0.25</v>
      </c>
      <c r="T61" s="76">
        <v>0.25</v>
      </c>
      <c r="U61" s="76">
        <v>0.25</v>
      </c>
      <c r="V61" s="76">
        <v>0.25</v>
      </c>
      <c r="W61" s="76">
        <v>0.25</v>
      </c>
      <c r="X61" s="76">
        <v>0.25</v>
      </c>
      <c r="Y61" s="76">
        <v>0.24489795918367346</v>
      </c>
      <c r="Z61" s="76">
        <v>0.25806451612903225</v>
      </c>
      <c r="AA61" s="76">
        <v>0.23</v>
      </c>
      <c r="AB61" s="76">
        <v>0.23</v>
      </c>
      <c r="AC61" s="76">
        <v>0.23</v>
      </c>
      <c r="AD61" s="76">
        <v>0.23</v>
      </c>
      <c r="AE61" s="76">
        <v>0.23</v>
      </c>
      <c r="AF61" s="76">
        <v>0.23</v>
      </c>
      <c r="AG61" s="76">
        <v>0.23</v>
      </c>
      <c r="AH61" s="76">
        <v>0.23</v>
      </c>
    </row>
    <row r="62" spans="1:34" hidden="1" x14ac:dyDescent="0.2">
      <c r="A62" s="81" t="s">
        <v>14</v>
      </c>
      <c r="B62" s="18" t="s">
        <v>5</v>
      </c>
      <c r="C62" s="37" t="s">
        <v>45</v>
      </c>
      <c r="D62" s="43" t="s">
        <v>113</v>
      </c>
      <c r="E62" s="37" t="s">
        <v>114</v>
      </c>
      <c r="F62" s="20">
        <f>'DSR Secondary'!F62</f>
        <v>1456548.6004750635</v>
      </c>
      <c r="G62" s="75">
        <f>'DSR Secondary'!G62</f>
        <v>969.62294583919004</v>
      </c>
      <c r="H62" s="76">
        <v>0.25</v>
      </c>
      <c r="I62" s="76">
        <v>0.25</v>
      </c>
      <c r="J62" s="76">
        <v>0.25</v>
      </c>
      <c r="K62" s="76">
        <v>0.25</v>
      </c>
      <c r="L62" s="76">
        <v>0.25</v>
      </c>
      <c r="M62" s="76">
        <v>0.25</v>
      </c>
      <c r="N62" s="76">
        <v>0.25</v>
      </c>
      <c r="O62" s="76">
        <v>0.25</v>
      </c>
      <c r="P62" s="76">
        <v>0.25</v>
      </c>
      <c r="Q62" s="76">
        <v>0.25</v>
      </c>
      <c r="R62" s="76">
        <v>0.25</v>
      </c>
      <c r="S62" s="76">
        <v>0.25</v>
      </c>
      <c r="T62" s="76">
        <v>0.25</v>
      </c>
      <c r="U62" s="76">
        <v>0.25</v>
      </c>
      <c r="V62" s="76">
        <v>0.25</v>
      </c>
      <c r="W62" s="76">
        <v>0.25</v>
      </c>
      <c r="X62" s="76">
        <v>0.19932432432432431</v>
      </c>
      <c r="Y62" s="76">
        <v>0.20408163265306123</v>
      </c>
      <c r="Z62" s="76">
        <v>0.19354838709677419</v>
      </c>
      <c r="AA62" s="76">
        <v>0.19</v>
      </c>
      <c r="AB62" s="76">
        <v>0.19</v>
      </c>
      <c r="AC62" s="76">
        <v>0.19</v>
      </c>
      <c r="AD62" s="76">
        <v>0.19</v>
      </c>
      <c r="AE62" s="76">
        <v>0.19</v>
      </c>
      <c r="AF62" s="76">
        <v>0.19</v>
      </c>
      <c r="AG62" s="76">
        <v>0.19</v>
      </c>
      <c r="AH62" s="76">
        <v>0.19</v>
      </c>
    </row>
    <row r="63" spans="1:34" hidden="1" x14ac:dyDescent="0.2">
      <c r="A63" s="81" t="s">
        <v>14</v>
      </c>
      <c r="B63" s="18" t="s">
        <v>5</v>
      </c>
      <c r="C63" s="37" t="s">
        <v>45</v>
      </c>
      <c r="D63" s="43" t="s">
        <v>115</v>
      </c>
      <c r="E63" s="37" t="s">
        <v>116</v>
      </c>
      <c r="F63" s="20">
        <f>'DSR Secondary'!F63</f>
        <v>1397284.3004750637</v>
      </c>
      <c r="G63" s="75">
        <f>'DSR Secondary'!G63</f>
        <v>933.0129458391898</v>
      </c>
      <c r="H63" s="76">
        <v>0.24</v>
      </c>
      <c r="I63" s="76">
        <v>0.24</v>
      </c>
      <c r="J63" s="76">
        <v>0.24</v>
      </c>
      <c r="K63" s="76">
        <v>0.24</v>
      </c>
      <c r="L63" s="76">
        <v>0.24</v>
      </c>
      <c r="M63" s="76">
        <v>0.24</v>
      </c>
      <c r="N63" s="76">
        <v>0.24</v>
      </c>
      <c r="O63" s="76">
        <v>0.24</v>
      </c>
      <c r="P63" s="76">
        <v>0.24</v>
      </c>
      <c r="Q63" s="76">
        <v>0.24</v>
      </c>
      <c r="R63" s="76">
        <v>0.24</v>
      </c>
      <c r="S63" s="76">
        <v>0.24</v>
      </c>
      <c r="T63" s="76">
        <v>0.24</v>
      </c>
      <c r="U63" s="76">
        <v>0.24</v>
      </c>
      <c r="V63" s="76">
        <v>0.24</v>
      </c>
      <c r="W63" s="76">
        <v>0.24</v>
      </c>
      <c r="X63" s="76">
        <v>0.19932432432432431</v>
      </c>
      <c r="Y63" s="76">
        <v>0.20408163265306123</v>
      </c>
      <c r="Z63" s="76">
        <v>0.19354838709677419</v>
      </c>
      <c r="AA63" s="76">
        <v>0.18</v>
      </c>
      <c r="AB63" s="76">
        <v>0.18</v>
      </c>
      <c r="AC63" s="76">
        <v>0.18</v>
      </c>
      <c r="AD63" s="76">
        <v>0.18</v>
      </c>
      <c r="AE63" s="76">
        <v>0.18</v>
      </c>
      <c r="AF63" s="76">
        <v>0.18</v>
      </c>
      <c r="AG63" s="76">
        <v>0.18</v>
      </c>
      <c r="AH63" s="76">
        <v>0.18</v>
      </c>
    </row>
    <row r="64" spans="1:34" s="10" customFormat="1" hidden="1" x14ac:dyDescent="0.2">
      <c r="A64" s="82"/>
      <c r="B64" s="71"/>
      <c r="C64" s="40"/>
      <c r="D64" s="45"/>
      <c r="E64" s="40"/>
      <c r="F64" s="28">
        <f>SUM(F60:F63)</f>
        <v>6506610</v>
      </c>
      <c r="G64" s="28">
        <f>SUM(G60:G63)</f>
        <v>4068.9999999999995</v>
      </c>
      <c r="H64" s="65">
        <f>SUM(H60:H63)</f>
        <v>1</v>
      </c>
      <c r="I64" s="65">
        <f t="shared" ref="I64:AF64" si="15">SUM(I60:I63)</f>
        <v>1</v>
      </c>
      <c r="J64" s="65">
        <f t="shared" si="15"/>
        <v>1</v>
      </c>
      <c r="K64" s="65">
        <f t="shared" si="15"/>
        <v>1</v>
      </c>
      <c r="L64" s="65">
        <f t="shared" si="15"/>
        <v>1</v>
      </c>
      <c r="M64" s="65">
        <f t="shared" si="15"/>
        <v>1</v>
      </c>
      <c r="N64" s="65">
        <f t="shared" si="15"/>
        <v>1</v>
      </c>
      <c r="O64" s="65">
        <f t="shared" si="15"/>
        <v>1</v>
      </c>
      <c r="P64" s="65">
        <f t="shared" si="15"/>
        <v>1</v>
      </c>
      <c r="Q64" s="65">
        <f t="shared" si="15"/>
        <v>1</v>
      </c>
      <c r="R64" s="65">
        <f t="shared" si="15"/>
        <v>1</v>
      </c>
      <c r="S64" s="65">
        <f t="shared" si="15"/>
        <v>1</v>
      </c>
      <c r="T64" s="65">
        <f t="shared" si="15"/>
        <v>1</v>
      </c>
      <c r="U64" s="65">
        <f t="shared" si="15"/>
        <v>1</v>
      </c>
      <c r="V64" s="65">
        <f t="shared" si="15"/>
        <v>1</v>
      </c>
      <c r="W64" s="65">
        <f t="shared" si="15"/>
        <v>1</v>
      </c>
      <c r="X64" s="65">
        <f t="shared" si="15"/>
        <v>1</v>
      </c>
      <c r="Y64" s="65">
        <f t="shared" si="15"/>
        <v>1</v>
      </c>
      <c r="Z64" s="65">
        <f t="shared" si="15"/>
        <v>1</v>
      </c>
      <c r="AA64" s="65">
        <f t="shared" si="15"/>
        <v>1</v>
      </c>
      <c r="AB64" s="65">
        <f t="shared" si="15"/>
        <v>1</v>
      </c>
      <c r="AC64" s="65">
        <f t="shared" si="15"/>
        <v>1</v>
      </c>
      <c r="AD64" s="65">
        <f t="shared" si="15"/>
        <v>1</v>
      </c>
      <c r="AE64" s="65">
        <f t="shared" si="15"/>
        <v>1</v>
      </c>
      <c r="AF64" s="65">
        <f t="shared" si="15"/>
        <v>1</v>
      </c>
      <c r="AG64" s="65">
        <f t="shared" ref="AG64:AH64" si="16">SUM(AG60:AG63)</f>
        <v>1</v>
      </c>
      <c r="AH64" s="65">
        <f t="shared" si="16"/>
        <v>1</v>
      </c>
    </row>
    <row r="65" spans="1:34" hidden="1" x14ac:dyDescent="0.2">
      <c r="A65" s="72" t="s">
        <v>15</v>
      </c>
      <c r="B65" s="18" t="s">
        <v>5</v>
      </c>
      <c r="C65" s="37" t="s">
        <v>45</v>
      </c>
      <c r="D65" s="103" t="s">
        <v>117</v>
      </c>
      <c r="E65" s="104" t="s">
        <v>142</v>
      </c>
      <c r="F65" s="20">
        <f>'DSR Secondary'!F65</f>
        <v>2168340.1999999997</v>
      </c>
      <c r="G65" s="75">
        <f>'DSR Secondary'!G65</f>
        <v>1368.2500000000002</v>
      </c>
      <c r="H65" s="76">
        <v>0.16</v>
      </c>
      <c r="I65" s="76">
        <v>0.16</v>
      </c>
      <c r="J65" s="76">
        <v>0.16</v>
      </c>
      <c r="K65" s="76">
        <v>0.16</v>
      </c>
      <c r="L65" s="76">
        <v>0.16</v>
      </c>
      <c r="M65" s="76">
        <v>0.16</v>
      </c>
      <c r="N65" s="76">
        <v>0.16</v>
      </c>
      <c r="O65" s="76">
        <v>0.16</v>
      </c>
      <c r="P65" s="76">
        <v>0.16</v>
      </c>
      <c r="Q65" s="76">
        <v>0.16</v>
      </c>
      <c r="R65" s="76">
        <v>0.16</v>
      </c>
      <c r="S65" s="76">
        <v>0.16</v>
      </c>
      <c r="T65" s="76">
        <v>0.16</v>
      </c>
      <c r="U65" s="76">
        <v>0.16</v>
      </c>
      <c r="V65" s="76">
        <v>0.16</v>
      </c>
      <c r="W65" s="76">
        <v>0.16</v>
      </c>
      <c r="X65" s="76">
        <v>0.16</v>
      </c>
      <c r="Y65" s="76">
        <v>0.16</v>
      </c>
      <c r="Z65" s="76">
        <v>0.16</v>
      </c>
      <c r="AA65" s="76">
        <v>0.16</v>
      </c>
      <c r="AB65" s="76">
        <v>0.16</v>
      </c>
      <c r="AC65" s="76">
        <v>0.16</v>
      </c>
      <c r="AD65" s="76">
        <v>0.16</v>
      </c>
      <c r="AE65" s="76">
        <v>0.15</v>
      </c>
      <c r="AF65" s="76">
        <v>0.15</v>
      </c>
      <c r="AG65" s="76">
        <v>0.15</v>
      </c>
      <c r="AH65" s="76">
        <v>0.15</v>
      </c>
    </row>
    <row r="66" spans="1:34" hidden="1" x14ac:dyDescent="0.2">
      <c r="A66" s="72" t="s">
        <v>15</v>
      </c>
      <c r="B66" s="18" t="s">
        <v>5</v>
      </c>
      <c r="C66" s="37" t="s">
        <v>45</v>
      </c>
      <c r="D66" s="103" t="s">
        <v>118</v>
      </c>
      <c r="E66" s="104" t="s">
        <v>119</v>
      </c>
      <c r="F66" s="20">
        <f>'DSR Secondary'!F66</f>
        <v>2060451</v>
      </c>
      <c r="G66" s="75">
        <f>'DSR Secondary'!G66</f>
        <v>1286.4000000000003</v>
      </c>
      <c r="H66" s="76">
        <v>0.15</v>
      </c>
      <c r="I66" s="76">
        <v>0.15</v>
      </c>
      <c r="J66" s="76">
        <v>0.15</v>
      </c>
      <c r="K66" s="76">
        <v>0.15</v>
      </c>
      <c r="L66" s="76">
        <v>0.15</v>
      </c>
      <c r="M66" s="76">
        <v>0.15</v>
      </c>
      <c r="N66" s="76">
        <v>0.15</v>
      </c>
      <c r="O66" s="76">
        <v>0.15</v>
      </c>
      <c r="P66" s="76">
        <v>0.15</v>
      </c>
      <c r="Q66" s="76">
        <v>0.15</v>
      </c>
      <c r="R66" s="76">
        <v>0.15</v>
      </c>
      <c r="S66" s="76">
        <v>0.15</v>
      </c>
      <c r="T66" s="76">
        <v>0.15</v>
      </c>
      <c r="U66" s="76">
        <v>0.15</v>
      </c>
      <c r="V66" s="76">
        <v>0.15</v>
      </c>
      <c r="W66" s="76">
        <v>0.15</v>
      </c>
      <c r="X66" s="76">
        <v>0.15</v>
      </c>
      <c r="Y66" s="76">
        <v>0.15</v>
      </c>
      <c r="Z66" s="76">
        <v>0.15</v>
      </c>
      <c r="AA66" s="76">
        <v>0.15</v>
      </c>
      <c r="AB66" s="76">
        <v>0.15</v>
      </c>
      <c r="AC66" s="76">
        <v>0.15</v>
      </c>
      <c r="AD66" s="76">
        <v>0.15</v>
      </c>
      <c r="AE66" s="76">
        <v>0.15</v>
      </c>
      <c r="AF66" s="76">
        <v>0.15</v>
      </c>
      <c r="AG66" s="76">
        <v>0.15</v>
      </c>
      <c r="AH66" s="76">
        <v>0.15</v>
      </c>
    </row>
    <row r="67" spans="1:34" hidden="1" x14ac:dyDescent="0.2">
      <c r="A67" s="72" t="s">
        <v>15</v>
      </c>
      <c r="B67" s="18" t="s">
        <v>5</v>
      </c>
      <c r="C67" s="37" t="s">
        <v>45</v>
      </c>
      <c r="D67" s="103" t="s">
        <v>120</v>
      </c>
      <c r="E67" s="104" t="s">
        <v>121</v>
      </c>
      <c r="F67" s="20">
        <f>'DSR Secondary'!F67</f>
        <v>2089925.2000000002</v>
      </c>
      <c r="G67" s="75">
        <f>'DSR Secondary'!G67</f>
        <v>1290.3100000000004</v>
      </c>
      <c r="H67" s="76">
        <v>0.15</v>
      </c>
      <c r="I67" s="76">
        <v>0.15</v>
      </c>
      <c r="J67" s="76">
        <v>0.15</v>
      </c>
      <c r="K67" s="76">
        <v>0.15</v>
      </c>
      <c r="L67" s="76">
        <v>0.15</v>
      </c>
      <c r="M67" s="76">
        <v>0.15</v>
      </c>
      <c r="N67" s="76">
        <v>0.15</v>
      </c>
      <c r="O67" s="76">
        <v>0.15</v>
      </c>
      <c r="P67" s="76">
        <v>0.15</v>
      </c>
      <c r="Q67" s="76">
        <v>0.15</v>
      </c>
      <c r="R67" s="76">
        <v>0.15</v>
      </c>
      <c r="S67" s="76">
        <v>0.15</v>
      </c>
      <c r="T67" s="76">
        <v>0.15</v>
      </c>
      <c r="U67" s="76">
        <v>0.15</v>
      </c>
      <c r="V67" s="76">
        <v>0.15</v>
      </c>
      <c r="W67" s="76">
        <v>0.15</v>
      </c>
      <c r="X67" s="76">
        <v>0.15</v>
      </c>
      <c r="Y67" s="76">
        <v>0.15</v>
      </c>
      <c r="Z67" s="76">
        <v>0.15</v>
      </c>
      <c r="AA67" s="76">
        <v>0.15</v>
      </c>
      <c r="AB67" s="76">
        <v>0.15</v>
      </c>
      <c r="AC67" s="76">
        <v>0.15</v>
      </c>
      <c r="AD67" s="76">
        <v>0.15</v>
      </c>
      <c r="AE67" s="76">
        <v>0.16</v>
      </c>
      <c r="AF67" s="76">
        <v>0.16</v>
      </c>
      <c r="AG67" s="76">
        <v>0.16</v>
      </c>
      <c r="AH67" s="76">
        <v>0.16</v>
      </c>
    </row>
    <row r="68" spans="1:34" hidden="1" x14ac:dyDescent="0.2">
      <c r="A68" s="72" t="s">
        <v>15</v>
      </c>
      <c r="B68" s="18" t="s">
        <v>5</v>
      </c>
      <c r="C68" s="37" t="s">
        <v>45</v>
      </c>
      <c r="D68" s="103" t="s">
        <v>122</v>
      </c>
      <c r="E68" s="104" t="s">
        <v>123</v>
      </c>
      <c r="F68" s="20">
        <f>'DSR Secondary'!F68</f>
        <v>1628894.2</v>
      </c>
      <c r="G68" s="75">
        <f>'DSR Secondary'!G68</f>
        <v>959.00000000000034</v>
      </c>
      <c r="H68" s="76">
        <v>0.11</v>
      </c>
      <c r="I68" s="76">
        <v>0.11</v>
      </c>
      <c r="J68" s="76">
        <v>0.11</v>
      </c>
      <c r="K68" s="76">
        <v>0.11</v>
      </c>
      <c r="L68" s="76">
        <v>0.11</v>
      </c>
      <c r="M68" s="76">
        <v>0.11</v>
      </c>
      <c r="N68" s="76">
        <v>0.11</v>
      </c>
      <c r="O68" s="76">
        <v>0.11</v>
      </c>
      <c r="P68" s="76">
        <v>0.11</v>
      </c>
      <c r="Q68" s="76">
        <v>0.11</v>
      </c>
      <c r="R68" s="76">
        <v>0.11</v>
      </c>
      <c r="S68" s="76">
        <v>0.11</v>
      </c>
      <c r="T68" s="76">
        <v>0.11</v>
      </c>
      <c r="U68" s="76">
        <v>0.11</v>
      </c>
      <c r="V68" s="76">
        <v>0.11</v>
      </c>
      <c r="W68" s="76">
        <v>0.11</v>
      </c>
      <c r="X68" s="76">
        <v>0.11</v>
      </c>
      <c r="Y68" s="76">
        <v>0.11</v>
      </c>
      <c r="Z68" s="76">
        <v>0.11</v>
      </c>
      <c r="AA68" s="76">
        <v>0.11</v>
      </c>
      <c r="AB68" s="76">
        <v>0.11</v>
      </c>
      <c r="AC68" s="76">
        <v>0.11</v>
      </c>
      <c r="AD68" s="76">
        <v>0.11</v>
      </c>
      <c r="AE68" s="76">
        <v>0.15</v>
      </c>
      <c r="AF68" s="76">
        <v>0.15</v>
      </c>
      <c r="AG68" s="76">
        <v>0.15</v>
      </c>
      <c r="AH68" s="76">
        <v>0.15</v>
      </c>
    </row>
    <row r="69" spans="1:34" hidden="1" x14ac:dyDescent="0.2">
      <c r="A69" s="72" t="s">
        <v>15</v>
      </c>
      <c r="B69" s="18" t="s">
        <v>5</v>
      </c>
      <c r="C69" s="37" t="s">
        <v>45</v>
      </c>
      <c r="D69" s="103" t="s">
        <v>124</v>
      </c>
      <c r="E69" s="104" t="s">
        <v>125</v>
      </c>
      <c r="F69" s="20">
        <f>'DSR Secondary'!F69</f>
        <v>2079917.5999999999</v>
      </c>
      <c r="G69" s="75">
        <f>'DSR Secondary'!G69</f>
        <v>1356.5200000000007</v>
      </c>
      <c r="H69" s="76">
        <v>0.16</v>
      </c>
      <c r="I69" s="76">
        <v>0.16</v>
      </c>
      <c r="J69" s="76">
        <v>0.16</v>
      </c>
      <c r="K69" s="76">
        <v>0.16</v>
      </c>
      <c r="L69" s="76">
        <v>0.16</v>
      </c>
      <c r="M69" s="76">
        <v>0.16</v>
      </c>
      <c r="N69" s="76">
        <v>0.16</v>
      </c>
      <c r="O69" s="76">
        <v>0.16</v>
      </c>
      <c r="P69" s="76">
        <v>0.16</v>
      </c>
      <c r="Q69" s="76">
        <v>0.16</v>
      </c>
      <c r="R69" s="76">
        <v>0.16</v>
      </c>
      <c r="S69" s="76">
        <v>0.16</v>
      </c>
      <c r="T69" s="76">
        <v>0.16</v>
      </c>
      <c r="U69" s="76">
        <v>0.16</v>
      </c>
      <c r="V69" s="76">
        <v>0.16</v>
      </c>
      <c r="W69" s="76">
        <v>0.16</v>
      </c>
      <c r="X69" s="76">
        <v>0.16</v>
      </c>
      <c r="Y69" s="76">
        <v>0.16</v>
      </c>
      <c r="Z69" s="76">
        <v>0.16</v>
      </c>
      <c r="AA69" s="76">
        <v>0.16</v>
      </c>
      <c r="AB69" s="76">
        <v>0.16</v>
      </c>
      <c r="AC69" s="76">
        <v>0.16</v>
      </c>
      <c r="AD69" s="76">
        <v>0.16</v>
      </c>
      <c r="AE69" s="76">
        <v>0.12</v>
      </c>
      <c r="AF69" s="76">
        <v>0.12</v>
      </c>
      <c r="AG69" s="76">
        <v>0.12</v>
      </c>
      <c r="AH69" s="76">
        <v>0.12</v>
      </c>
    </row>
    <row r="70" spans="1:34" hidden="1" x14ac:dyDescent="0.2">
      <c r="A70" s="72" t="s">
        <v>15</v>
      </c>
      <c r="B70" s="18" t="s">
        <v>5</v>
      </c>
      <c r="C70" s="37" t="s">
        <v>45</v>
      </c>
      <c r="D70" s="103" t="s">
        <v>126</v>
      </c>
      <c r="E70" s="104" t="s">
        <v>175</v>
      </c>
      <c r="F70" s="20">
        <f>'DSR Secondary'!F70</f>
        <v>2089925.2000000002</v>
      </c>
      <c r="G70" s="75">
        <f>'DSR Secondary'!G70</f>
        <v>1290.3100000000004</v>
      </c>
      <c r="H70" s="76">
        <v>0.15</v>
      </c>
      <c r="I70" s="76">
        <v>0.15</v>
      </c>
      <c r="J70" s="76">
        <v>0.15</v>
      </c>
      <c r="K70" s="76">
        <v>0.15</v>
      </c>
      <c r="L70" s="76">
        <v>0.15</v>
      </c>
      <c r="M70" s="76">
        <v>0.15</v>
      </c>
      <c r="N70" s="76">
        <v>0.15</v>
      </c>
      <c r="O70" s="76">
        <v>0.15</v>
      </c>
      <c r="P70" s="76">
        <v>0.15</v>
      </c>
      <c r="Q70" s="76">
        <v>0.15</v>
      </c>
      <c r="R70" s="76">
        <v>0.15</v>
      </c>
      <c r="S70" s="76">
        <v>0.15</v>
      </c>
      <c r="T70" s="76">
        <v>0.15</v>
      </c>
      <c r="U70" s="76">
        <v>0.15</v>
      </c>
      <c r="V70" s="76">
        <v>0.15</v>
      </c>
      <c r="W70" s="76">
        <v>0.15</v>
      </c>
      <c r="X70" s="76">
        <v>0.15</v>
      </c>
      <c r="Y70" s="76">
        <v>0.15</v>
      </c>
      <c r="Z70" s="76">
        <v>0.15</v>
      </c>
      <c r="AA70" s="76">
        <v>0.15</v>
      </c>
      <c r="AB70" s="76">
        <v>0.15</v>
      </c>
      <c r="AC70" s="76">
        <v>0.15</v>
      </c>
      <c r="AD70" s="76">
        <v>0.15</v>
      </c>
      <c r="AE70" s="76">
        <v>0.16</v>
      </c>
      <c r="AF70" s="76">
        <v>0.16</v>
      </c>
      <c r="AG70" s="76">
        <v>0.16</v>
      </c>
      <c r="AH70" s="76">
        <v>0.16</v>
      </c>
    </row>
    <row r="71" spans="1:34" hidden="1" x14ac:dyDescent="0.2">
      <c r="A71" s="72" t="s">
        <v>15</v>
      </c>
      <c r="B71" s="18" t="s">
        <v>5</v>
      </c>
      <c r="C71" s="37" t="s">
        <v>45</v>
      </c>
      <c r="D71" s="103" t="s">
        <v>127</v>
      </c>
      <c r="E71" s="104" t="s">
        <v>128</v>
      </c>
      <c r="F71" s="20">
        <f>'DSR Secondary'!F71</f>
        <v>1618886.6000000003</v>
      </c>
      <c r="G71" s="75">
        <f>'DSR Secondary'!G71</f>
        <v>1025.2099999999998</v>
      </c>
      <c r="H71" s="76">
        <v>0.12</v>
      </c>
      <c r="I71" s="76">
        <v>0.12</v>
      </c>
      <c r="J71" s="76">
        <v>0.12</v>
      </c>
      <c r="K71" s="76">
        <v>0.12</v>
      </c>
      <c r="L71" s="76">
        <v>0.12</v>
      </c>
      <c r="M71" s="76">
        <v>0.12</v>
      </c>
      <c r="N71" s="76">
        <v>0.12</v>
      </c>
      <c r="O71" s="76">
        <v>0.12</v>
      </c>
      <c r="P71" s="76">
        <v>0.12</v>
      </c>
      <c r="Q71" s="76">
        <v>0.12</v>
      </c>
      <c r="R71" s="76">
        <v>0.12</v>
      </c>
      <c r="S71" s="76">
        <v>0.12</v>
      </c>
      <c r="T71" s="76">
        <v>0.12</v>
      </c>
      <c r="U71" s="76">
        <v>0.12</v>
      </c>
      <c r="V71" s="76">
        <v>0.12</v>
      </c>
      <c r="W71" s="76">
        <v>0.12</v>
      </c>
      <c r="X71" s="76">
        <v>0.12</v>
      </c>
      <c r="Y71" s="76">
        <v>0.12</v>
      </c>
      <c r="Z71" s="76">
        <v>0.12</v>
      </c>
      <c r="AA71" s="76">
        <v>0.12</v>
      </c>
      <c r="AB71" s="76">
        <v>0.12</v>
      </c>
      <c r="AC71" s="76">
        <v>0.12</v>
      </c>
      <c r="AD71" s="76">
        <v>0.12</v>
      </c>
      <c r="AE71" s="76">
        <v>0.11</v>
      </c>
      <c r="AF71" s="76">
        <v>0.11</v>
      </c>
      <c r="AG71" s="76">
        <v>0.11</v>
      </c>
      <c r="AH71" s="76">
        <v>0.11</v>
      </c>
    </row>
    <row r="72" spans="1:34" s="10" customFormat="1" hidden="1" x14ac:dyDescent="0.2">
      <c r="A72" s="11"/>
      <c r="B72" s="71"/>
      <c r="C72" s="11"/>
      <c r="D72" s="11"/>
      <c r="E72" s="14"/>
      <c r="F72" s="56">
        <f>SUM(F65:F71)</f>
        <v>13736339.999999998</v>
      </c>
      <c r="G72" s="56">
        <f>SUM(G65:G71)</f>
        <v>8576.0000000000018</v>
      </c>
      <c r="H72" s="65">
        <f t="shared" ref="H72:AH72" si="17">SUM(H65:H71)</f>
        <v>1</v>
      </c>
      <c r="I72" s="65">
        <f t="shared" si="17"/>
        <v>1</v>
      </c>
      <c r="J72" s="65">
        <f t="shared" si="17"/>
        <v>1</v>
      </c>
      <c r="K72" s="65">
        <f t="shared" si="17"/>
        <v>1</v>
      </c>
      <c r="L72" s="65">
        <f t="shared" si="17"/>
        <v>1</v>
      </c>
      <c r="M72" s="65">
        <f t="shared" si="17"/>
        <v>1</v>
      </c>
      <c r="N72" s="65">
        <f t="shared" si="17"/>
        <v>1</v>
      </c>
      <c r="O72" s="65">
        <f t="shared" si="17"/>
        <v>1</v>
      </c>
      <c r="P72" s="65">
        <f t="shared" si="17"/>
        <v>1</v>
      </c>
      <c r="Q72" s="65">
        <f t="shared" si="17"/>
        <v>1</v>
      </c>
      <c r="R72" s="65">
        <f t="shared" si="17"/>
        <v>1</v>
      </c>
      <c r="S72" s="65">
        <f t="shared" si="17"/>
        <v>1</v>
      </c>
      <c r="T72" s="65">
        <f t="shared" si="17"/>
        <v>1</v>
      </c>
      <c r="U72" s="65">
        <f t="shared" si="17"/>
        <v>1</v>
      </c>
      <c r="V72" s="65">
        <f t="shared" si="17"/>
        <v>1</v>
      </c>
      <c r="W72" s="65">
        <f t="shared" si="17"/>
        <v>1</v>
      </c>
      <c r="X72" s="65">
        <f t="shared" si="17"/>
        <v>1</v>
      </c>
      <c r="Y72" s="65">
        <f t="shared" si="17"/>
        <v>1</v>
      </c>
      <c r="Z72" s="65">
        <f t="shared" si="17"/>
        <v>1</v>
      </c>
      <c r="AA72" s="65">
        <f t="shared" si="17"/>
        <v>1</v>
      </c>
      <c r="AB72" s="65">
        <f t="shared" si="17"/>
        <v>1</v>
      </c>
      <c r="AC72" s="65">
        <f t="shared" si="17"/>
        <v>1</v>
      </c>
      <c r="AD72" s="65">
        <f t="shared" si="17"/>
        <v>1</v>
      </c>
      <c r="AE72" s="65">
        <f t="shared" si="17"/>
        <v>1</v>
      </c>
      <c r="AF72" s="65">
        <f t="shared" si="17"/>
        <v>1</v>
      </c>
      <c r="AG72" s="65">
        <f t="shared" si="17"/>
        <v>1</v>
      </c>
      <c r="AH72" s="65">
        <f t="shared" si="17"/>
        <v>1</v>
      </c>
    </row>
    <row r="73" spans="1:34" hidden="1" x14ac:dyDescent="0.2">
      <c r="A73" s="72" t="s">
        <v>129</v>
      </c>
      <c r="B73" s="72" t="s">
        <v>5</v>
      </c>
      <c r="C73" s="72" t="s">
        <v>45</v>
      </c>
      <c r="D73" s="72" t="s">
        <v>135</v>
      </c>
      <c r="E73" s="102" t="s">
        <v>176</v>
      </c>
      <c r="F73" s="20">
        <f>'DSR Secondary'!F73</f>
        <v>1298034.2999999998</v>
      </c>
      <c r="G73" s="75">
        <f>'DSR Secondary'!G73</f>
        <v>891.71999999999969</v>
      </c>
      <c r="H73" s="76">
        <v>0.21</v>
      </c>
      <c r="I73" s="76">
        <v>0.21</v>
      </c>
      <c r="J73" s="76">
        <v>0.21</v>
      </c>
      <c r="K73" s="76">
        <v>0.21</v>
      </c>
      <c r="L73" s="76">
        <v>0.21</v>
      </c>
      <c r="M73" s="76">
        <v>0.21</v>
      </c>
      <c r="N73" s="76">
        <v>0.21</v>
      </c>
      <c r="O73" s="76">
        <v>0.21</v>
      </c>
      <c r="P73" s="76">
        <v>0.21</v>
      </c>
      <c r="Q73" s="76">
        <v>0.21</v>
      </c>
      <c r="R73" s="76">
        <v>0.21</v>
      </c>
      <c r="S73" s="76">
        <v>0.21</v>
      </c>
      <c r="T73" s="76">
        <v>0.21</v>
      </c>
      <c r="U73" s="76">
        <v>0.21</v>
      </c>
      <c r="V73" s="76">
        <v>0.21</v>
      </c>
      <c r="W73" s="76">
        <v>0.21</v>
      </c>
      <c r="X73" s="76">
        <v>0.21</v>
      </c>
      <c r="Y73" s="76">
        <v>0.21</v>
      </c>
      <c r="Z73" s="76">
        <v>0.21</v>
      </c>
      <c r="AA73" s="76">
        <v>0.21</v>
      </c>
      <c r="AB73" s="76">
        <v>0.21</v>
      </c>
      <c r="AC73" s="76">
        <v>0.21</v>
      </c>
      <c r="AD73" s="76">
        <v>0.21</v>
      </c>
      <c r="AE73" s="76">
        <v>0.1</v>
      </c>
      <c r="AF73" s="76">
        <v>0.1</v>
      </c>
      <c r="AG73" s="76">
        <v>0.1</v>
      </c>
      <c r="AH73" s="76">
        <v>0.1</v>
      </c>
    </row>
    <row r="74" spans="1:34" hidden="1" x14ac:dyDescent="0.2">
      <c r="A74" s="72" t="s">
        <v>129</v>
      </c>
      <c r="B74" s="72" t="s">
        <v>5</v>
      </c>
      <c r="C74" s="72" t="s">
        <v>45</v>
      </c>
      <c r="D74" s="72" t="s">
        <v>136</v>
      </c>
      <c r="E74" s="46" t="s">
        <v>137</v>
      </c>
      <c r="F74" s="20">
        <f>'DSR Secondary'!F74</f>
        <v>1740992.5</v>
      </c>
      <c r="G74" s="75">
        <f>'DSR Secondary'!G74</f>
        <v>1087.5</v>
      </c>
      <c r="H74" s="76">
        <v>0.25</v>
      </c>
      <c r="I74" s="76">
        <v>0.25</v>
      </c>
      <c r="J74" s="76">
        <v>0.25</v>
      </c>
      <c r="K74" s="76">
        <v>0.25</v>
      </c>
      <c r="L74" s="76">
        <v>0.25</v>
      </c>
      <c r="M74" s="76">
        <v>0.25</v>
      </c>
      <c r="N74" s="76">
        <v>0.25</v>
      </c>
      <c r="O74" s="76">
        <v>0.25</v>
      </c>
      <c r="P74" s="76">
        <v>0.25</v>
      </c>
      <c r="Q74" s="76">
        <v>0.25</v>
      </c>
      <c r="R74" s="76">
        <v>0.25</v>
      </c>
      <c r="S74" s="76">
        <v>0.25</v>
      </c>
      <c r="T74" s="76">
        <v>0.25</v>
      </c>
      <c r="U74" s="76">
        <v>0.25</v>
      </c>
      <c r="V74" s="76">
        <v>0.25</v>
      </c>
      <c r="W74" s="76">
        <v>0.25</v>
      </c>
      <c r="X74" s="76">
        <v>0.25</v>
      </c>
      <c r="Y74" s="76">
        <v>0.25</v>
      </c>
      <c r="Z74" s="76">
        <v>0.25</v>
      </c>
      <c r="AA74" s="76">
        <v>0.25</v>
      </c>
      <c r="AB74" s="76">
        <v>0.25</v>
      </c>
      <c r="AC74" s="76">
        <v>0.25</v>
      </c>
      <c r="AD74" s="76">
        <v>0.25</v>
      </c>
      <c r="AE74" s="76">
        <v>0.25</v>
      </c>
      <c r="AF74" s="76">
        <v>0.25</v>
      </c>
      <c r="AG74" s="76">
        <v>0.25</v>
      </c>
      <c r="AH74" s="76">
        <v>0.25</v>
      </c>
    </row>
    <row r="75" spans="1:34" hidden="1" x14ac:dyDescent="0.2">
      <c r="A75" s="72" t="s">
        <v>129</v>
      </c>
      <c r="B75" s="72" t="s">
        <v>5</v>
      </c>
      <c r="C75" s="72" t="s">
        <v>45</v>
      </c>
      <c r="D75" s="72" t="s">
        <v>138</v>
      </c>
      <c r="E75" s="46" t="s">
        <v>139</v>
      </c>
      <c r="F75" s="20">
        <f>'DSR Secondary'!F75</f>
        <v>1895217.2999999998</v>
      </c>
      <c r="G75" s="75">
        <f>'DSR Secondary'!G75</f>
        <v>1176.4800000000002</v>
      </c>
      <c r="H75" s="76">
        <v>0.27</v>
      </c>
      <c r="I75" s="76">
        <v>0.27</v>
      </c>
      <c r="J75" s="76">
        <v>0.27</v>
      </c>
      <c r="K75" s="76">
        <v>0.27</v>
      </c>
      <c r="L75" s="76">
        <v>0.27</v>
      </c>
      <c r="M75" s="76">
        <v>0.27</v>
      </c>
      <c r="N75" s="76">
        <v>0.27</v>
      </c>
      <c r="O75" s="76">
        <v>0.27</v>
      </c>
      <c r="P75" s="76">
        <v>0.27</v>
      </c>
      <c r="Q75" s="76">
        <v>0.27</v>
      </c>
      <c r="R75" s="76">
        <v>0.27</v>
      </c>
      <c r="S75" s="76">
        <v>0.27</v>
      </c>
      <c r="T75" s="76">
        <v>0.27</v>
      </c>
      <c r="U75" s="76">
        <v>0.27</v>
      </c>
      <c r="V75" s="76">
        <v>0.27</v>
      </c>
      <c r="W75" s="76">
        <v>0.27</v>
      </c>
      <c r="X75" s="76">
        <v>0.27</v>
      </c>
      <c r="Y75" s="76">
        <v>0.27</v>
      </c>
      <c r="Z75" s="76">
        <v>0.27</v>
      </c>
      <c r="AA75" s="76">
        <v>0.27</v>
      </c>
      <c r="AB75" s="76">
        <v>0.27</v>
      </c>
      <c r="AC75" s="76">
        <v>0.27</v>
      </c>
      <c r="AD75" s="76">
        <v>0.27</v>
      </c>
      <c r="AE75" s="76">
        <v>0.28000000000000003</v>
      </c>
      <c r="AF75" s="76">
        <v>0.28000000000000003</v>
      </c>
      <c r="AG75" s="76">
        <v>0.28000000000000003</v>
      </c>
      <c r="AH75" s="76">
        <v>0.28000000000000003</v>
      </c>
    </row>
    <row r="76" spans="1:34" hidden="1" x14ac:dyDescent="0.2">
      <c r="A76" s="72" t="s">
        <v>129</v>
      </c>
      <c r="B76" s="72" t="s">
        <v>5</v>
      </c>
      <c r="C76" s="72" t="s">
        <v>45</v>
      </c>
      <c r="D76" s="72" t="s">
        <v>140</v>
      </c>
      <c r="E76" s="46" t="s">
        <v>141</v>
      </c>
      <c r="F76" s="20">
        <f>'DSR Secondary'!F76</f>
        <v>2029725.9</v>
      </c>
      <c r="G76" s="75">
        <f>'DSR Secondary'!G76</f>
        <v>1194.3000000000002</v>
      </c>
      <c r="H76" s="76">
        <v>0.27</v>
      </c>
      <c r="I76" s="76">
        <v>0.27</v>
      </c>
      <c r="J76" s="76">
        <v>0.27</v>
      </c>
      <c r="K76" s="76">
        <v>0.27</v>
      </c>
      <c r="L76" s="76">
        <v>0.27</v>
      </c>
      <c r="M76" s="76">
        <v>0.27</v>
      </c>
      <c r="N76" s="76">
        <v>0.27</v>
      </c>
      <c r="O76" s="76">
        <v>0.27</v>
      </c>
      <c r="P76" s="76">
        <v>0.27</v>
      </c>
      <c r="Q76" s="76">
        <v>0.27</v>
      </c>
      <c r="R76" s="76">
        <v>0.27</v>
      </c>
      <c r="S76" s="76">
        <v>0.27</v>
      </c>
      <c r="T76" s="76">
        <v>0.27</v>
      </c>
      <c r="U76" s="76">
        <v>0.27</v>
      </c>
      <c r="V76" s="76">
        <v>0.27</v>
      </c>
      <c r="W76" s="76">
        <v>0.27</v>
      </c>
      <c r="X76" s="76">
        <v>0.27</v>
      </c>
      <c r="Y76" s="76">
        <v>0.27</v>
      </c>
      <c r="Z76" s="76">
        <v>0.27</v>
      </c>
      <c r="AA76" s="76">
        <v>0.27</v>
      </c>
      <c r="AB76" s="76">
        <v>0.27</v>
      </c>
      <c r="AC76" s="76">
        <v>0.27</v>
      </c>
      <c r="AD76" s="76">
        <v>0.27</v>
      </c>
      <c r="AE76" s="76">
        <v>0.37</v>
      </c>
      <c r="AF76" s="76">
        <v>0.37</v>
      </c>
      <c r="AG76" s="76">
        <v>0.37</v>
      </c>
      <c r="AH76" s="76">
        <v>0.37</v>
      </c>
    </row>
    <row r="77" spans="1:34" s="10" customFormat="1" hidden="1" x14ac:dyDescent="0.2">
      <c r="A77" s="11"/>
      <c r="B77" s="71"/>
      <c r="C77" s="11"/>
      <c r="D77" s="11"/>
      <c r="E77" s="14"/>
      <c r="F77" s="56">
        <f>SUM(F73:F76)</f>
        <v>6963970</v>
      </c>
      <c r="G77" s="56">
        <f>SUM(G73:G76)</f>
        <v>4350</v>
      </c>
      <c r="H77" s="65">
        <f>SUM(H73:H76)</f>
        <v>1</v>
      </c>
      <c r="I77" s="65">
        <f t="shared" ref="I77:AF77" si="18">SUM(I73:I76)</f>
        <v>1</v>
      </c>
      <c r="J77" s="65">
        <f t="shared" si="18"/>
        <v>1</v>
      </c>
      <c r="K77" s="65">
        <f t="shared" si="18"/>
        <v>1</v>
      </c>
      <c r="L77" s="65">
        <f t="shared" si="18"/>
        <v>1</v>
      </c>
      <c r="M77" s="65">
        <f t="shared" si="18"/>
        <v>1</v>
      </c>
      <c r="N77" s="65">
        <f t="shared" si="18"/>
        <v>1</v>
      </c>
      <c r="O77" s="65">
        <f t="shared" si="18"/>
        <v>1</v>
      </c>
      <c r="P77" s="65">
        <f t="shared" si="18"/>
        <v>1</v>
      </c>
      <c r="Q77" s="65">
        <f t="shared" si="18"/>
        <v>1</v>
      </c>
      <c r="R77" s="65">
        <f t="shared" si="18"/>
        <v>1</v>
      </c>
      <c r="S77" s="65">
        <f t="shared" si="18"/>
        <v>1</v>
      </c>
      <c r="T77" s="65">
        <f t="shared" si="18"/>
        <v>1</v>
      </c>
      <c r="U77" s="65">
        <f t="shared" si="18"/>
        <v>1</v>
      </c>
      <c r="V77" s="65">
        <f t="shared" si="18"/>
        <v>1</v>
      </c>
      <c r="W77" s="65">
        <f t="shared" si="18"/>
        <v>1</v>
      </c>
      <c r="X77" s="65">
        <f t="shared" si="18"/>
        <v>1</v>
      </c>
      <c r="Y77" s="65">
        <f t="shared" si="18"/>
        <v>1</v>
      </c>
      <c r="Z77" s="65">
        <f t="shared" si="18"/>
        <v>1</v>
      </c>
      <c r="AA77" s="65">
        <f t="shared" si="18"/>
        <v>1</v>
      </c>
      <c r="AB77" s="65">
        <f t="shared" si="18"/>
        <v>1</v>
      </c>
      <c r="AC77" s="65">
        <f t="shared" si="18"/>
        <v>1</v>
      </c>
      <c r="AD77" s="65">
        <f t="shared" si="18"/>
        <v>1</v>
      </c>
      <c r="AE77" s="65">
        <f t="shared" si="18"/>
        <v>1</v>
      </c>
      <c r="AF77" s="65">
        <f t="shared" si="18"/>
        <v>1</v>
      </c>
      <c r="AG77" s="65">
        <f t="shared" ref="AG77:AH77" si="19">SUM(AG73:AG76)</f>
        <v>1</v>
      </c>
      <c r="AH77" s="65">
        <f t="shared" si="19"/>
        <v>1</v>
      </c>
    </row>
    <row r="78" spans="1:34" hidden="1" x14ac:dyDescent="0.2">
      <c r="A78" s="72" t="s">
        <v>130</v>
      </c>
      <c r="B78" s="72" t="s">
        <v>5</v>
      </c>
      <c r="C78" s="72" t="s">
        <v>45</v>
      </c>
      <c r="D78" s="72" t="s">
        <v>131</v>
      </c>
      <c r="E78" s="102" t="s">
        <v>177</v>
      </c>
      <c r="F78" s="20">
        <f>'DSR Secondary'!F78</f>
        <v>2659374.3000000003</v>
      </c>
      <c r="G78" s="75">
        <f>'DSR Secondary'!G78</f>
        <v>1403.6000000000004</v>
      </c>
      <c r="H78" s="76">
        <v>0.3</v>
      </c>
      <c r="I78" s="76">
        <v>0.3</v>
      </c>
      <c r="J78" s="76">
        <v>0.3</v>
      </c>
      <c r="K78" s="76">
        <v>0.3</v>
      </c>
      <c r="L78" s="76">
        <v>0.3</v>
      </c>
      <c r="M78" s="76">
        <v>0.3</v>
      </c>
      <c r="N78" s="76">
        <v>0.35</v>
      </c>
      <c r="O78" s="76">
        <v>0.35</v>
      </c>
      <c r="P78" s="76">
        <v>0.35</v>
      </c>
      <c r="Q78" s="76">
        <v>0.35</v>
      </c>
      <c r="R78" s="76">
        <v>0.35</v>
      </c>
      <c r="S78" s="76">
        <v>0.35</v>
      </c>
      <c r="T78" s="76">
        <v>0.35</v>
      </c>
      <c r="U78" s="76">
        <v>0.35</v>
      </c>
      <c r="V78" s="76">
        <v>0.35</v>
      </c>
      <c r="W78" s="76">
        <v>0.41</v>
      </c>
      <c r="X78" s="76">
        <v>0.41</v>
      </c>
      <c r="Y78" s="76">
        <v>0.41</v>
      </c>
      <c r="Z78" s="76">
        <v>0.41</v>
      </c>
      <c r="AA78" s="76">
        <v>0.41</v>
      </c>
      <c r="AB78" s="76">
        <v>0.56999999999999995</v>
      </c>
      <c r="AC78" s="76">
        <v>0.56999999999999995</v>
      </c>
      <c r="AD78" s="76">
        <v>0.56999999999999995</v>
      </c>
      <c r="AE78" s="76">
        <v>0.56999999999999995</v>
      </c>
      <c r="AF78" s="76">
        <v>0.56999999999999995</v>
      </c>
      <c r="AG78" s="76">
        <v>0.56999999999999995</v>
      </c>
      <c r="AH78" s="76">
        <v>0.56999999999999995</v>
      </c>
    </row>
    <row r="79" spans="1:34" hidden="1" x14ac:dyDescent="0.2">
      <c r="A79" s="72" t="s">
        <v>130</v>
      </c>
      <c r="B79" s="72" t="s">
        <v>5</v>
      </c>
      <c r="C79" s="72" t="s">
        <v>45</v>
      </c>
      <c r="D79" s="72" t="s">
        <v>132</v>
      </c>
      <c r="E79" s="46" t="s">
        <v>133</v>
      </c>
      <c r="F79" s="20">
        <f>'DSR Secondary'!F79</f>
        <v>2107248.2999999998</v>
      </c>
      <c r="G79" s="75">
        <f>'DSR Secondary'!G79</f>
        <v>1336.8299999999997</v>
      </c>
      <c r="H79" s="76">
        <v>0.33</v>
      </c>
      <c r="I79" s="76">
        <v>0.33</v>
      </c>
      <c r="J79" s="76">
        <v>0.33</v>
      </c>
      <c r="K79" s="76">
        <v>0.33</v>
      </c>
      <c r="L79" s="76">
        <v>0.33</v>
      </c>
      <c r="M79" s="76">
        <v>0.33</v>
      </c>
      <c r="N79" s="76">
        <v>0.33</v>
      </c>
      <c r="O79" s="76">
        <v>0.33</v>
      </c>
      <c r="P79" s="76">
        <v>0.33</v>
      </c>
      <c r="Q79" s="76">
        <v>0.33</v>
      </c>
      <c r="R79" s="76">
        <v>0.33</v>
      </c>
      <c r="S79" s="76">
        <v>0.33</v>
      </c>
      <c r="T79" s="76">
        <v>0.33</v>
      </c>
      <c r="U79" s="76">
        <v>0.33</v>
      </c>
      <c r="V79" s="76">
        <v>0.33</v>
      </c>
      <c r="W79" s="76">
        <v>0.37</v>
      </c>
      <c r="X79" s="76">
        <v>0.37</v>
      </c>
      <c r="Y79" s="76">
        <v>0.37</v>
      </c>
      <c r="Z79" s="76">
        <v>0.37</v>
      </c>
      <c r="AA79" s="76">
        <v>0.37</v>
      </c>
      <c r="AB79" s="76">
        <v>0.31</v>
      </c>
      <c r="AC79" s="76">
        <v>0.31</v>
      </c>
      <c r="AD79" s="76">
        <v>0.31</v>
      </c>
      <c r="AE79" s="76">
        <v>0.31</v>
      </c>
      <c r="AF79" s="76">
        <v>0.31</v>
      </c>
      <c r="AG79" s="76">
        <v>0.31</v>
      </c>
      <c r="AH79" s="76">
        <v>0.31</v>
      </c>
    </row>
    <row r="80" spans="1:34" hidden="1" x14ac:dyDescent="0.2">
      <c r="A80" s="72" t="s">
        <v>130</v>
      </c>
      <c r="B80" s="72" t="s">
        <v>5</v>
      </c>
      <c r="C80" s="72" t="s">
        <v>45</v>
      </c>
      <c r="D80" s="72" t="s">
        <v>134</v>
      </c>
      <c r="E80" s="46" t="s">
        <v>143</v>
      </c>
      <c r="F80" s="20">
        <f>'DSR Secondary'!F80</f>
        <v>1622547.4000000001</v>
      </c>
      <c r="G80" s="75">
        <f>'DSR Secondary'!G80</f>
        <v>1240.5700000000004</v>
      </c>
      <c r="H80" s="76">
        <v>0.37</v>
      </c>
      <c r="I80" s="76">
        <v>0.37</v>
      </c>
      <c r="J80" s="76">
        <v>0.37</v>
      </c>
      <c r="K80" s="76">
        <v>0.37</v>
      </c>
      <c r="L80" s="76">
        <v>0.37</v>
      </c>
      <c r="M80" s="76">
        <v>0.37</v>
      </c>
      <c r="N80" s="76">
        <v>0.32</v>
      </c>
      <c r="O80" s="76">
        <v>0.32</v>
      </c>
      <c r="P80" s="76">
        <v>0.32</v>
      </c>
      <c r="Q80" s="76">
        <v>0.32</v>
      </c>
      <c r="R80" s="76">
        <v>0.32</v>
      </c>
      <c r="S80" s="76">
        <v>0.32</v>
      </c>
      <c r="T80" s="76">
        <v>0.32</v>
      </c>
      <c r="U80" s="76">
        <v>0.32</v>
      </c>
      <c r="V80" s="76">
        <v>0.32</v>
      </c>
      <c r="W80" s="76">
        <v>0.22</v>
      </c>
      <c r="X80" s="76">
        <v>0.22</v>
      </c>
      <c r="Y80" s="76">
        <v>0.22</v>
      </c>
      <c r="Z80" s="76">
        <v>0.22</v>
      </c>
      <c r="AA80" s="76">
        <v>0.22</v>
      </c>
      <c r="AB80" s="76">
        <v>0.12</v>
      </c>
      <c r="AC80" s="76">
        <v>0.12</v>
      </c>
      <c r="AD80" s="76">
        <v>0.12</v>
      </c>
      <c r="AE80" s="76">
        <v>0.12</v>
      </c>
      <c r="AF80" s="76">
        <v>0.12</v>
      </c>
      <c r="AG80" s="76">
        <v>0.12</v>
      </c>
      <c r="AH80" s="76">
        <v>0.12</v>
      </c>
    </row>
    <row r="81" spans="1:45" s="10" customFormat="1" hidden="1" x14ac:dyDescent="0.2">
      <c r="A81" s="11"/>
      <c r="B81" s="71"/>
      <c r="C81" s="11"/>
      <c r="D81" s="11"/>
      <c r="E81" s="14"/>
      <c r="F81" s="56">
        <f>SUM(F78:F80)</f>
        <v>6389170</v>
      </c>
      <c r="G81" s="56">
        <f>SUM(G78:G80)</f>
        <v>3981.0000000000009</v>
      </c>
      <c r="H81" s="65">
        <f>SUM(H78:H80)</f>
        <v>1</v>
      </c>
      <c r="I81" s="65">
        <f t="shared" ref="I81:AF81" si="20">SUM(I78:I80)</f>
        <v>1</v>
      </c>
      <c r="J81" s="65">
        <f t="shared" si="20"/>
        <v>1</v>
      </c>
      <c r="K81" s="65">
        <f t="shared" si="20"/>
        <v>1</v>
      </c>
      <c r="L81" s="65">
        <f t="shared" si="20"/>
        <v>1</v>
      </c>
      <c r="M81" s="65">
        <f t="shared" si="20"/>
        <v>1</v>
      </c>
      <c r="N81" s="65">
        <f t="shared" si="20"/>
        <v>1</v>
      </c>
      <c r="O81" s="65">
        <f t="shared" si="20"/>
        <v>1</v>
      </c>
      <c r="P81" s="65">
        <f t="shared" si="20"/>
        <v>1</v>
      </c>
      <c r="Q81" s="65">
        <f t="shared" si="20"/>
        <v>1</v>
      </c>
      <c r="R81" s="65">
        <f t="shared" si="20"/>
        <v>1</v>
      </c>
      <c r="S81" s="65">
        <f t="shared" si="20"/>
        <v>1</v>
      </c>
      <c r="T81" s="65">
        <f t="shared" si="20"/>
        <v>1</v>
      </c>
      <c r="U81" s="65">
        <f t="shared" si="20"/>
        <v>1</v>
      </c>
      <c r="V81" s="65">
        <f t="shared" si="20"/>
        <v>1</v>
      </c>
      <c r="W81" s="65">
        <f t="shared" si="20"/>
        <v>1</v>
      </c>
      <c r="X81" s="65">
        <f t="shared" si="20"/>
        <v>1</v>
      </c>
      <c r="Y81" s="65">
        <f t="shared" si="20"/>
        <v>1</v>
      </c>
      <c r="Z81" s="65">
        <f t="shared" si="20"/>
        <v>1</v>
      </c>
      <c r="AA81" s="65">
        <f t="shared" si="20"/>
        <v>1</v>
      </c>
      <c r="AB81" s="65">
        <f t="shared" si="20"/>
        <v>0.99999999999999989</v>
      </c>
      <c r="AC81" s="65">
        <f t="shared" si="20"/>
        <v>0.99999999999999989</v>
      </c>
      <c r="AD81" s="65">
        <f t="shared" si="20"/>
        <v>0.99999999999999989</v>
      </c>
      <c r="AE81" s="65">
        <f t="shared" si="20"/>
        <v>0.99999999999999989</v>
      </c>
      <c r="AF81" s="65">
        <f t="shared" si="20"/>
        <v>0.99999999999999989</v>
      </c>
      <c r="AG81" s="65">
        <f t="shared" ref="AG81:AH81" si="21">SUM(AG78:AG80)</f>
        <v>0.99999999999999989</v>
      </c>
      <c r="AH81" s="65">
        <f t="shared" si="21"/>
        <v>0.99999999999999989</v>
      </c>
    </row>
    <row r="82" spans="1:45" hidden="1" x14ac:dyDescent="0.2">
      <c r="A82" s="49" t="s">
        <v>47</v>
      </c>
      <c r="B82" s="13"/>
      <c r="C82" s="13"/>
      <c r="D82" s="13"/>
      <c r="E82" s="13"/>
      <c r="F82" s="66">
        <f>SUM(F5,F9,F16,F21,F26,F34,F40,F46,F54,F59,F64,F72,F77,F81)</f>
        <v>102027101.82584</v>
      </c>
      <c r="G82" s="66">
        <f>SUM(G5,G9,G16,G21,G26,G34,G40,G46,G54,G59,G64,G72,G77,G81)</f>
        <v>63781.721424410884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</sheetData>
  <autoFilter ref="A2:AS82">
    <filterColumn colId="2">
      <filters>
        <filter val="Rajshahi"/>
      </filters>
    </filterColumn>
  </autoFilter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7:E20">
    <cfRule type="duplicateValues" dxfId="5" priority="611"/>
  </conditionalFormatting>
  <conditionalFormatting sqref="D22:E25">
    <cfRule type="duplicateValues" dxfId="4" priority="612"/>
  </conditionalFormatting>
  <conditionalFormatting sqref="D35:E39">
    <cfRule type="duplicateValues" dxfId="3" priority="613"/>
  </conditionalFormatting>
  <conditionalFormatting sqref="D6:E8">
    <cfRule type="duplicateValues" dxfId="2" priority="614"/>
  </conditionalFormatting>
  <conditionalFormatting sqref="D1:E2">
    <cfRule type="duplicateValues" dxfId="1" priority="615"/>
  </conditionalFormatting>
  <conditionalFormatting sqref="D40:E54 D3:E5 D9:E16 D21:E21 D26:E34">
    <cfRule type="duplicateValues" dxfId="0" priority="61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2"/>
  <sheetViews>
    <sheetView workbookViewId="0">
      <pane xSplit="7" ySplit="2" topLeftCell="AF51" activePane="bottomRight" state="frozen"/>
      <selection pane="topRight" activeCell="H1" sqref="H1"/>
      <selection pane="bottomLeft" activeCell="A3" sqref="A3"/>
      <selection pane="bottomRight" activeCell="AI1" sqref="AI1:AI1048576"/>
    </sheetView>
  </sheetViews>
  <sheetFormatPr defaultColWidth="9" defaultRowHeight="12" x14ac:dyDescent="0.2"/>
  <cols>
    <col min="1" max="1" width="26.5703125" style="15" customWidth="1"/>
    <col min="2" max="2" width="7.85546875" style="9" bestFit="1" customWidth="1"/>
    <col min="3" max="3" width="8" style="9" bestFit="1" customWidth="1"/>
    <col min="4" max="4" width="9.140625" style="9" bestFit="1" customWidth="1"/>
    <col min="5" max="5" width="23.5703125" style="9" bestFit="1" customWidth="1"/>
    <col min="6" max="6" width="10.7109375" style="9" bestFit="1" customWidth="1"/>
    <col min="7" max="7" width="11.140625" style="9" bestFit="1" customWidth="1"/>
    <col min="8" max="9" width="8.7109375" style="9" bestFit="1" customWidth="1"/>
    <col min="10" max="11" width="9.42578125" style="9" bestFit="1" customWidth="1"/>
    <col min="12" max="12" width="10.28515625" style="9" bestFit="1" customWidth="1"/>
    <col min="13" max="16" width="8.85546875" style="9" bestFit="1" customWidth="1"/>
    <col min="17" max="17" width="9.7109375" style="9" bestFit="1" customWidth="1"/>
    <col min="18" max="18" width="8.5703125" style="9" bestFit="1" customWidth="1"/>
    <col min="19" max="20" width="8.85546875" style="9" bestFit="1" customWidth="1"/>
    <col min="21" max="24" width="8.42578125" style="9" bestFit="1" customWidth="1"/>
    <col min="25" max="26" width="9.28515625" style="9" bestFit="1" customWidth="1"/>
    <col min="27" max="27" width="6" style="9" bestFit="1" customWidth="1"/>
    <col min="28" max="29" width="9.28515625" style="9" bestFit="1" customWidth="1"/>
    <col min="30" max="30" width="9.7109375" style="9" bestFit="1" customWidth="1"/>
    <col min="31" max="32" width="8.140625" style="9" bestFit="1" customWidth="1"/>
    <col min="33" max="33" width="8.7109375" style="8" bestFit="1" customWidth="1"/>
    <col min="34" max="34" width="11" style="8" bestFit="1" customWidth="1"/>
    <col min="35" max="46" width="9" style="8"/>
    <col min="47" max="16384" width="9" style="9"/>
  </cols>
  <sheetData>
    <row r="1" spans="1:46" x14ac:dyDescent="0.2">
      <c r="A1" s="116" t="s">
        <v>17</v>
      </c>
      <c r="B1" s="118" t="s">
        <v>18</v>
      </c>
      <c r="C1" s="118" t="s">
        <v>19</v>
      </c>
      <c r="D1" s="118" t="s">
        <v>20</v>
      </c>
      <c r="E1" s="115" t="s">
        <v>21</v>
      </c>
      <c r="F1" s="114" t="s">
        <v>3</v>
      </c>
      <c r="G1" s="114" t="s">
        <v>22</v>
      </c>
      <c r="H1" s="50">
        <v>950</v>
      </c>
      <c r="I1" s="50">
        <v>960</v>
      </c>
      <c r="J1" s="50">
        <v>1030</v>
      </c>
      <c r="K1" s="50">
        <v>1100</v>
      </c>
      <c r="L1" s="50">
        <v>1150</v>
      </c>
      <c r="M1" s="50">
        <v>1150</v>
      </c>
      <c r="N1" s="50">
        <v>1200</v>
      </c>
      <c r="O1" s="50">
        <v>1200</v>
      </c>
      <c r="P1" s="50">
        <v>1240</v>
      </c>
      <c r="Q1" s="50">
        <v>1250</v>
      </c>
      <c r="R1" s="50">
        <v>1250</v>
      </c>
      <c r="S1" s="50">
        <v>1250</v>
      </c>
      <c r="T1" s="50">
        <v>1260</v>
      </c>
      <c r="U1" s="50">
        <v>1300</v>
      </c>
      <c r="V1" s="50">
        <v>1330</v>
      </c>
      <c r="W1" s="50">
        <v>1340</v>
      </c>
      <c r="X1" s="50">
        <v>1400</v>
      </c>
      <c r="Y1" s="50">
        <v>1430</v>
      </c>
      <c r="Z1" s="50">
        <v>1440</v>
      </c>
      <c r="AA1" s="50">
        <v>1460</v>
      </c>
      <c r="AB1" s="50">
        <v>4840</v>
      </c>
      <c r="AC1" s="50">
        <v>6570</v>
      </c>
      <c r="AD1" s="50">
        <v>9530</v>
      </c>
      <c r="AE1" s="50">
        <v>6100</v>
      </c>
      <c r="AF1" s="61">
        <v>7240</v>
      </c>
      <c r="AG1" s="63">
        <v>7700</v>
      </c>
      <c r="AH1" s="63">
        <v>8490</v>
      </c>
    </row>
    <row r="2" spans="1:46" x14ac:dyDescent="0.2">
      <c r="A2" s="117"/>
      <c r="B2" s="119"/>
      <c r="C2" s="119"/>
      <c r="D2" s="119"/>
      <c r="E2" s="115"/>
      <c r="F2" s="114"/>
      <c r="G2" s="114"/>
      <c r="H2" s="51" t="s">
        <v>180</v>
      </c>
      <c r="I2" s="51" t="s">
        <v>181</v>
      </c>
      <c r="J2" s="51" t="s">
        <v>182</v>
      </c>
      <c r="K2" s="51" t="s">
        <v>183</v>
      </c>
      <c r="L2" s="51" t="s">
        <v>184</v>
      </c>
      <c r="M2" s="51" t="s">
        <v>185</v>
      </c>
      <c r="N2" s="51" t="s">
        <v>186</v>
      </c>
      <c r="O2" s="51" t="s">
        <v>187</v>
      </c>
      <c r="P2" s="51" t="s">
        <v>188</v>
      </c>
      <c r="Q2" s="51" t="s">
        <v>189</v>
      </c>
      <c r="R2" s="51" t="s">
        <v>190</v>
      </c>
      <c r="S2" s="51" t="s">
        <v>191</v>
      </c>
      <c r="T2" s="51" t="s">
        <v>192</v>
      </c>
      <c r="U2" s="51" t="s">
        <v>193</v>
      </c>
      <c r="V2" s="51" t="s">
        <v>194</v>
      </c>
      <c r="W2" s="51" t="s">
        <v>195</v>
      </c>
      <c r="X2" s="51" t="s">
        <v>196</v>
      </c>
      <c r="Y2" s="51" t="s">
        <v>197</v>
      </c>
      <c r="Z2" s="51" t="s">
        <v>198</v>
      </c>
      <c r="AA2" s="51" t="s">
        <v>199</v>
      </c>
      <c r="AB2" s="51" t="s">
        <v>200</v>
      </c>
      <c r="AC2" s="51" t="s">
        <v>201</v>
      </c>
      <c r="AD2" s="51" t="s">
        <v>202</v>
      </c>
      <c r="AE2" s="51" t="s">
        <v>203</v>
      </c>
      <c r="AF2" s="62" t="s">
        <v>204</v>
      </c>
      <c r="AG2" s="64" t="s">
        <v>205</v>
      </c>
      <c r="AH2" s="64" t="s">
        <v>206</v>
      </c>
    </row>
    <row r="3" spans="1:46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 t="shared" ref="F3:F34" si="0">SUMPRODUCT(H3:AH3,$H$1:$AH$1)</f>
        <v>1832418</v>
      </c>
      <c r="G3" s="21">
        <f t="shared" ref="G3:G34" si="1">SUM(H3:AH3)</f>
        <v>1161.6000000000006</v>
      </c>
      <c r="H3" s="22">
        <f>'Distributor Secondary'!G4*'DSR con %'!H3</f>
        <v>118.19999999999999</v>
      </c>
      <c r="I3" s="22">
        <f>'Distributor Secondary'!H4*'DSR con %'!I3</f>
        <v>153</v>
      </c>
      <c r="J3" s="22">
        <f>'Distributor Secondary'!I4*'DSR con %'!J3</f>
        <v>118.19999999999999</v>
      </c>
      <c r="K3" s="22">
        <f>'Distributor Secondary'!J4*'DSR con %'!K3</f>
        <v>96.6</v>
      </c>
      <c r="L3" s="22">
        <f>'Distributor Secondary'!K4*'DSR con %'!L3</f>
        <v>28.799999999999997</v>
      </c>
      <c r="M3" s="22">
        <f>'Distributor Secondary'!L4*'DSR con %'!M3</f>
        <v>28.799999999999997</v>
      </c>
      <c r="N3" s="22">
        <f>'Distributor Secondary'!M4*'DSR con %'!N3</f>
        <v>46.199999999999996</v>
      </c>
      <c r="O3" s="22">
        <f>'Distributor Secondary'!N4*'DSR con %'!O3</f>
        <v>46.199999999999996</v>
      </c>
      <c r="P3" s="22">
        <f>'Distributor Secondary'!O4*'DSR con %'!P3</f>
        <v>22.2</v>
      </c>
      <c r="Q3" s="22">
        <f>'Distributor Secondary'!P4*'DSR con %'!Q3</f>
        <v>34.199999999999996</v>
      </c>
      <c r="R3" s="22">
        <f>'Distributor Secondary'!Q4*'DSR con %'!R3</f>
        <v>24.599999999999998</v>
      </c>
      <c r="S3" s="22">
        <f>'Distributor Secondary'!R4*'DSR con %'!S3</f>
        <v>46.199999999999996</v>
      </c>
      <c r="T3" s="22">
        <f>'Distributor Secondary'!S4*'DSR con %'!T3</f>
        <v>46.199999999999996</v>
      </c>
      <c r="U3" s="22">
        <f>'Distributor Secondary'!T4*'DSR con %'!U3</f>
        <v>46.199999999999996</v>
      </c>
      <c r="V3" s="22">
        <f>'Distributor Secondary'!U4*'DSR con %'!V3</f>
        <v>21.599999999999998</v>
      </c>
      <c r="W3" s="22">
        <f>'Distributor Secondary'!V4*'DSR con %'!W3</f>
        <v>46.199999999999996</v>
      </c>
      <c r="X3" s="22">
        <f>'Distributor Secondary'!W4*'DSR con %'!X3</f>
        <v>46.199999999999996</v>
      </c>
      <c r="Y3" s="22">
        <f>'Distributor Secondary'!X4*'DSR con %'!Y3</f>
        <v>24.599999999999998</v>
      </c>
      <c r="Z3" s="22">
        <f>'Distributor Secondary'!Y4*'DSR con %'!Z3</f>
        <v>46.199999999999996</v>
      </c>
      <c r="AA3" s="22">
        <f>'Distributor Secondary'!Z4*'DSR con %'!AA3</f>
        <v>46.199999999999996</v>
      </c>
      <c r="AB3" s="22">
        <f>'Distributor Secondary'!AA4*'DSR con %'!AB3</f>
        <v>7.1999999999999993</v>
      </c>
      <c r="AC3" s="22">
        <f>'Distributor Secondary'!AB4*'DSR con %'!AC3</f>
        <v>5.3999999999999995</v>
      </c>
      <c r="AD3" s="22">
        <f>'Distributor Secondary'!AC4*'DSR con %'!AD3</f>
        <v>12.6</v>
      </c>
      <c r="AE3" s="22">
        <f>'Distributor Secondary'!AD4*'DSR con %'!AE3</f>
        <v>8.4</v>
      </c>
      <c r="AF3" s="22">
        <f>'Distributor Secondary'!AE4*'DSR con %'!AF3</f>
        <v>14.399999999999999</v>
      </c>
      <c r="AG3" s="22">
        <f>'Distributor Secondary'!AF4*'DSR con %'!AG3</f>
        <v>10.799999999999999</v>
      </c>
      <c r="AH3" s="22">
        <f>'Distributor Secondary'!AG4*'DSR con %'!AH3</f>
        <v>16.2</v>
      </c>
    </row>
    <row r="4" spans="1:46" x14ac:dyDescent="0.2">
      <c r="A4" s="17" t="s">
        <v>6</v>
      </c>
      <c r="B4" s="18" t="s">
        <v>5</v>
      </c>
      <c r="C4" s="19" t="s">
        <v>5</v>
      </c>
      <c r="D4" s="29" t="s">
        <v>48</v>
      </c>
      <c r="E4" s="17" t="s">
        <v>146</v>
      </c>
      <c r="F4" s="20">
        <f t="shared" si="0"/>
        <v>1221612</v>
      </c>
      <c r="G4" s="21">
        <f t="shared" si="1"/>
        <v>774.39999999999975</v>
      </c>
      <c r="H4" s="22">
        <f>'Distributor Secondary'!G4*'DSR con %'!H4</f>
        <v>78.800000000000011</v>
      </c>
      <c r="I4" s="22">
        <f>'Distributor Secondary'!H4*'DSR con %'!I4</f>
        <v>102</v>
      </c>
      <c r="J4" s="22">
        <f>'Distributor Secondary'!I4*'DSR con %'!J4</f>
        <v>78.800000000000011</v>
      </c>
      <c r="K4" s="22">
        <f>'Distributor Secondary'!J4*'DSR con %'!K4</f>
        <v>64.400000000000006</v>
      </c>
      <c r="L4" s="22">
        <f>'Distributor Secondary'!K4*'DSR con %'!L4</f>
        <v>19.200000000000003</v>
      </c>
      <c r="M4" s="22">
        <f>'Distributor Secondary'!L4*'DSR con %'!M4</f>
        <v>19.200000000000003</v>
      </c>
      <c r="N4" s="22">
        <f>'Distributor Secondary'!M4*'DSR con %'!N4</f>
        <v>30.8</v>
      </c>
      <c r="O4" s="22">
        <f>'Distributor Secondary'!N4*'DSR con %'!O4</f>
        <v>30.8</v>
      </c>
      <c r="P4" s="22">
        <f>'Distributor Secondary'!O4*'DSR con %'!P4</f>
        <v>14.8</v>
      </c>
      <c r="Q4" s="22">
        <f>'Distributor Secondary'!P4*'DSR con %'!Q4</f>
        <v>22.8</v>
      </c>
      <c r="R4" s="22">
        <f>'Distributor Secondary'!Q4*'DSR con %'!R4</f>
        <v>16.400000000000002</v>
      </c>
      <c r="S4" s="22">
        <f>'Distributor Secondary'!R4*'DSR con %'!S4</f>
        <v>30.8</v>
      </c>
      <c r="T4" s="22">
        <f>'Distributor Secondary'!S4*'DSR con %'!T4</f>
        <v>30.8</v>
      </c>
      <c r="U4" s="22">
        <f>'Distributor Secondary'!T4*'DSR con %'!U4</f>
        <v>30.8</v>
      </c>
      <c r="V4" s="22">
        <f>'Distributor Secondary'!U4*'DSR con %'!V4</f>
        <v>14.4</v>
      </c>
      <c r="W4" s="22">
        <f>'Distributor Secondary'!V4*'DSR con %'!W4</f>
        <v>30.8</v>
      </c>
      <c r="X4" s="22">
        <f>'Distributor Secondary'!W4*'DSR con %'!X4</f>
        <v>30.8</v>
      </c>
      <c r="Y4" s="22">
        <f>'Distributor Secondary'!X4*'DSR con %'!Y4</f>
        <v>16.400000000000002</v>
      </c>
      <c r="Z4" s="22">
        <f>'Distributor Secondary'!Y4*'DSR con %'!Z4</f>
        <v>30.8</v>
      </c>
      <c r="AA4" s="22">
        <f>'Distributor Secondary'!Z4*'DSR con %'!AA4</f>
        <v>30.8</v>
      </c>
      <c r="AB4" s="22">
        <f>'Distributor Secondary'!AA4*'DSR con %'!AB4</f>
        <v>4.8000000000000007</v>
      </c>
      <c r="AC4" s="22">
        <f>'Distributor Secondary'!AB4*'DSR con %'!AC4</f>
        <v>3.6</v>
      </c>
      <c r="AD4" s="22">
        <f>'Distributor Secondary'!AC4*'DSR con %'!AD4</f>
        <v>8.4</v>
      </c>
      <c r="AE4" s="22">
        <f>'Distributor Secondary'!AD4*'DSR con %'!AE4</f>
        <v>5.6000000000000005</v>
      </c>
      <c r="AF4" s="22">
        <f>'Distributor Secondary'!AE4*'DSR con %'!AF4</f>
        <v>9.6000000000000014</v>
      </c>
      <c r="AG4" s="22">
        <f>'Distributor Secondary'!AF4*'DSR con %'!AG4</f>
        <v>7.2</v>
      </c>
      <c r="AH4" s="22">
        <f>'Distributor Secondary'!AG4*'DSR con %'!AH4</f>
        <v>10.8</v>
      </c>
    </row>
    <row r="5" spans="1:46" s="10" customFormat="1" x14ac:dyDescent="0.2">
      <c r="A5" s="23"/>
      <c r="B5" s="24"/>
      <c r="C5" s="25"/>
      <c r="D5" s="30"/>
      <c r="E5" s="23"/>
      <c r="F5" s="28">
        <f t="shared" si="0"/>
        <v>3054030</v>
      </c>
      <c r="G5" s="58">
        <f t="shared" si="1"/>
        <v>1936</v>
      </c>
      <c r="H5" s="12">
        <f t="shared" ref="H5:AH5" si="2">SUM(H3:H4)</f>
        <v>197</v>
      </c>
      <c r="I5" s="12">
        <f t="shared" si="2"/>
        <v>255</v>
      </c>
      <c r="J5" s="12">
        <f t="shared" si="2"/>
        <v>197</v>
      </c>
      <c r="K5" s="12">
        <f t="shared" si="2"/>
        <v>161</v>
      </c>
      <c r="L5" s="12">
        <f t="shared" si="2"/>
        <v>48</v>
      </c>
      <c r="M5" s="12">
        <f t="shared" si="2"/>
        <v>48</v>
      </c>
      <c r="N5" s="12">
        <f t="shared" si="2"/>
        <v>77</v>
      </c>
      <c r="O5" s="12">
        <f t="shared" si="2"/>
        <v>77</v>
      </c>
      <c r="P5" s="12">
        <f t="shared" si="2"/>
        <v>37</v>
      </c>
      <c r="Q5" s="12">
        <f t="shared" si="2"/>
        <v>57</v>
      </c>
      <c r="R5" s="12">
        <f t="shared" si="2"/>
        <v>41</v>
      </c>
      <c r="S5" s="12">
        <f t="shared" si="2"/>
        <v>77</v>
      </c>
      <c r="T5" s="12">
        <f t="shared" si="2"/>
        <v>77</v>
      </c>
      <c r="U5" s="12">
        <f t="shared" si="2"/>
        <v>77</v>
      </c>
      <c r="V5" s="12">
        <f t="shared" si="2"/>
        <v>36</v>
      </c>
      <c r="W5" s="12">
        <f t="shared" si="2"/>
        <v>77</v>
      </c>
      <c r="X5" s="12">
        <f t="shared" si="2"/>
        <v>77</v>
      </c>
      <c r="Y5" s="12">
        <f t="shared" si="2"/>
        <v>41</v>
      </c>
      <c r="Z5" s="12">
        <f t="shared" si="2"/>
        <v>77</v>
      </c>
      <c r="AA5" s="12">
        <f t="shared" si="2"/>
        <v>77</v>
      </c>
      <c r="AB5" s="12">
        <f t="shared" si="2"/>
        <v>12</v>
      </c>
      <c r="AC5" s="12">
        <f t="shared" si="2"/>
        <v>9</v>
      </c>
      <c r="AD5" s="12">
        <f t="shared" si="2"/>
        <v>21</v>
      </c>
      <c r="AE5" s="12">
        <f t="shared" si="2"/>
        <v>14</v>
      </c>
      <c r="AF5" s="12">
        <f t="shared" si="2"/>
        <v>24</v>
      </c>
      <c r="AG5" s="12">
        <f t="shared" si="2"/>
        <v>18</v>
      </c>
      <c r="AH5" s="12">
        <f t="shared" si="2"/>
        <v>27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46" x14ac:dyDescent="0.2">
      <c r="A6" s="67" t="s">
        <v>52</v>
      </c>
      <c r="B6" s="18" t="s">
        <v>5</v>
      </c>
      <c r="C6" s="19" t="s">
        <v>24</v>
      </c>
      <c r="D6" s="31" t="s">
        <v>54</v>
      </c>
      <c r="E6" s="31" t="s">
        <v>148</v>
      </c>
      <c r="F6" s="20">
        <f t="shared" si="0"/>
        <v>1558117.1</v>
      </c>
      <c r="G6" s="21">
        <f t="shared" si="1"/>
        <v>961.18</v>
      </c>
      <c r="H6" s="22">
        <f>'Distributor Secondary'!G5*'DSR con %'!H6</f>
        <v>95.55</v>
      </c>
      <c r="I6" s="22">
        <f>'Distributor Secondary'!H5*'DSR con %'!I6</f>
        <v>133.69999999999999</v>
      </c>
      <c r="J6" s="22">
        <f>'Distributor Secondary'!I5*'DSR con %'!J6</f>
        <v>95.55</v>
      </c>
      <c r="K6" s="22">
        <f>'Distributor Secondary'!J5*'DSR con %'!K6</f>
        <v>76.3</v>
      </c>
      <c r="L6" s="22">
        <f>'Distributor Secondary'!K5*'DSR con %'!L6</f>
        <v>22.75</v>
      </c>
      <c r="M6" s="22">
        <f>'Distributor Secondary'!L5*'DSR con %'!M6</f>
        <v>22.75</v>
      </c>
      <c r="N6" s="22">
        <f>'Distributor Secondary'!M5*'DSR con %'!N6</f>
        <v>38.5</v>
      </c>
      <c r="O6" s="22">
        <f>'Distributor Secondary'!N5*'DSR con %'!O6</f>
        <v>38.5</v>
      </c>
      <c r="P6" s="22">
        <f>'Distributor Secondary'!O5*'DSR con %'!P6</f>
        <v>17.149999999999999</v>
      </c>
      <c r="Q6" s="22">
        <f>'Distributor Secondary'!P5*'DSR con %'!Q6</f>
        <v>28.7</v>
      </c>
      <c r="R6" s="22">
        <f>'Distributor Secondary'!Q5*'DSR con %'!R6</f>
        <v>18.899999999999999</v>
      </c>
      <c r="S6" s="22">
        <f>'Distributor Secondary'!R5*'DSR con %'!S6</f>
        <v>38.5</v>
      </c>
      <c r="T6" s="22">
        <f>'Distributor Secondary'!S5*'DSR con %'!T6</f>
        <v>38.5</v>
      </c>
      <c r="U6" s="22">
        <f>'Distributor Secondary'!T5*'DSR con %'!U6</f>
        <v>38.5</v>
      </c>
      <c r="V6" s="22">
        <f>'Distributor Secondary'!U5*'DSR con %'!V6</f>
        <v>15.049999999999999</v>
      </c>
      <c r="W6" s="22">
        <f>'Distributor Secondary'!V5*'DSR con %'!W6</f>
        <v>38.5</v>
      </c>
      <c r="X6" s="22">
        <f>'Distributor Secondary'!W5*'DSR con %'!X6</f>
        <v>38.5</v>
      </c>
      <c r="Y6" s="22">
        <f>'Distributor Secondary'!X5*'DSR con %'!Y6</f>
        <v>18.899999999999999</v>
      </c>
      <c r="Z6" s="22">
        <f>'Distributor Secondary'!Y5*'DSR con %'!Z6</f>
        <v>38.5</v>
      </c>
      <c r="AA6" s="22">
        <f>'Distributor Secondary'!Z5*'DSR con %'!AA6</f>
        <v>38.5</v>
      </c>
      <c r="AB6" s="22">
        <f>'Distributor Secondary'!AA5*'DSR con %'!AB6</f>
        <v>7.6999999999999993</v>
      </c>
      <c r="AC6" s="22">
        <f>'Distributor Secondary'!AB5*'DSR con %'!AC6</f>
        <v>5.25</v>
      </c>
      <c r="AD6" s="22">
        <f>'Distributor Secondary'!AC5*'DSR con %'!AD6</f>
        <v>11.549999999999999</v>
      </c>
      <c r="AE6" s="22">
        <f>'Distributor Secondary'!AD5*'DSR con %'!AE6</f>
        <v>7.92</v>
      </c>
      <c r="AF6" s="22">
        <f>'Distributor Secondary'!AE5*'DSR con %'!AF6</f>
        <v>12.870000000000001</v>
      </c>
      <c r="AG6" s="22">
        <f>'Distributor Secondary'!AF5*'DSR con %'!AG6</f>
        <v>9.57</v>
      </c>
      <c r="AH6" s="22">
        <f>'Distributor Secondary'!AG5*'DSR con %'!AH6</f>
        <v>14.520000000000001</v>
      </c>
    </row>
    <row r="7" spans="1:46" x14ac:dyDescent="0.2">
      <c r="A7" s="67" t="s">
        <v>52</v>
      </c>
      <c r="B7" s="18" t="s">
        <v>5</v>
      </c>
      <c r="C7" s="19" t="s">
        <v>24</v>
      </c>
      <c r="D7" s="31" t="s">
        <v>55</v>
      </c>
      <c r="E7" s="31" t="s">
        <v>149</v>
      </c>
      <c r="F7" s="20">
        <f t="shared" si="0"/>
        <v>1781954.7000000002</v>
      </c>
      <c r="G7" s="21">
        <f t="shared" si="1"/>
        <v>1098.7899999999997</v>
      </c>
      <c r="H7" s="22">
        <f>'Distributor Secondary'!G5*'DSR con %'!H7</f>
        <v>109.2</v>
      </c>
      <c r="I7" s="22">
        <f>'Distributor Secondary'!H5*'DSR con %'!I7</f>
        <v>152.80000000000001</v>
      </c>
      <c r="J7" s="22">
        <f>'Distributor Secondary'!I5*'DSR con %'!J7</f>
        <v>109.2</v>
      </c>
      <c r="K7" s="22">
        <f>'Distributor Secondary'!J5*'DSR con %'!K7</f>
        <v>87.2</v>
      </c>
      <c r="L7" s="22">
        <f>'Distributor Secondary'!K5*'DSR con %'!L7</f>
        <v>26</v>
      </c>
      <c r="M7" s="22">
        <f>'Distributor Secondary'!L5*'DSR con %'!M7</f>
        <v>26</v>
      </c>
      <c r="N7" s="22">
        <f>'Distributor Secondary'!M5*'DSR con %'!N7</f>
        <v>44</v>
      </c>
      <c r="O7" s="22">
        <f>'Distributor Secondary'!N5*'DSR con %'!O7</f>
        <v>44</v>
      </c>
      <c r="P7" s="22">
        <f>'Distributor Secondary'!O5*'DSR con %'!P7</f>
        <v>19.600000000000001</v>
      </c>
      <c r="Q7" s="22">
        <f>'Distributor Secondary'!P5*'DSR con %'!Q7</f>
        <v>32.800000000000004</v>
      </c>
      <c r="R7" s="22">
        <f>'Distributor Secondary'!Q5*'DSR con %'!R7</f>
        <v>21.6</v>
      </c>
      <c r="S7" s="22">
        <f>'Distributor Secondary'!R5*'DSR con %'!S7</f>
        <v>44</v>
      </c>
      <c r="T7" s="22">
        <f>'Distributor Secondary'!S5*'DSR con %'!T7</f>
        <v>44</v>
      </c>
      <c r="U7" s="22">
        <f>'Distributor Secondary'!T5*'DSR con %'!U7</f>
        <v>44</v>
      </c>
      <c r="V7" s="22">
        <f>'Distributor Secondary'!U5*'DSR con %'!V7</f>
        <v>17.2</v>
      </c>
      <c r="W7" s="22">
        <f>'Distributor Secondary'!V5*'DSR con %'!W7</f>
        <v>44</v>
      </c>
      <c r="X7" s="22">
        <f>'Distributor Secondary'!W5*'DSR con %'!X7</f>
        <v>44</v>
      </c>
      <c r="Y7" s="22">
        <f>'Distributor Secondary'!X5*'DSR con %'!Y7</f>
        <v>21.6</v>
      </c>
      <c r="Z7" s="22">
        <f>'Distributor Secondary'!Y5*'DSR con %'!Z7</f>
        <v>44</v>
      </c>
      <c r="AA7" s="22">
        <f>'Distributor Secondary'!Z5*'DSR con %'!AA7</f>
        <v>44</v>
      </c>
      <c r="AB7" s="22">
        <f>'Distributor Secondary'!AA5*'DSR con %'!AB7</f>
        <v>8.8000000000000007</v>
      </c>
      <c r="AC7" s="22">
        <f>'Distributor Secondary'!AB5*'DSR con %'!AC7</f>
        <v>6</v>
      </c>
      <c r="AD7" s="22">
        <f>'Distributor Secondary'!AC5*'DSR con %'!AD7</f>
        <v>12.870000000000001</v>
      </c>
      <c r="AE7" s="22">
        <f>'Distributor Secondary'!AD5*'DSR con %'!AE7</f>
        <v>9.36</v>
      </c>
      <c r="AF7" s="22">
        <f>'Distributor Secondary'!AE5*'DSR con %'!AF7</f>
        <v>14.82</v>
      </c>
      <c r="AG7" s="22">
        <f>'Distributor Secondary'!AF5*'DSR con %'!AG7</f>
        <v>11.02</v>
      </c>
      <c r="AH7" s="22">
        <f>'Distributor Secondary'!AG5*'DSR con %'!AH7</f>
        <v>16.72</v>
      </c>
    </row>
    <row r="8" spans="1:46" x14ac:dyDescent="0.2">
      <c r="A8" s="67" t="s">
        <v>52</v>
      </c>
      <c r="B8" s="18" t="s">
        <v>5</v>
      </c>
      <c r="C8" s="19" t="s">
        <v>24</v>
      </c>
      <c r="D8" s="31" t="s">
        <v>56</v>
      </c>
      <c r="E8" s="31" t="s">
        <v>150</v>
      </c>
      <c r="F8" s="20">
        <f t="shared" si="0"/>
        <v>1170298.2</v>
      </c>
      <c r="G8" s="21">
        <f t="shared" si="1"/>
        <v>694.03</v>
      </c>
      <c r="H8" s="22">
        <f>'Distributor Secondary'!G5*'DSR con %'!H8</f>
        <v>68.25</v>
      </c>
      <c r="I8" s="22">
        <f>'Distributor Secondary'!H5*'DSR con %'!I8</f>
        <v>95.5</v>
      </c>
      <c r="J8" s="22">
        <f>'Distributor Secondary'!I5*'DSR con %'!J8</f>
        <v>68.25</v>
      </c>
      <c r="K8" s="22">
        <f>'Distributor Secondary'!J5*'DSR con %'!K8</f>
        <v>54.5</v>
      </c>
      <c r="L8" s="22">
        <f>'Distributor Secondary'!K5*'DSR con %'!L8</f>
        <v>16.25</v>
      </c>
      <c r="M8" s="22">
        <f>'Distributor Secondary'!L5*'DSR con %'!M8</f>
        <v>16.25</v>
      </c>
      <c r="N8" s="22">
        <f>'Distributor Secondary'!M5*'DSR con %'!N8</f>
        <v>27.5</v>
      </c>
      <c r="O8" s="22">
        <f>'Distributor Secondary'!N5*'DSR con %'!O8</f>
        <v>27.5</v>
      </c>
      <c r="P8" s="22">
        <f>'Distributor Secondary'!O5*'DSR con %'!P8</f>
        <v>12.25</v>
      </c>
      <c r="Q8" s="22">
        <f>'Distributor Secondary'!P5*'DSR con %'!Q8</f>
        <v>20.5</v>
      </c>
      <c r="R8" s="22">
        <f>'Distributor Secondary'!Q5*'DSR con %'!R8</f>
        <v>13.5</v>
      </c>
      <c r="S8" s="22">
        <f>'Distributor Secondary'!R5*'DSR con %'!S8</f>
        <v>27.5</v>
      </c>
      <c r="T8" s="22">
        <f>'Distributor Secondary'!S5*'DSR con %'!T8</f>
        <v>27.5</v>
      </c>
      <c r="U8" s="22">
        <f>'Distributor Secondary'!T5*'DSR con %'!U8</f>
        <v>27.5</v>
      </c>
      <c r="V8" s="22">
        <f>'Distributor Secondary'!U5*'DSR con %'!V8</f>
        <v>10.75</v>
      </c>
      <c r="W8" s="22">
        <f>'Distributor Secondary'!V5*'DSR con %'!W8</f>
        <v>27.5</v>
      </c>
      <c r="X8" s="22">
        <f>'Distributor Secondary'!W5*'DSR con %'!X8</f>
        <v>27.5</v>
      </c>
      <c r="Y8" s="22">
        <f>'Distributor Secondary'!X5*'DSR con %'!Y8</f>
        <v>13.5</v>
      </c>
      <c r="Z8" s="22">
        <f>'Distributor Secondary'!Y5*'DSR con %'!Z8</f>
        <v>27.5</v>
      </c>
      <c r="AA8" s="22">
        <f>'Distributor Secondary'!Z5*'DSR con %'!AA8</f>
        <v>27.5</v>
      </c>
      <c r="AB8" s="22">
        <f>'Distributor Secondary'!AA5*'DSR con %'!AB8</f>
        <v>5.5</v>
      </c>
      <c r="AC8" s="22">
        <f>'Distributor Secondary'!AB5*'DSR con %'!AC8</f>
        <v>3.75</v>
      </c>
      <c r="AD8" s="22">
        <f>'Distributor Secondary'!AC5*'DSR con %'!AD8</f>
        <v>8.58</v>
      </c>
      <c r="AE8" s="22">
        <f>'Distributor Secondary'!AD5*'DSR con %'!AE8</f>
        <v>6.7200000000000006</v>
      </c>
      <c r="AF8" s="22">
        <f>'Distributor Secondary'!AE5*'DSR con %'!AF8</f>
        <v>11.309999999999999</v>
      </c>
      <c r="AG8" s="22">
        <f>'Distributor Secondary'!AF5*'DSR con %'!AG8</f>
        <v>8.41</v>
      </c>
      <c r="AH8" s="22">
        <f>'Distributor Secondary'!AG5*'DSR con %'!AH8</f>
        <v>12.76</v>
      </c>
    </row>
    <row r="9" spans="1:46" s="10" customFormat="1" x14ac:dyDescent="0.2">
      <c r="A9" s="32"/>
      <c r="B9" s="24"/>
      <c r="C9" s="25"/>
      <c r="D9" s="33"/>
      <c r="E9" s="33"/>
      <c r="F9" s="28">
        <f t="shared" si="0"/>
        <v>4510370</v>
      </c>
      <c r="G9" s="58">
        <f t="shared" si="1"/>
        <v>2754</v>
      </c>
      <c r="H9" s="12">
        <f t="shared" ref="H9:AH9" si="3">SUM(H6:H8)</f>
        <v>273</v>
      </c>
      <c r="I9" s="12">
        <f t="shared" si="3"/>
        <v>382</v>
      </c>
      <c r="J9" s="12">
        <f t="shared" si="3"/>
        <v>273</v>
      </c>
      <c r="K9" s="12">
        <f t="shared" si="3"/>
        <v>218</v>
      </c>
      <c r="L9" s="12">
        <f t="shared" si="3"/>
        <v>65</v>
      </c>
      <c r="M9" s="12">
        <f t="shared" si="3"/>
        <v>65</v>
      </c>
      <c r="N9" s="12">
        <f t="shared" si="3"/>
        <v>110</v>
      </c>
      <c r="O9" s="12">
        <f t="shared" si="3"/>
        <v>110</v>
      </c>
      <c r="P9" s="12">
        <f t="shared" si="3"/>
        <v>49</v>
      </c>
      <c r="Q9" s="12">
        <f t="shared" si="3"/>
        <v>82</v>
      </c>
      <c r="R9" s="12">
        <f t="shared" si="3"/>
        <v>54</v>
      </c>
      <c r="S9" s="12">
        <f t="shared" si="3"/>
        <v>110</v>
      </c>
      <c r="T9" s="12">
        <f t="shared" si="3"/>
        <v>110</v>
      </c>
      <c r="U9" s="12">
        <f t="shared" si="3"/>
        <v>110</v>
      </c>
      <c r="V9" s="12">
        <f t="shared" si="3"/>
        <v>43</v>
      </c>
      <c r="W9" s="12">
        <f t="shared" si="3"/>
        <v>110</v>
      </c>
      <c r="X9" s="12">
        <f t="shared" si="3"/>
        <v>110</v>
      </c>
      <c r="Y9" s="12">
        <f t="shared" si="3"/>
        <v>54</v>
      </c>
      <c r="Z9" s="12">
        <f t="shared" si="3"/>
        <v>110</v>
      </c>
      <c r="AA9" s="12">
        <f t="shared" si="3"/>
        <v>110</v>
      </c>
      <c r="AB9" s="12">
        <f t="shared" si="3"/>
        <v>22</v>
      </c>
      <c r="AC9" s="12">
        <f t="shared" si="3"/>
        <v>15</v>
      </c>
      <c r="AD9" s="12">
        <f t="shared" si="3"/>
        <v>33</v>
      </c>
      <c r="AE9" s="12">
        <f t="shared" si="3"/>
        <v>24</v>
      </c>
      <c r="AF9" s="12">
        <f t="shared" si="3"/>
        <v>39</v>
      </c>
      <c r="AG9" s="12">
        <f t="shared" si="3"/>
        <v>29</v>
      </c>
      <c r="AH9" s="12">
        <f t="shared" si="3"/>
        <v>44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6" x14ac:dyDescent="0.2">
      <c r="A10" s="34" t="s">
        <v>7</v>
      </c>
      <c r="B10" s="18" t="s">
        <v>5</v>
      </c>
      <c r="C10" s="19" t="s">
        <v>23</v>
      </c>
      <c r="D10" s="31" t="s">
        <v>76</v>
      </c>
      <c r="E10" s="31" t="s">
        <v>77</v>
      </c>
      <c r="F10" s="20">
        <f t="shared" si="0"/>
        <v>1068021.2999999998</v>
      </c>
      <c r="G10" s="21">
        <f t="shared" si="1"/>
        <v>660.1500000000002</v>
      </c>
      <c r="H10" s="22">
        <f>'Distributor Secondary'!G6*'DSR con %'!H10</f>
        <v>36.700000000000003</v>
      </c>
      <c r="I10" s="22">
        <f>'Distributor Secondary'!H6*'DSR con %'!I10</f>
        <v>51.400000000000006</v>
      </c>
      <c r="J10" s="22">
        <f>'Distributor Secondary'!I6*'DSR con %'!J10</f>
        <v>62.390000000000008</v>
      </c>
      <c r="K10" s="22">
        <f>'Distributor Secondary'!J6*'DSR con %'!K10</f>
        <v>43.949999999999996</v>
      </c>
      <c r="L10" s="22">
        <f>'Distributor Secondary'!K6*'DSR con %'!L10</f>
        <v>11.440000000000001</v>
      </c>
      <c r="M10" s="22">
        <f>'Distributor Secondary'!L6*'DSR con %'!M10</f>
        <v>10.559999999999999</v>
      </c>
      <c r="N10" s="22">
        <f>'Distributor Secondary'!M6*'DSR con %'!N10</f>
        <v>30.869999999999997</v>
      </c>
      <c r="O10" s="22">
        <f>'Distributor Secondary'!N6*'DSR con %'!O10</f>
        <v>32.340000000000003</v>
      </c>
      <c r="P10" s="22">
        <f>'Distributor Secondary'!O6*'DSR con %'!P10</f>
        <v>16.5</v>
      </c>
      <c r="Q10" s="22">
        <f>'Distributor Secondary'!P6*'DSR con %'!Q10</f>
        <v>29.970000000000002</v>
      </c>
      <c r="R10" s="22">
        <f>'Distributor Secondary'!Q6*'DSR con %'!R10</f>
        <v>10.95</v>
      </c>
      <c r="S10" s="22">
        <f>'Distributor Secondary'!R6*'DSR con %'!S10</f>
        <v>16.170000000000002</v>
      </c>
      <c r="T10" s="22">
        <f>'Distributor Secondary'!S6*'DSR con %'!T10</f>
        <v>14.700000000000001</v>
      </c>
      <c r="U10" s="22">
        <f>'Distributor Secondary'!T6*'DSR con %'!U10</f>
        <v>23.52</v>
      </c>
      <c r="V10" s="22">
        <f>'Distributor Secondary'!U6*'DSR con %'!V10</f>
        <v>9.2799999999999994</v>
      </c>
      <c r="W10" s="22">
        <f>'Distributor Secondary'!V6*'DSR con %'!W10</f>
        <v>41.160000000000004</v>
      </c>
      <c r="X10" s="22">
        <f>'Distributor Secondary'!W6*'DSR con %'!X10</f>
        <v>36.75</v>
      </c>
      <c r="Y10" s="22">
        <f>'Distributor Secondary'!X6*'DSR con %'!Y10</f>
        <v>24.09</v>
      </c>
      <c r="Z10" s="22">
        <f>'Distributor Secondary'!Y6*'DSR con %'!Z10</f>
        <v>91.14</v>
      </c>
      <c r="AA10" s="22">
        <f>'Distributor Secondary'!Z6*'DSR con %'!AA10</f>
        <v>26.459999999999997</v>
      </c>
      <c r="AB10" s="22">
        <f>'Distributor Secondary'!AA6*'DSR con %'!AB10</f>
        <v>3.5999999999999996</v>
      </c>
      <c r="AC10" s="22">
        <f>'Distributor Secondary'!AB6*'DSR con %'!AC10</f>
        <v>2.34</v>
      </c>
      <c r="AD10" s="22">
        <f>'Distributor Secondary'!AC6*'DSR con %'!AD10</f>
        <v>8.82</v>
      </c>
      <c r="AE10" s="22">
        <f>'Distributor Secondary'!AD6*'DSR con %'!AE10</f>
        <v>4.3499999999999996</v>
      </c>
      <c r="AF10" s="22">
        <f>'Distributor Secondary'!AE6*'DSR con %'!AF10</f>
        <v>7.1999999999999993</v>
      </c>
      <c r="AG10" s="22">
        <f>'Distributor Secondary'!AF6*'DSR con %'!AG10</f>
        <v>5.3999999999999995</v>
      </c>
      <c r="AH10" s="22">
        <f>'Distributor Secondary'!AG6*'DSR con %'!AH10</f>
        <v>8.1</v>
      </c>
    </row>
    <row r="11" spans="1:46" x14ac:dyDescent="0.2">
      <c r="A11" s="34" t="s">
        <v>7</v>
      </c>
      <c r="B11" s="18" t="s">
        <v>5</v>
      </c>
      <c r="C11" s="19" t="s">
        <v>23</v>
      </c>
      <c r="D11" s="31" t="s">
        <v>78</v>
      </c>
      <c r="E11" s="31" t="s">
        <v>79</v>
      </c>
      <c r="F11" s="20">
        <f t="shared" si="0"/>
        <v>705720.60000000009</v>
      </c>
      <c r="G11" s="21">
        <f t="shared" si="1"/>
        <v>398.7</v>
      </c>
      <c r="H11" s="22">
        <f>'Distributor Secondary'!G6*'DSR con %'!H11</f>
        <v>36.700000000000003</v>
      </c>
      <c r="I11" s="22">
        <f>'Distributor Secondary'!H6*'DSR con %'!I11</f>
        <v>51.400000000000006</v>
      </c>
      <c r="J11" s="22">
        <f>'Distributor Secondary'!I6*'DSR con %'!J11</f>
        <v>36.700000000000003</v>
      </c>
      <c r="K11" s="22">
        <f>'Distributor Secondary'!J6*'DSR con %'!K11</f>
        <v>29.3</v>
      </c>
      <c r="L11" s="22">
        <f>'Distributor Secondary'!K6*'DSR con %'!L11</f>
        <v>12.32</v>
      </c>
      <c r="M11" s="22">
        <f>'Distributor Secondary'!L6*'DSR con %'!M11</f>
        <v>15.84</v>
      </c>
      <c r="N11" s="22">
        <f>'Distributor Secondary'!M6*'DSR con %'!N11</f>
        <v>19.11</v>
      </c>
      <c r="O11" s="22">
        <f>'Distributor Secondary'!N6*'DSR con %'!O11</f>
        <v>16.170000000000002</v>
      </c>
      <c r="P11" s="22">
        <f>'Distributor Secondary'!O6*'DSR con %'!P11</f>
        <v>6.6000000000000005</v>
      </c>
      <c r="Q11" s="22">
        <f>'Distributor Secondary'!P6*'DSR con %'!Q11</f>
        <v>8.8800000000000008</v>
      </c>
      <c r="R11" s="22">
        <f>'Distributor Secondary'!Q6*'DSR con %'!R11</f>
        <v>8.0299999999999994</v>
      </c>
      <c r="S11" s="22">
        <f>'Distributor Secondary'!R6*'DSR con %'!S11</f>
        <v>19.11</v>
      </c>
      <c r="T11" s="22">
        <f>'Distributor Secondary'!S6*'DSR con %'!T11</f>
        <v>14.700000000000001</v>
      </c>
      <c r="U11" s="22">
        <f>'Distributor Secondary'!T6*'DSR con %'!U11</f>
        <v>23.52</v>
      </c>
      <c r="V11" s="22">
        <f>'Distributor Secondary'!U6*'DSR con %'!V11</f>
        <v>7.54</v>
      </c>
      <c r="W11" s="22">
        <f>'Distributor Secondary'!V6*'DSR con %'!W11</f>
        <v>16.170000000000002</v>
      </c>
      <c r="X11" s="22">
        <f>'Distributor Secondary'!W6*'DSR con %'!X11</f>
        <v>19.11</v>
      </c>
      <c r="Y11" s="22">
        <f>'Distributor Secondary'!X6*'DSR con %'!Y11</f>
        <v>5.84</v>
      </c>
      <c r="Z11" s="22">
        <f>'Distributor Secondary'!Y6*'DSR con %'!Z11</f>
        <v>10.290000000000001</v>
      </c>
      <c r="AA11" s="22">
        <f>'Distributor Secondary'!Z6*'DSR con %'!AA11</f>
        <v>2.94</v>
      </c>
      <c r="AB11" s="22">
        <f>'Distributor Secondary'!AA6*'DSR con %'!AB11</f>
        <v>1.92</v>
      </c>
      <c r="AC11" s="22">
        <f>'Distributor Secondary'!AB6*'DSR con %'!AC11</f>
        <v>1.2600000000000002</v>
      </c>
      <c r="AD11" s="22">
        <f>'Distributor Secondary'!AC6*'DSR con %'!AD11</f>
        <v>2.9400000000000004</v>
      </c>
      <c r="AE11" s="22">
        <f>'Distributor Secondary'!AD6*'DSR con %'!AE11</f>
        <v>6.09</v>
      </c>
      <c r="AF11" s="22">
        <f>'Distributor Secondary'!AE6*'DSR con %'!AF11</f>
        <v>9.120000000000001</v>
      </c>
      <c r="AG11" s="22">
        <f>'Distributor Secondary'!AF6*'DSR con %'!AG11</f>
        <v>6.84</v>
      </c>
      <c r="AH11" s="22">
        <f>'Distributor Secondary'!AG6*'DSR con %'!AH11</f>
        <v>10.26</v>
      </c>
    </row>
    <row r="12" spans="1:46" x14ac:dyDescent="0.2">
      <c r="A12" s="34" t="s">
        <v>7</v>
      </c>
      <c r="B12" s="18" t="s">
        <v>5</v>
      </c>
      <c r="C12" s="19" t="s">
        <v>23</v>
      </c>
      <c r="D12" s="31" t="s">
        <v>80</v>
      </c>
      <c r="E12" s="31" t="s">
        <v>81</v>
      </c>
      <c r="F12" s="20">
        <f t="shared" si="0"/>
        <v>1538398.5000000002</v>
      </c>
      <c r="G12" s="21">
        <f t="shared" si="1"/>
        <v>893.52</v>
      </c>
      <c r="H12" s="22">
        <f>'Distributor Secondary'!G6*'DSR con %'!H12</f>
        <v>143.13</v>
      </c>
      <c r="I12" s="22">
        <f>'Distributor Secondary'!H6*'DSR con %'!I12</f>
        <v>190.18</v>
      </c>
      <c r="J12" s="22">
        <f>'Distributor Secondary'!I6*'DSR con %'!J12</f>
        <v>73.400000000000006</v>
      </c>
      <c r="K12" s="22">
        <f>'Distributor Secondary'!J6*'DSR con %'!K12</f>
        <v>73.25</v>
      </c>
      <c r="L12" s="22">
        <f>'Distributor Secondary'!K6*'DSR con %'!L12</f>
        <v>14.96</v>
      </c>
      <c r="M12" s="22">
        <f>'Distributor Secondary'!L6*'DSR con %'!M12</f>
        <v>11.440000000000001</v>
      </c>
      <c r="N12" s="22">
        <f>'Distributor Secondary'!M6*'DSR con %'!N12</f>
        <v>23.52</v>
      </c>
      <c r="O12" s="22">
        <f>'Distributor Secondary'!N6*'DSR con %'!O12</f>
        <v>23.52</v>
      </c>
      <c r="P12" s="22">
        <f>'Distributor Secondary'!O6*'DSR con %'!P12</f>
        <v>11.22</v>
      </c>
      <c r="Q12" s="22">
        <f>'Distributor Secondary'!P6*'DSR con %'!Q12</f>
        <v>9.99</v>
      </c>
      <c r="R12" s="22">
        <f>'Distributor Secondary'!Q6*'DSR con %'!R12</f>
        <v>5.84</v>
      </c>
      <c r="S12" s="22">
        <f>'Distributor Secondary'!R6*'DSR con %'!S12</f>
        <v>17.64</v>
      </c>
      <c r="T12" s="22">
        <f>'Distributor Secondary'!S6*'DSR con %'!T12</f>
        <v>27.93</v>
      </c>
      <c r="U12" s="22">
        <f>'Distributor Secondary'!T6*'DSR con %'!U12</f>
        <v>8.82</v>
      </c>
      <c r="V12" s="22">
        <f>'Distributor Secondary'!U6*'DSR con %'!V12</f>
        <v>5.8000000000000007</v>
      </c>
      <c r="W12" s="22">
        <f>'Distributor Secondary'!V6*'DSR con %'!W12</f>
        <v>16.170000000000002</v>
      </c>
      <c r="X12" s="22">
        <f>'Distributor Secondary'!W6*'DSR con %'!X12</f>
        <v>29.400000000000002</v>
      </c>
      <c r="Y12" s="22">
        <f>'Distributor Secondary'!X6*'DSR con %'!Y12</f>
        <v>24.09</v>
      </c>
      <c r="Z12" s="22">
        <f>'Distributor Secondary'!Y6*'DSR con %'!Z12</f>
        <v>20.580000000000002</v>
      </c>
      <c r="AA12" s="22">
        <f>'Distributor Secondary'!Z6*'DSR con %'!AA12</f>
        <v>80.850000000000009</v>
      </c>
      <c r="AB12" s="22">
        <f>'Distributor Secondary'!AA6*'DSR con %'!AB12</f>
        <v>14.399999999999999</v>
      </c>
      <c r="AC12" s="22">
        <f>'Distributor Secondary'!AB6*'DSR con %'!AC12</f>
        <v>8.2800000000000011</v>
      </c>
      <c r="AD12" s="22">
        <f>'Distributor Secondary'!AC6*'DSR con %'!AD12</f>
        <v>25.2</v>
      </c>
      <c r="AE12" s="22">
        <f>'Distributor Secondary'!AD6*'DSR con %'!AE12</f>
        <v>4.9300000000000006</v>
      </c>
      <c r="AF12" s="22">
        <f>'Distributor Secondary'!AE6*'DSR con %'!AF12</f>
        <v>10.08</v>
      </c>
      <c r="AG12" s="22">
        <f>'Distributor Secondary'!AF6*'DSR con %'!AG12</f>
        <v>7.56</v>
      </c>
      <c r="AH12" s="22">
        <f>'Distributor Secondary'!AG6*'DSR con %'!AH12</f>
        <v>11.34</v>
      </c>
    </row>
    <row r="13" spans="1:46" x14ac:dyDescent="0.2">
      <c r="A13" s="34" t="s">
        <v>7</v>
      </c>
      <c r="B13" s="18" t="s">
        <v>5</v>
      </c>
      <c r="C13" s="19" t="s">
        <v>23</v>
      </c>
      <c r="D13" s="31" t="s">
        <v>82</v>
      </c>
      <c r="E13" s="69" t="s">
        <v>83</v>
      </c>
      <c r="F13" s="20">
        <f t="shared" si="0"/>
        <v>990693.59999999986</v>
      </c>
      <c r="G13" s="21">
        <f t="shared" si="1"/>
        <v>637.01</v>
      </c>
      <c r="H13" s="22">
        <f>'Distributor Secondary'!G6*'DSR con %'!H13</f>
        <v>51.38</v>
      </c>
      <c r="I13" s="22">
        <f>'Distributor Secondary'!H6*'DSR con %'!I13</f>
        <v>66.820000000000007</v>
      </c>
      <c r="J13" s="22">
        <f>'Distributor Secondary'!I6*'DSR con %'!J13</f>
        <v>33.03</v>
      </c>
      <c r="K13" s="22">
        <f>'Distributor Secondary'!J6*'DSR con %'!K13</f>
        <v>46.88</v>
      </c>
      <c r="L13" s="22">
        <f>'Distributor Secondary'!K6*'DSR con %'!L13</f>
        <v>17.600000000000001</v>
      </c>
      <c r="M13" s="22">
        <f>'Distributor Secondary'!L6*'DSR con %'!M13</f>
        <v>17.600000000000001</v>
      </c>
      <c r="N13" s="22">
        <f>'Distributor Secondary'!M6*'DSR con %'!N13</f>
        <v>27.93</v>
      </c>
      <c r="O13" s="22">
        <f>'Distributor Secondary'!N6*'DSR con %'!O13</f>
        <v>30.869999999999997</v>
      </c>
      <c r="P13" s="22">
        <f>'Distributor Secondary'!O6*'DSR con %'!P13</f>
        <v>9.9</v>
      </c>
      <c r="Q13" s="22">
        <f>'Distributor Secondary'!P6*'DSR con %'!Q13</f>
        <v>37.74</v>
      </c>
      <c r="R13" s="22">
        <f>'Distributor Secondary'!Q6*'DSR con %'!R13</f>
        <v>21.169999999999998</v>
      </c>
      <c r="S13" s="22">
        <f>'Distributor Secondary'!R6*'DSR con %'!S13</f>
        <v>41.160000000000004</v>
      </c>
      <c r="T13" s="22">
        <f>'Distributor Secondary'!S6*'DSR con %'!T13</f>
        <v>49.980000000000004</v>
      </c>
      <c r="U13" s="22">
        <f>'Distributor Secondary'!T6*'DSR con %'!U13</f>
        <v>42.629999999999995</v>
      </c>
      <c r="V13" s="22">
        <f>'Distributor Secondary'!U6*'DSR con %'!V13</f>
        <v>15.66</v>
      </c>
      <c r="W13" s="22">
        <f>'Distributor Secondary'!V6*'DSR con %'!W13</f>
        <v>41.160000000000004</v>
      </c>
      <c r="X13" s="22">
        <f>'Distributor Secondary'!W6*'DSR con %'!X13</f>
        <v>22.05</v>
      </c>
      <c r="Y13" s="22">
        <f>'Distributor Secondary'!X6*'DSR con %'!Y13</f>
        <v>5.84</v>
      </c>
      <c r="Z13" s="22">
        <f>'Distributor Secondary'!Y6*'DSR con %'!Z13</f>
        <v>10.290000000000001</v>
      </c>
      <c r="AA13" s="22">
        <f>'Distributor Secondary'!Z6*'DSR con %'!AA13</f>
        <v>10.290000000000001</v>
      </c>
      <c r="AB13" s="22">
        <f>'Distributor Secondary'!AA6*'DSR con %'!AB13</f>
        <v>1.6800000000000002</v>
      </c>
      <c r="AC13" s="22">
        <f>'Distributor Secondary'!AB6*'DSR con %'!AC13</f>
        <v>1.2600000000000002</v>
      </c>
      <c r="AD13" s="22">
        <f>'Distributor Secondary'!AC6*'DSR con %'!AD13</f>
        <v>2.9400000000000004</v>
      </c>
      <c r="AE13" s="22">
        <f>'Distributor Secondary'!AD6*'DSR con %'!AE13</f>
        <v>4.9300000000000006</v>
      </c>
      <c r="AF13" s="22">
        <f>'Distributor Secondary'!AE6*'DSR con %'!AF13</f>
        <v>9.120000000000001</v>
      </c>
      <c r="AG13" s="22">
        <f>'Distributor Secondary'!AF6*'DSR con %'!AG13</f>
        <v>6.84</v>
      </c>
      <c r="AH13" s="22">
        <f>'Distributor Secondary'!AG6*'DSR con %'!AH13</f>
        <v>10.26</v>
      </c>
    </row>
    <row r="14" spans="1:46" x14ac:dyDescent="0.2">
      <c r="A14" s="35" t="s">
        <v>7</v>
      </c>
      <c r="B14" s="18" t="s">
        <v>5</v>
      </c>
      <c r="C14" s="19" t="s">
        <v>23</v>
      </c>
      <c r="D14" s="26" t="s">
        <v>84</v>
      </c>
      <c r="E14" s="70" t="s">
        <v>85</v>
      </c>
      <c r="F14" s="20">
        <f t="shared" si="0"/>
        <v>1006195.4</v>
      </c>
      <c r="G14" s="21">
        <f t="shared" si="1"/>
        <v>731.4</v>
      </c>
      <c r="H14" s="22">
        <f>'Distributor Secondary'!G6*'DSR con %'!H14</f>
        <v>73.400000000000006</v>
      </c>
      <c r="I14" s="22">
        <f>'Distributor Secondary'!H6*'DSR con %'!I14</f>
        <v>87.38000000000001</v>
      </c>
      <c r="J14" s="22">
        <f>'Distributor Secondary'!I6*'DSR con %'!J14</f>
        <v>135.79</v>
      </c>
      <c r="K14" s="22">
        <f>'Distributor Secondary'!J6*'DSR con %'!K14</f>
        <v>79.11</v>
      </c>
      <c r="L14" s="22">
        <f>'Distributor Secondary'!K6*'DSR con %'!L14</f>
        <v>25.52</v>
      </c>
      <c r="M14" s="22">
        <f>'Distributor Secondary'!L6*'DSR con %'!M14</f>
        <v>21.119999999999997</v>
      </c>
      <c r="N14" s="22">
        <f>'Distributor Secondary'!M6*'DSR con %'!N14</f>
        <v>26.459999999999997</v>
      </c>
      <c r="O14" s="22">
        <f>'Distributor Secondary'!N6*'DSR con %'!O14</f>
        <v>26.459999999999997</v>
      </c>
      <c r="P14" s="22">
        <f>'Distributor Secondary'!O6*'DSR con %'!P14</f>
        <v>14.52</v>
      </c>
      <c r="Q14" s="22">
        <f>'Distributor Secondary'!P6*'DSR con %'!Q14</f>
        <v>11.100000000000001</v>
      </c>
      <c r="R14" s="22">
        <f>'Distributor Secondary'!Q6*'DSR con %'!R14</f>
        <v>21.9</v>
      </c>
      <c r="S14" s="22">
        <f>'Distributor Secondary'!R6*'DSR con %'!S14</f>
        <v>39.690000000000005</v>
      </c>
      <c r="T14" s="22">
        <f>'Distributor Secondary'!S6*'DSR con %'!T14</f>
        <v>29.400000000000002</v>
      </c>
      <c r="U14" s="22">
        <f>'Distributor Secondary'!T6*'DSR con %'!U14</f>
        <v>29.400000000000002</v>
      </c>
      <c r="V14" s="22">
        <f>'Distributor Secondary'!U6*'DSR con %'!V14</f>
        <v>13.34</v>
      </c>
      <c r="W14" s="22">
        <f>'Distributor Secondary'!V6*'DSR con %'!W14</f>
        <v>19.11</v>
      </c>
      <c r="X14" s="22">
        <f>'Distributor Secondary'!W6*'DSR con %'!X14</f>
        <v>19.11</v>
      </c>
      <c r="Y14" s="22">
        <f>'Distributor Secondary'!X6*'DSR con %'!Y14</f>
        <v>5.84</v>
      </c>
      <c r="Z14" s="22">
        <f>'Distributor Secondary'!Y6*'DSR con %'!Z14</f>
        <v>10.290000000000001</v>
      </c>
      <c r="AA14" s="22">
        <f>'Distributor Secondary'!Z6*'DSR con %'!AA14</f>
        <v>13.229999999999999</v>
      </c>
      <c r="AB14" s="22">
        <f>'Distributor Secondary'!AA6*'DSR con %'!AB14</f>
        <v>1.92</v>
      </c>
      <c r="AC14" s="22">
        <f>'Distributor Secondary'!AB6*'DSR con %'!AC14</f>
        <v>3.6</v>
      </c>
      <c r="AD14" s="22">
        <f>'Distributor Secondary'!AC6*'DSR con %'!AD14</f>
        <v>0.84</v>
      </c>
      <c r="AE14" s="22">
        <f>'Distributor Secondary'!AD6*'DSR con %'!AE14</f>
        <v>4.9300000000000006</v>
      </c>
      <c r="AF14" s="22">
        <f>'Distributor Secondary'!AE6*'DSR con %'!AF14</f>
        <v>6.24</v>
      </c>
      <c r="AG14" s="22">
        <f>'Distributor Secondary'!AF6*'DSR con %'!AG14</f>
        <v>4.68</v>
      </c>
      <c r="AH14" s="22">
        <f>'Distributor Secondary'!AG6*'DSR con %'!AH14</f>
        <v>7.0200000000000005</v>
      </c>
    </row>
    <row r="15" spans="1:46" x14ac:dyDescent="0.2">
      <c r="A15" s="35" t="s">
        <v>7</v>
      </c>
      <c r="B15" s="18" t="s">
        <v>5</v>
      </c>
      <c r="C15" s="19" t="s">
        <v>23</v>
      </c>
      <c r="D15" s="26" t="s">
        <v>86</v>
      </c>
      <c r="E15" s="26" t="s">
        <v>87</v>
      </c>
      <c r="F15" s="20">
        <f t="shared" si="0"/>
        <v>565850.60000000009</v>
      </c>
      <c r="G15" s="21">
        <f t="shared" si="1"/>
        <v>351.22</v>
      </c>
      <c r="H15" s="22">
        <f>'Distributor Secondary'!G6*'DSR con %'!H15</f>
        <v>25.69</v>
      </c>
      <c r="I15" s="22">
        <f>'Distributor Secondary'!H6*'DSR con %'!I15</f>
        <v>66.820000000000007</v>
      </c>
      <c r="J15" s="22">
        <f>'Distributor Secondary'!I6*'DSR con %'!J15</f>
        <v>25.69</v>
      </c>
      <c r="K15" s="22">
        <f>'Distributor Secondary'!J6*'DSR con %'!K15</f>
        <v>20.51</v>
      </c>
      <c r="L15" s="22">
        <f>'Distributor Secondary'!K6*'DSR con %'!L15</f>
        <v>6.16</v>
      </c>
      <c r="M15" s="22">
        <f>'Distributor Secondary'!L6*'DSR con %'!M15</f>
        <v>11.440000000000001</v>
      </c>
      <c r="N15" s="22">
        <f>'Distributor Secondary'!M6*'DSR con %'!N15</f>
        <v>19.11</v>
      </c>
      <c r="O15" s="22">
        <f>'Distributor Secondary'!N6*'DSR con %'!O15</f>
        <v>17.64</v>
      </c>
      <c r="P15" s="22">
        <f>'Distributor Secondary'!O6*'DSR con %'!P15</f>
        <v>7.26</v>
      </c>
      <c r="Q15" s="22">
        <f>'Distributor Secondary'!P6*'DSR con %'!Q15</f>
        <v>13.32</v>
      </c>
      <c r="R15" s="22">
        <f>'Distributor Secondary'!Q6*'DSR con %'!R15</f>
        <v>5.1100000000000003</v>
      </c>
      <c r="S15" s="22">
        <f>'Distributor Secondary'!R6*'DSR con %'!S15</f>
        <v>13.229999999999999</v>
      </c>
      <c r="T15" s="22">
        <f>'Distributor Secondary'!S6*'DSR con %'!T15</f>
        <v>10.290000000000001</v>
      </c>
      <c r="U15" s="22">
        <f>'Distributor Secondary'!T6*'DSR con %'!U15</f>
        <v>19.11</v>
      </c>
      <c r="V15" s="22">
        <f>'Distributor Secondary'!U6*'DSR con %'!V15</f>
        <v>6.38</v>
      </c>
      <c r="W15" s="22">
        <f>'Distributor Secondary'!V6*'DSR con %'!W15</f>
        <v>13.229999999999999</v>
      </c>
      <c r="X15" s="22">
        <f>'Distributor Secondary'!W6*'DSR con %'!X15</f>
        <v>20.580000000000002</v>
      </c>
      <c r="Y15" s="22">
        <f>'Distributor Secondary'!X6*'DSR con %'!Y15</f>
        <v>7.3000000000000007</v>
      </c>
      <c r="Z15" s="22">
        <f>'Distributor Secondary'!Y6*'DSR con %'!Z15</f>
        <v>4.41</v>
      </c>
      <c r="AA15" s="22">
        <f>'Distributor Secondary'!Z6*'DSR con %'!AA15</f>
        <v>13.229999999999999</v>
      </c>
      <c r="AB15" s="22">
        <f>'Distributor Secondary'!AA6*'DSR con %'!AB15</f>
        <v>0.48</v>
      </c>
      <c r="AC15" s="22">
        <f>'Distributor Secondary'!AB6*'DSR con %'!AC15</f>
        <v>1.2600000000000002</v>
      </c>
      <c r="AD15" s="22">
        <f>'Distributor Secondary'!AC6*'DSR con %'!AD15</f>
        <v>1.26</v>
      </c>
      <c r="AE15" s="22">
        <f>'Distributor Secondary'!AD6*'DSR con %'!AE15</f>
        <v>3.77</v>
      </c>
      <c r="AF15" s="22">
        <f>'Distributor Secondary'!AE6*'DSR con %'!AF15</f>
        <v>6.24</v>
      </c>
      <c r="AG15" s="22">
        <f>'Distributor Secondary'!AF6*'DSR con %'!AG15</f>
        <v>4.68</v>
      </c>
      <c r="AH15" s="22">
        <f>'Distributor Secondary'!AG6*'DSR con %'!AH15</f>
        <v>7.0200000000000005</v>
      </c>
    </row>
    <row r="16" spans="1:46" s="10" customFormat="1" x14ac:dyDescent="0.2">
      <c r="A16" s="36"/>
      <c r="B16" s="24"/>
      <c r="C16" s="25"/>
      <c r="D16" s="27"/>
      <c r="E16" s="27"/>
      <c r="F16" s="28">
        <f t="shared" si="0"/>
        <v>5874880</v>
      </c>
      <c r="G16" s="58">
        <f t="shared" si="1"/>
        <v>3672</v>
      </c>
      <c r="H16" s="12">
        <f>SUM(H10:H15)</f>
        <v>367.00000000000006</v>
      </c>
      <c r="I16" s="12">
        <f t="shared" ref="I16:AH16" si="4">SUM(I10:I15)</f>
        <v>514</v>
      </c>
      <c r="J16" s="12">
        <f t="shared" si="4"/>
        <v>367</v>
      </c>
      <c r="K16" s="12">
        <f t="shared" si="4"/>
        <v>293</v>
      </c>
      <c r="L16" s="12">
        <f t="shared" si="4"/>
        <v>88</v>
      </c>
      <c r="M16" s="12">
        <f t="shared" si="4"/>
        <v>88</v>
      </c>
      <c r="N16" s="12">
        <f t="shared" si="4"/>
        <v>147</v>
      </c>
      <c r="O16" s="12">
        <f t="shared" si="4"/>
        <v>147</v>
      </c>
      <c r="P16" s="12">
        <f t="shared" si="4"/>
        <v>66</v>
      </c>
      <c r="Q16" s="12">
        <f t="shared" si="4"/>
        <v>111</v>
      </c>
      <c r="R16" s="12">
        <f t="shared" si="4"/>
        <v>72.999999999999986</v>
      </c>
      <c r="S16" s="12">
        <f t="shared" si="4"/>
        <v>147</v>
      </c>
      <c r="T16" s="12">
        <f t="shared" si="4"/>
        <v>147</v>
      </c>
      <c r="U16" s="12">
        <f t="shared" si="4"/>
        <v>147</v>
      </c>
      <c r="V16" s="12">
        <f t="shared" si="4"/>
        <v>58.000000000000007</v>
      </c>
      <c r="W16" s="12">
        <f t="shared" si="4"/>
        <v>146.99999999999997</v>
      </c>
      <c r="X16" s="12">
        <f t="shared" si="4"/>
        <v>147</v>
      </c>
      <c r="Y16" s="12">
        <f t="shared" si="4"/>
        <v>73</v>
      </c>
      <c r="Z16" s="12">
        <f t="shared" si="4"/>
        <v>147</v>
      </c>
      <c r="AA16" s="12">
        <f t="shared" si="4"/>
        <v>147</v>
      </c>
      <c r="AB16" s="12">
        <f t="shared" si="4"/>
        <v>23.999999999999996</v>
      </c>
      <c r="AC16" s="12">
        <f t="shared" si="4"/>
        <v>18.000000000000004</v>
      </c>
      <c r="AD16" s="12">
        <f t="shared" si="4"/>
        <v>42</v>
      </c>
      <c r="AE16" s="12">
        <f t="shared" si="4"/>
        <v>29</v>
      </c>
      <c r="AF16" s="12">
        <f t="shared" si="4"/>
        <v>48</v>
      </c>
      <c r="AG16" s="12">
        <f t="shared" si="4"/>
        <v>36</v>
      </c>
      <c r="AH16" s="12">
        <f t="shared" si="4"/>
        <v>54.000000000000007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</row>
    <row r="17" spans="1:46" x14ac:dyDescent="0.2">
      <c r="A17" s="34" t="s">
        <v>8</v>
      </c>
      <c r="B17" s="18" t="s">
        <v>5</v>
      </c>
      <c r="C17" s="19" t="s">
        <v>24</v>
      </c>
      <c r="D17" s="31" t="s">
        <v>57</v>
      </c>
      <c r="E17" s="31" t="s">
        <v>58</v>
      </c>
      <c r="F17" s="20">
        <f t="shared" si="0"/>
        <v>1725401.4997600156</v>
      </c>
      <c r="G17" s="21">
        <f t="shared" si="1"/>
        <v>1005.5220196306287</v>
      </c>
      <c r="H17" s="22">
        <f>'Distributor Secondary'!G7*'DSR con %'!H17</f>
        <v>105.27</v>
      </c>
      <c r="I17" s="22">
        <f>'Distributor Secondary'!H7*'DSR con %'!I17</f>
        <v>147.32</v>
      </c>
      <c r="J17" s="22">
        <f>'Distributor Secondary'!I7*'DSR con %'!J17</f>
        <v>105.27</v>
      </c>
      <c r="K17" s="22">
        <f>'Distributor Secondary'!J7*'DSR con %'!K17</f>
        <v>84.1</v>
      </c>
      <c r="L17" s="22">
        <f>'Distributor Secondary'!K7*'DSR con %'!L17</f>
        <v>25.229999999999997</v>
      </c>
      <c r="M17" s="22">
        <f>'Distributor Secondary'!L7*'DSR con %'!M17</f>
        <v>25.229999999999997</v>
      </c>
      <c r="N17" s="22">
        <f>'Distributor Secondary'!M7*'DSR con %'!N17</f>
        <v>42.05</v>
      </c>
      <c r="O17" s="22">
        <f>'Distributor Secondary'!N7*'DSR con %'!O17</f>
        <v>42.05</v>
      </c>
      <c r="P17" s="22">
        <f>'Distributor Secondary'!O7*'DSR con %'!P17</f>
        <v>18.849999999999998</v>
      </c>
      <c r="Q17" s="22">
        <f>'Distributor Secondary'!P7*'DSR con %'!Q17</f>
        <v>31.61</v>
      </c>
      <c r="R17" s="22">
        <f>'Distributor Secondary'!Q7*'DSR con %'!R17</f>
        <v>18.650602409638555</v>
      </c>
      <c r="S17" s="22">
        <f>'Distributor Secondary'!R7*'DSR con %'!S17</f>
        <v>31.9</v>
      </c>
      <c r="T17" s="22">
        <f>'Distributor Secondary'!S7*'DSR con %'!T17</f>
        <v>31.9</v>
      </c>
      <c r="U17" s="22">
        <f>'Distributor Secondary'!T7*'DSR con %'!U17</f>
        <v>31.9</v>
      </c>
      <c r="V17" s="22">
        <f>'Distributor Secondary'!U7*'DSR con %'!V17</f>
        <v>12.76</v>
      </c>
      <c r="W17" s="22">
        <f>'Distributor Secondary'!V7*'DSR con %'!W17</f>
        <v>31.9</v>
      </c>
      <c r="X17" s="22">
        <f>'Distributor Secondary'!W7*'DSR con %'!X17</f>
        <v>31.9</v>
      </c>
      <c r="Y17" s="22">
        <f>'Distributor Secondary'!X7*'DSR con %'!Y17</f>
        <v>15.84</v>
      </c>
      <c r="Z17" s="22">
        <f>'Distributor Secondary'!Y7*'DSR con %'!Z17</f>
        <v>31.9</v>
      </c>
      <c r="AA17" s="22">
        <f>'Distributor Secondary'!Z7*'DSR con %'!AA17</f>
        <v>51.354166666666671</v>
      </c>
      <c r="AB17" s="22">
        <f>'Distributor Secondary'!AA7*'DSR con %'!AB17</f>
        <v>8.290909090909091</v>
      </c>
      <c r="AC17" s="22">
        <f>'Distributor Secondary'!AB7*'DSR con %'!AC17</f>
        <v>6.1463414634146343</v>
      </c>
      <c r="AD17" s="22">
        <f>'Distributor Secondary'!AC7*'DSR con %'!AD17</f>
        <v>14.7</v>
      </c>
      <c r="AE17" s="22">
        <f>'Distributor Secondary'!AD7*'DSR con %'!AE17</f>
        <v>10.44</v>
      </c>
      <c r="AF17" s="22">
        <f>'Distributor Secondary'!AE7*'DSR con %'!AF17</f>
        <v>17.28</v>
      </c>
      <c r="AG17" s="22">
        <f>'Distributor Secondary'!AF7*'DSR con %'!AG17</f>
        <v>12.6</v>
      </c>
      <c r="AH17" s="22">
        <f>'Distributor Secondary'!AG7*'DSR con %'!AH17</f>
        <v>19.079999999999998</v>
      </c>
    </row>
    <row r="18" spans="1:46" x14ac:dyDescent="0.2">
      <c r="A18" s="34" t="s">
        <v>8</v>
      </c>
      <c r="B18" s="18" t="s">
        <v>5</v>
      </c>
      <c r="C18" s="19" t="s">
        <v>24</v>
      </c>
      <c r="D18" s="31" t="s">
        <v>59</v>
      </c>
      <c r="E18" s="31" t="s">
        <v>60</v>
      </c>
      <c r="F18" s="20">
        <f t="shared" si="0"/>
        <v>1182880.5837398458</v>
      </c>
      <c r="G18" s="21">
        <f t="shared" si="1"/>
        <v>813.4409817644663</v>
      </c>
      <c r="H18" s="22">
        <f>'Distributor Secondary'!G7*'DSR con %'!H18</f>
        <v>75.921568627450981</v>
      </c>
      <c r="I18" s="22">
        <f>'Distributor Secondary'!H7*'DSR con %'!I18</f>
        <v>106.38743455497382</v>
      </c>
      <c r="J18" s="22">
        <f>'Distributor Secondary'!I7*'DSR con %'!J18</f>
        <v>76.020942408376968</v>
      </c>
      <c r="K18" s="22">
        <f>'Distributor Secondary'!J7*'DSR con %'!K18</f>
        <v>61.803278688524586</v>
      </c>
      <c r="L18" s="22">
        <f>'Distributor Secondary'!K7*'DSR con %'!L18</f>
        <v>18.144385026737968</v>
      </c>
      <c r="M18" s="22">
        <f>'Distributor Secondary'!L7*'DSR con %'!M18</f>
        <v>18.144385026737968</v>
      </c>
      <c r="N18" s="22">
        <f>'Distributor Secondary'!M7*'DSR con %'!N18</f>
        <v>30.208333333333336</v>
      </c>
      <c r="O18" s="22">
        <f>'Distributor Secondary'!N7*'DSR con %'!O18</f>
        <v>30.208333333333336</v>
      </c>
      <c r="P18" s="22">
        <f>'Distributor Secondary'!O7*'DSR con %'!P18</f>
        <v>13.722222222222221</v>
      </c>
      <c r="Q18" s="22">
        <f>'Distributor Secondary'!P7*'DSR con %'!Q18</f>
        <v>23.011111111111109</v>
      </c>
      <c r="R18" s="22">
        <f>'Distributor Secondary'!Q7*'DSR con %'!R18</f>
        <v>15.180722891566266</v>
      </c>
      <c r="S18" s="22">
        <f>'Distributor Secondary'!R7*'DSR con %'!S18</f>
        <v>41.92771084337349</v>
      </c>
      <c r="T18" s="22">
        <f>'Distributor Secondary'!S7*'DSR con %'!T18</f>
        <v>41.92771084337349</v>
      </c>
      <c r="U18" s="22">
        <f>'Distributor Secondary'!T7*'DSR con %'!U18</f>
        <v>41.92771084337349</v>
      </c>
      <c r="V18" s="22">
        <f>'Distributor Secondary'!U7*'DSR con %'!V18</f>
        <v>16.862619808306711</v>
      </c>
      <c r="W18" s="22">
        <f>'Distributor Secondary'!V7*'DSR con %'!W18</f>
        <v>42.484076433121018</v>
      </c>
      <c r="X18" s="22">
        <f>'Distributor Secondary'!W7*'DSR con %'!X18</f>
        <v>42.786885245901637</v>
      </c>
      <c r="Y18" s="22">
        <f>'Distributor Secondary'!X7*'DSR con %'!Y18</f>
        <v>21.038961038961038</v>
      </c>
      <c r="Z18" s="22">
        <f>'Distributor Secondary'!Y7*'DSR con %'!Z18</f>
        <v>42.370129870129865</v>
      </c>
      <c r="AA18" s="22">
        <f>'Distributor Secondary'!Z7*'DSR con %'!AA18</f>
        <v>18.125</v>
      </c>
      <c r="AB18" s="22">
        <f>'Distributor Secondary'!AA7*'DSR con %'!AB18</f>
        <v>3.4909090909090907</v>
      </c>
      <c r="AC18" s="22">
        <f>'Distributor Secondary'!AB7*'DSR con %'!AC18</f>
        <v>2.1951219512195124</v>
      </c>
      <c r="AD18" s="22">
        <f>'Distributor Secondary'!AC7*'DSR con %'!AD18</f>
        <v>6.3</v>
      </c>
      <c r="AE18" s="22">
        <f>'Distributor Secondary'!AD7*'DSR con %'!AE18</f>
        <v>4.0600000000000005</v>
      </c>
      <c r="AF18" s="22">
        <f>'Distributor Secondary'!AE7*'DSR con %'!AF18</f>
        <v>6.7200000000000006</v>
      </c>
      <c r="AG18" s="22">
        <f>'Distributor Secondary'!AF7*'DSR con %'!AG18</f>
        <v>4.9000000000000004</v>
      </c>
      <c r="AH18" s="22">
        <f>'Distributor Secondary'!AG7*'DSR con %'!AH18</f>
        <v>7.5714285714285712</v>
      </c>
    </row>
    <row r="19" spans="1:46" x14ac:dyDescent="0.2">
      <c r="A19" s="34" t="s">
        <v>8</v>
      </c>
      <c r="B19" s="18" t="s">
        <v>5</v>
      </c>
      <c r="C19" s="19" t="s">
        <v>24</v>
      </c>
      <c r="D19" s="31" t="s">
        <v>61</v>
      </c>
      <c r="E19" s="31" t="s">
        <v>151</v>
      </c>
      <c r="F19" s="20">
        <f t="shared" si="0"/>
        <v>1307305.3018692117</v>
      </c>
      <c r="G19" s="21">
        <f t="shared" si="1"/>
        <v>856.03030666059408</v>
      </c>
      <c r="H19" s="22">
        <f>'Distributor Secondary'!G7*'DSR con %'!H19</f>
        <v>87.784313725490193</v>
      </c>
      <c r="I19" s="22">
        <f>'Distributor Secondary'!H7*'DSR con %'!I19</f>
        <v>122.3455497382199</v>
      </c>
      <c r="J19" s="22">
        <f>'Distributor Secondary'!I7*'DSR con %'!J19</f>
        <v>87.424083769633512</v>
      </c>
      <c r="K19" s="22">
        <f>'Distributor Secondary'!J7*'DSR con %'!K19</f>
        <v>69.409836065573771</v>
      </c>
      <c r="L19" s="22">
        <f>'Distributor Secondary'!K7*'DSR con %'!L19</f>
        <v>20.935828877005346</v>
      </c>
      <c r="M19" s="22">
        <f>'Distributor Secondary'!L7*'DSR con %'!M19</f>
        <v>20.935828877005346</v>
      </c>
      <c r="N19" s="22">
        <f>'Distributor Secondary'!M7*'DSR con %'!N19</f>
        <v>35.243055555555557</v>
      </c>
      <c r="O19" s="22">
        <f>'Distributor Secondary'!N7*'DSR con %'!O19</f>
        <v>35.243055555555557</v>
      </c>
      <c r="P19" s="22">
        <f>'Distributor Secondary'!O7*'DSR con %'!P19</f>
        <v>15.527777777777779</v>
      </c>
      <c r="Q19" s="22">
        <f>'Distributor Secondary'!P7*'DSR con %'!Q19</f>
        <v>26.038888888888891</v>
      </c>
      <c r="R19" s="22">
        <f>'Distributor Secondary'!Q7*'DSR con %'!R19</f>
        <v>17.349397590361445</v>
      </c>
      <c r="S19" s="22">
        <f>'Distributor Secondary'!R7*'DSR con %'!S19</f>
        <v>34.939759036144579</v>
      </c>
      <c r="T19" s="22">
        <f>'Distributor Secondary'!S7*'DSR con %'!T19</f>
        <v>34.939759036144579</v>
      </c>
      <c r="U19" s="22">
        <f>'Distributor Secondary'!T7*'DSR con %'!U19</f>
        <v>34.939759036144579</v>
      </c>
      <c r="V19" s="22">
        <f>'Distributor Secondary'!U7*'DSR con %'!V19</f>
        <v>13.897763578274761</v>
      </c>
      <c r="W19" s="22">
        <f>'Distributor Secondary'!V7*'DSR con %'!W19</f>
        <v>35.095541401273884</v>
      </c>
      <c r="X19" s="22">
        <f>'Distributor Secondary'!W7*'DSR con %'!X19</f>
        <v>35.655737704918032</v>
      </c>
      <c r="Y19" s="22">
        <f>'Distributor Secondary'!X7*'DSR con %'!Y19</f>
        <v>17.2987012987013</v>
      </c>
      <c r="Z19" s="22">
        <f>'Distributor Secondary'!Y7*'DSR con %'!Z19</f>
        <v>34.837662337662337</v>
      </c>
      <c r="AA19" s="22">
        <f>'Distributor Secondary'!Z7*'DSR con %'!AA19</f>
        <v>27.1875</v>
      </c>
      <c r="AB19" s="22">
        <f>'Distributor Secondary'!AA7*'DSR con %'!AB19</f>
        <v>4.3636363636363633</v>
      </c>
      <c r="AC19" s="22">
        <f>'Distributor Secondary'!AB7*'DSR con %'!AC19</f>
        <v>3.5121951219512195</v>
      </c>
      <c r="AD19" s="22">
        <f>'Distributor Secondary'!AC7*'DSR con %'!AD19</f>
        <v>8.4</v>
      </c>
      <c r="AE19" s="22">
        <f>'Distributor Secondary'!AD7*'DSR con %'!AE19</f>
        <v>5.8000000000000007</v>
      </c>
      <c r="AF19" s="22">
        <f>'Distributor Secondary'!AE7*'DSR con %'!AF19</f>
        <v>9.6000000000000014</v>
      </c>
      <c r="AG19" s="22">
        <f>'Distributor Secondary'!AF7*'DSR con %'!AG19</f>
        <v>7</v>
      </c>
      <c r="AH19" s="22">
        <f>'Distributor Secondary'!AG7*'DSR con %'!AH19</f>
        <v>10.324675324675326</v>
      </c>
    </row>
    <row r="20" spans="1:46" x14ac:dyDescent="0.2">
      <c r="A20" s="34" t="s">
        <v>8</v>
      </c>
      <c r="B20" s="18" t="s">
        <v>5</v>
      </c>
      <c r="C20" s="19" t="s">
        <v>24</v>
      </c>
      <c r="D20" s="31" t="s">
        <v>62</v>
      </c>
      <c r="E20" s="31" t="s">
        <v>63</v>
      </c>
      <c r="F20" s="20">
        <f t="shared" si="0"/>
        <v>1595184.4404709111</v>
      </c>
      <c r="G20" s="21">
        <f t="shared" si="1"/>
        <v>954.72811635518951</v>
      </c>
      <c r="H20" s="22">
        <f>'Distributor Secondary'!G7*'DSR con %'!H20</f>
        <v>94.38000000000001</v>
      </c>
      <c r="I20" s="22">
        <f>'Distributor Secondary'!H7*'DSR con %'!I20</f>
        <v>132.08000000000001</v>
      </c>
      <c r="J20" s="22">
        <f>'Distributor Secondary'!I7*'DSR con %'!J20</f>
        <v>94.38000000000001</v>
      </c>
      <c r="K20" s="22">
        <f>'Distributor Secondary'!J7*'DSR con %'!K20</f>
        <v>75.400000000000006</v>
      </c>
      <c r="L20" s="22">
        <f>'Distributor Secondary'!K7*'DSR con %'!L20</f>
        <v>22.62</v>
      </c>
      <c r="M20" s="22">
        <f>'Distributor Secondary'!L7*'DSR con %'!M20</f>
        <v>22.62</v>
      </c>
      <c r="N20" s="22">
        <f>'Distributor Secondary'!M7*'DSR con %'!N20</f>
        <v>37.700000000000003</v>
      </c>
      <c r="O20" s="22">
        <f>'Distributor Secondary'!N7*'DSR con %'!O20</f>
        <v>37.700000000000003</v>
      </c>
      <c r="P20" s="22">
        <f>'Distributor Secondary'!O7*'DSR con %'!P20</f>
        <v>16.900000000000002</v>
      </c>
      <c r="Q20" s="22">
        <f>'Distributor Secondary'!P7*'DSR con %'!Q20</f>
        <v>28.34</v>
      </c>
      <c r="R20" s="22">
        <f>'Distributor Secondary'!Q7*'DSR con %'!R20</f>
        <v>18.72</v>
      </c>
      <c r="S20" s="22">
        <f>'Distributor Secondary'!R7*'DSR con %'!S20</f>
        <v>36.25</v>
      </c>
      <c r="T20" s="22">
        <f>'Distributor Secondary'!S7*'DSR con %'!T20</f>
        <v>36.25</v>
      </c>
      <c r="U20" s="22">
        <f>'Distributor Secondary'!T7*'DSR con %'!U20</f>
        <v>36.25</v>
      </c>
      <c r="V20" s="22">
        <f>'Distributor Secondary'!U7*'DSR con %'!V20</f>
        <v>14.5</v>
      </c>
      <c r="W20" s="22">
        <f>'Distributor Secondary'!V7*'DSR con %'!W20</f>
        <v>34.799999999999997</v>
      </c>
      <c r="X20" s="22">
        <f>'Distributor Secondary'!W7*'DSR con %'!X20</f>
        <v>34.799999999999997</v>
      </c>
      <c r="Y20" s="22">
        <f>'Distributor Secondary'!X7*'DSR con %'!Y20</f>
        <v>18</v>
      </c>
      <c r="Z20" s="22">
        <f>'Distributor Secondary'!Y7*'DSR con %'!Z20</f>
        <v>38.603896103896098</v>
      </c>
      <c r="AA20" s="22">
        <f>'Distributor Secondary'!Z7*'DSR con %'!AA20</f>
        <v>48.333333333333329</v>
      </c>
      <c r="AB20" s="22">
        <f>'Distributor Secondary'!AA7*'DSR con %'!AB20</f>
        <v>7.8545454545454545</v>
      </c>
      <c r="AC20" s="22">
        <f>'Distributor Secondary'!AB7*'DSR con %'!AC20</f>
        <v>6.1463414634146343</v>
      </c>
      <c r="AD20" s="22">
        <f>'Distributor Secondary'!AC7*'DSR con %'!AD20</f>
        <v>12.6</v>
      </c>
      <c r="AE20" s="22">
        <f>'Distributor Secondary'!AD7*'DSR con %'!AE20</f>
        <v>8.6999999999999993</v>
      </c>
      <c r="AF20" s="22">
        <f>'Distributor Secondary'!AE7*'DSR con %'!AF20</f>
        <v>14.399999999999999</v>
      </c>
      <c r="AG20" s="22">
        <f>'Distributor Secondary'!AF7*'DSR con %'!AG20</f>
        <v>10.5</v>
      </c>
      <c r="AH20" s="22">
        <f>'Distributor Secondary'!AG7*'DSR con %'!AH20</f>
        <v>15.899999999999999</v>
      </c>
    </row>
    <row r="21" spans="1:46" s="10" customFormat="1" x14ac:dyDescent="0.2">
      <c r="A21" s="32"/>
      <c r="B21" s="24"/>
      <c r="C21" s="25"/>
      <c r="D21" s="33"/>
      <c r="E21" s="33"/>
      <c r="F21" s="28">
        <f t="shared" si="0"/>
        <v>5810771.8258399842</v>
      </c>
      <c r="G21" s="58">
        <f t="shared" si="1"/>
        <v>3629.72142441088</v>
      </c>
      <c r="H21" s="12">
        <f>SUM(H17:H20)</f>
        <v>363.35588235294119</v>
      </c>
      <c r="I21" s="12">
        <f t="shared" ref="I21:AH21" si="5">SUM(I17:I20)</f>
        <v>508.13298429319377</v>
      </c>
      <c r="J21" s="12">
        <f t="shared" si="5"/>
        <v>363.09502617801047</v>
      </c>
      <c r="K21" s="12">
        <f t="shared" si="5"/>
        <v>290.71311475409834</v>
      </c>
      <c r="L21" s="12">
        <f t="shared" si="5"/>
        <v>86.930213903743322</v>
      </c>
      <c r="M21" s="12">
        <f t="shared" si="5"/>
        <v>86.930213903743322</v>
      </c>
      <c r="N21" s="12">
        <f t="shared" si="5"/>
        <v>145.20138888888889</v>
      </c>
      <c r="O21" s="12">
        <f t="shared" si="5"/>
        <v>145.20138888888889</v>
      </c>
      <c r="P21" s="12">
        <f t="shared" si="5"/>
        <v>65</v>
      </c>
      <c r="Q21" s="12">
        <f t="shared" si="5"/>
        <v>109</v>
      </c>
      <c r="R21" s="12">
        <f t="shared" si="5"/>
        <v>69.900722891566261</v>
      </c>
      <c r="S21" s="12">
        <f t="shared" si="5"/>
        <v>145.01746987951807</v>
      </c>
      <c r="T21" s="12">
        <f t="shared" si="5"/>
        <v>145.01746987951807</v>
      </c>
      <c r="U21" s="12">
        <f t="shared" si="5"/>
        <v>145.01746987951807</v>
      </c>
      <c r="V21" s="12">
        <f t="shared" si="5"/>
        <v>58.020383386581472</v>
      </c>
      <c r="W21" s="12">
        <f t="shared" si="5"/>
        <v>144.27961783439491</v>
      </c>
      <c r="X21" s="12">
        <f t="shared" si="5"/>
        <v>145.14262295081966</v>
      </c>
      <c r="Y21" s="12">
        <f t="shared" si="5"/>
        <v>72.177662337662341</v>
      </c>
      <c r="Z21" s="12">
        <f t="shared" si="5"/>
        <v>147.71168831168831</v>
      </c>
      <c r="AA21" s="12">
        <f t="shared" si="5"/>
        <v>145</v>
      </c>
      <c r="AB21" s="12">
        <f t="shared" si="5"/>
        <v>24</v>
      </c>
      <c r="AC21" s="12">
        <f t="shared" si="5"/>
        <v>18</v>
      </c>
      <c r="AD21" s="12">
        <f t="shared" si="5"/>
        <v>42</v>
      </c>
      <c r="AE21" s="12">
        <f t="shared" si="5"/>
        <v>29</v>
      </c>
      <c r="AF21" s="12">
        <f t="shared" si="5"/>
        <v>48</v>
      </c>
      <c r="AG21" s="12">
        <f t="shared" si="5"/>
        <v>35</v>
      </c>
      <c r="AH21" s="12">
        <f t="shared" si="5"/>
        <v>52.876103896103892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 x14ac:dyDescent="0.2">
      <c r="A22" s="35" t="s">
        <v>9</v>
      </c>
      <c r="B22" s="18" t="s">
        <v>5</v>
      </c>
      <c r="C22" s="19" t="s">
        <v>24</v>
      </c>
      <c r="D22" s="26" t="s">
        <v>64</v>
      </c>
      <c r="E22" s="26" t="s">
        <v>65</v>
      </c>
      <c r="F22" s="20">
        <f t="shared" si="0"/>
        <v>2100452.2999999998</v>
      </c>
      <c r="G22" s="21">
        <f t="shared" si="1"/>
        <v>1306.3899999999994</v>
      </c>
      <c r="H22" s="22">
        <f>'Distributor Secondary'!G8*'DSR con %'!H22</f>
        <v>130.51</v>
      </c>
      <c r="I22" s="22">
        <f>'Distributor Secondary'!H8*'DSR con %'!I22</f>
        <v>182.59</v>
      </c>
      <c r="J22" s="22">
        <f>'Distributor Secondary'!I8*'DSR con %'!J22</f>
        <v>130.51</v>
      </c>
      <c r="K22" s="22">
        <f>'Distributor Secondary'!J8*'DSR con %'!K22</f>
        <v>104.47</v>
      </c>
      <c r="L22" s="22">
        <f>'Distributor Secondary'!K8*'DSR con %'!L22</f>
        <v>31.31</v>
      </c>
      <c r="M22" s="22">
        <f>'Distributor Secondary'!L8*'DSR con %'!M22</f>
        <v>31.31</v>
      </c>
      <c r="N22" s="22">
        <f>'Distributor Secondary'!M8*'DSR con %'!N22</f>
        <v>52.08</v>
      </c>
      <c r="O22" s="22">
        <f>'Distributor Secondary'!N8*'DSR con %'!O22</f>
        <v>52.08</v>
      </c>
      <c r="P22" s="22">
        <f>'Distributor Secondary'!O8*'DSR con %'!P22</f>
        <v>23.25</v>
      </c>
      <c r="Q22" s="22">
        <f>'Distributor Secondary'!P8*'DSR con %'!Q22</f>
        <v>39.369999999999997</v>
      </c>
      <c r="R22" s="22">
        <f>'Distributor Secondary'!Q8*'DSR con %'!R22</f>
        <v>26.35</v>
      </c>
      <c r="S22" s="22">
        <f>'Distributor Secondary'!R8*'DSR con %'!S22</f>
        <v>52.08</v>
      </c>
      <c r="T22" s="22">
        <f>'Distributor Secondary'!S8*'DSR con %'!T22</f>
        <v>52.08</v>
      </c>
      <c r="U22" s="22">
        <f>'Distributor Secondary'!T8*'DSR con %'!U22</f>
        <v>52.08</v>
      </c>
      <c r="V22" s="22">
        <f>'Distributor Secondary'!U8*'DSR con %'!V22</f>
        <v>20.77</v>
      </c>
      <c r="W22" s="22">
        <f>'Distributor Secondary'!V8*'DSR con %'!W22</f>
        <v>52.08</v>
      </c>
      <c r="X22" s="22">
        <f>'Distributor Secondary'!W8*'DSR con %'!X22</f>
        <v>52.08</v>
      </c>
      <c r="Y22" s="22">
        <f>'Distributor Secondary'!X8*'DSR con %'!Y22</f>
        <v>26.35</v>
      </c>
      <c r="Z22" s="22">
        <f>'Distributor Secondary'!Y8*'DSR con %'!Z22</f>
        <v>52.08</v>
      </c>
      <c r="AA22" s="22">
        <f>'Distributor Secondary'!Z8*'DSR con %'!AA22</f>
        <v>52.08</v>
      </c>
      <c r="AB22" s="22">
        <f>'Distributor Secondary'!AA8*'DSR con %'!AB22</f>
        <v>8.3699999999999992</v>
      </c>
      <c r="AC22" s="22">
        <f>'Distributor Secondary'!AB8*'DSR con %'!AC22</f>
        <v>6.51</v>
      </c>
      <c r="AD22" s="22">
        <f>'Distributor Secondary'!AC8*'DSR con %'!AD22</f>
        <v>14.879999999999999</v>
      </c>
      <c r="AE22" s="22">
        <f>'Distributor Secondary'!AD8*'DSR con %'!AE22</f>
        <v>10.56</v>
      </c>
      <c r="AF22" s="22">
        <f>'Distributor Secondary'!AE8*'DSR con %'!AF22</f>
        <v>17.600000000000001</v>
      </c>
      <c r="AG22" s="22">
        <f>'Distributor Secondary'!AF8*'DSR con %'!AG22</f>
        <v>13.120000000000001</v>
      </c>
      <c r="AH22" s="22">
        <f>'Distributor Secondary'!AG8*'DSR con %'!AH22</f>
        <v>19.84</v>
      </c>
    </row>
    <row r="23" spans="1:46" x14ac:dyDescent="0.2">
      <c r="A23" s="35" t="s">
        <v>9</v>
      </c>
      <c r="B23" s="18" t="s">
        <v>5</v>
      </c>
      <c r="C23" s="19" t="s">
        <v>24</v>
      </c>
      <c r="D23" s="26" t="s">
        <v>66</v>
      </c>
      <c r="E23" s="26" t="s">
        <v>152</v>
      </c>
      <c r="F23" s="20">
        <f t="shared" si="0"/>
        <v>1518872.9</v>
      </c>
      <c r="G23" s="21">
        <f t="shared" si="1"/>
        <v>964.01999999999975</v>
      </c>
      <c r="H23" s="22">
        <f>'Distributor Secondary'!G8*'DSR con %'!H23</f>
        <v>96.83</v>
      </c>
      <c r="I23" s="22">
        <f>'Distributor Secondary'!H8*'DSR con %'!I23</f>
        <v>135.47</v>
      </c>
      <c r="J23" s="22">
        <f>'Distributor Secondary'!I8*'DSR con %'!J23</f>
        <v>96.83</v>
      </c>
      <c r="K23" s="22">
        <f>'Distributor Secondary'!J8*'DSR con %'!K23</f>
        <v>77.510000000000005</v>
      </c>
      <c r="L23" s="22">
        <f>'Distributor Secondary'!K8*'DSR con %'!L23</f>
        <v>23.23</v>
      </c>
      <c r="M23" s="22">
        <f>'Distributor Secondary'!L8*'DSR con %'!M23</f>
        <v>23.23</v>
      </c>
      <c r="N23" s="22">
        <f>'Distributor Secondary'!M8*'DSR con %'!N23</f>
        <v>38.64</v>
      </c>
      <c r="O23" s="22">
        <f>'Distributor Secondary'!N8*'DSR con %'!O23</f>
        <v>38.64</v>
      </c>
      <c r="P23" s="22">
        <f>'Distributor Secondary'!O8*'DSR con %'!P23</f>
        <v>17.25</v>
      </c>
      <c r="Q23" s="22">
        <f>'Distributor Secondary'!P8*'DSR con %'!Q23</f>
        <v>29.21</v>
      </c>
      <c r="R23" s="22">
        <f>'Distributor Secondary'!Q8*'DSR con %'!R23</f>
        <v>19.55</v>
      </c>
      <c r="S23" s="22">
        <f>'Distributor Secondary'!R8*'DSR con %'!S23</f>
        <v>38.64</v>
      </c>
      <c r="T23" s="22">
        <f>'Distributor Secondary'!S8*'DSR con %'!T23</f>
        <v>38.64</v>
      </c>
      <c r="U23" s="22">
        <f>'Distributor Secondary'!T8*'DSR con %'!U23</f>
        <v>38.64</v>
      </c>
      <c r="V23" s="22">
        <f>'Distributor Secondary'!U8*'DSR con %'!V23</f>
        <v>15.41</v>
      </c>
      <c r="W23" s="22">
        <f>'Distributor Secondary'!V8*'DSR con %'!W23</f>
        <v>38.64</v>
      </c>
      <c r="X23" s="22">
        <f>'Distributor Secondary'!W8*'DSR con %'!X23</f>
        <v>38.64</v>
      </c>
      <c r="Y23" s="22">
        <f>'Distributor Secondary'!X8*'DSR con %'!Y23</f>
        <v>19.55</v>
      </c>
      <c r="Z23" s="22">
        <f>'Distributor Secondary'!Y8*'DSR con %'!Z23</f>
        <v>38.64</v>
      </c>
      <c r="AA23" s="22">
        <f>'Distributor Secondary'!Z8*'DSR con %'!AA23</f>
        <v>38.64</v>
      </c>
      <c r="AB23" s="22">
        <f>'Distributor Secondary'!AA8*'DSR con %'!AB23</f>
        <v>6.21</v>
      </c>
      <c r="AC23" s="22">
        <f>'Distributor Secondary'!AB8*'DSR con %'!AC23</f>
        <v>4.83</v>
      </c>
      <c r="AD23" s="22">
        <f>'Distributor Secondary'!AC8*'DSR con %'!AD23</f>
        <v>11.040000000000001</v>
      </c>
      <c r="AE23" s="22">
        <f>'Distributor Secondary'!AD8*'DSR con %'!AE23</f>
        <v>6.93</v>
      </c>
      <c r="AF23" s="22">
        <f>'Distributor Secondary'!AE8*'DSR con %'!AF23</f>
        <v>11.549999999999999</v>
      </c>
      <c r="AG23" s="22">
        <f>'Distributor Secondary'!AF8*'DSR con %'!AG23</f>
        <v>8.61</v>
      </c>
      <c r="AH23" s="22">
        <f>'Distributor Secondary'!AG8*'DSR con %'!AH23</f>
        <v>13.02</v>
      </c>
    </row>
    <row r="24" spans="1:46" x14ac:dyDescent="0.2">
      <c r="A24" s="34" t="s">
        <v>9</v>
      </c>
      <c r="B24" s="18" t="s">
        <v>5</v>
      </c>
      <c r="C24" s="19" t="s">
        <v>24</v>
      </c>
      <c r="D24" s="31" t="s">
        <v>67</v>
      </c>
      <c r="E24" s="31" t="s">
        <v>68</v>
      </c>
      <c r="F24" s="20">
        <f t="shared" si="0"/>
        <v>1735163.2</v>
      </c>
      <c r="G24" s="21">
        <f t="shared" si="1"/>
        <v>1092.1699999999996</v>
      </c>
      <c r="H24" s="22">
        <f>'Distributor Secondary'!G8*'DSR con %'!H24</f>
        <v>109.46000000000001</v>
      </c>
      <c r="I24" s="22">
        <f>'Distributor Secondary'!H8*'DSR con %'!I24</f>
        <v>153.14000000000001</v>
      </c>
      <c r="J24" s="22">
        <f>'Distributor Secondary'!I8*'DSR con %'!J24</f>
        <v>109.46000000000001</v>
      </c>
      <c r="K24" s="22">
        <f>'Distributor Secondary'!J8*'DSR con %'!K24</f>
        <v>87.62</v>
      </c>
      <c r="L24" s="22">
        <f>'Distributor Secondary'!K8*'DSR con %'!L24</f>
        <v>26.26</v>
      </c>
      <c r="M24" s="22">
        <f>'Distributor Secondary'!L8*'DSR con %'!M24</f>
        <v>26.26</v>
      </c>
      <c r="N24" s="22">
        <f>'Distributor Secondary'!M8*'DSR con %'!N24</f>
        <v>43.68</v>
      </c>
      <c r="O24" s="22">
        <f>'Distributor Secondary'!N8*'DSR con %'!O24</f>
        <v>43.68</v>
      </c>
      <c r="P24" s="22">
        <f>'Distributor Secondary'!O8*'DSR con %'!P24</f>
        <v>19.5</v>
      </c>
      <c r="Q24" s="22">
        <f>'Distributor Secondary'!P8*'DSR con %'!Q24</f>
        <v>33.020000000000003</v>
      </c>
      <c r="R24" s="22">
        <f>'Distributor Secondary'!Q8*'DSR con %'!R24</f>
        <v>22.1</v>
      </c>
      <c r="S24" s="22">
        <f>'Distributor Secondary'!R8*'DSR con %'!S24</f>
        <v>43.68</v>
      </c>
      <c r="T24" s="22">
        <f>'Distributor Secondary'!S8*'DSR con %'!T24</f>
        <v>43.68</v>
      </c>
      <c r="U24" s="22">
        <f>'Distributor Secondary'!T8*'DSR con %'!U24</f>
        <v>43.68</v>
      </c>
      <c r="V24" s="22">
        <f>'Distributor Secondary'!U8*'DSR con %'!V24</f>
        <v>17.420000000000002</v>
      </c>
      <c r="W24" s="22">
        <f>'Distributor Secondary'!V8*'DSR con %'!W24</f>
        <v>43.68</v>
      </c>
      <c r="X24" s="22">
        <f>'Distributor Secondary'!W8*'DSR con %'!X24</f>
        <v>43.68</v>
      </c>
      <c r="Y24" s="22">
        <f>'Distributor Secondary'!X8*'DSR con %'!Y24</f>
        <v>22.1</v>
      </c>
      <c r="Z24" s="22">
        <f>'Distributor Secondary'!Y8*'DSR con %'!Z24</f>
        <v>43.68</v>
      </c>
      <c r="AA24" s="22">
        <f>'Distributor Secondary'!Z8*'DSR con %'!AA24</f>
        <v>43.68</v>
      </c>
      <c r="AB24" s="22">
        <f>'Distributor Secondary'!AA8*'DSR con %'!AB24</f>
        <v>7.0200000000000005</v>
      </c>
      <c r="AC24" s="22">
        <f>'Distributor Secondary'!AB8*'DSR con %'!AC24</f>
        <v>5.46</v>
      </c>
      <c r="AD24" s="22">
        <f>'Distributor Secondary'!AC8*'DSR con %'!AD24</f>
        <v>12.48</v>
      </c>
      <c r="AE24" s="22">
        <f>'Distributor Secondary'!AD8*'DSR con %'!AE24</f>
        <v>8.25</v>
      </c>
      <c r="AF24" s="22">
        <f>'Distributor Secondary'!AE8*'DSR con %'!AF24</f>
        <v>13.75</v>
      </c>
      <c r="AG24" s="22">
        <f>'Distributor Secondary'!AF8*'DSR con %'!AG24</f>
        <v>10.25</v>
      </c>
      <c r="AH24" s="22">
        <f>'Distributor Secondary'!AG8*'DSR con %'!AH24</f>
        <v>15.5</v>
      </c>
    </row>
    <row r="25" spans="1:46" x14ac:dyDescent="0.2">
      <c r="A25" s="34" t="s">
        <v>9</v>
      </c>
      <c r="B25" s="18" t="s">
        <v>5</v>
      </c>
      <c r="C25" s="19" t="s">
        <v>24</v>
      </c>
      <c r="D25" s="31" t="s">
        <v>69</v>
      </c>
      <c r="E25" s="31" t="s">
        <v>70</v>
      </c>
      <c r="F25" s="20">
        <f t="shared" si="0"/>
        <v>1374661.6</v>
      </c>
      <c r="G25" s="21">
        <f t="shared" si="1"/>
        <v>845.42000000000019</v>
      </c>
      <c r="H25" s="22">
        <f>'Distributor Secondary'!G8*'DSR con %'!H25</f>
        <v>84.2</v>
      </c>
      <c r="I25" s="22">
        <f>'Distributor Secondary'!H8*'DSR con %'!I25</f>
        <v>117.80000000000001</v>
      </c>
      <c r="J25" s="22">
        <f>'Distributor Secondary'!I8*'DSR con %'!J25</f>
        <v>84.2</v>
      </c>
      <c r="K25" s="22">
        <f>'Distributor Secondary'!J8*'DSR con %'!K25</f>
        <v>67.400000000000006</v>
      </c>
      <c r="L25" s="22">
        <f>'Distributor Secondary'!K8*'DSR con %'!L25</f>
        <v>20.200000000000003</v>
      </c>
      <c r="M25" s="22">
        <f>'Distributor Secondary'!L8*'DSR con %'!M25</f>
        <v>20.200000000000003</v>
      </c>
      <c r="N25" s="22">
        <f>'Distributor Secondary'!M8*'DSR con %'!N25</f>
        <v>33.6</v>
      </c>
      <c r="O25" s="22">
        <f>'Distributor Secondary'!N8*'DSR con %'!O25</f>
        <v>33.6</v>
      </c>
      <c r="P25" s="22">
        <f>'Distributor Secondary'!O8*'DSR con %'!P25</f>
        <v>15</v>
      </c>
      <c r="Q25" s="22">
        <f>'Distributor Secondary'!P8*'DSR con %'!Q25</f>
        <v>25.400000000000002</v>
      </c>
      <c r="R25" s="22">
        <f>'Distributor Secondary'!Q8*'DSR con %'!R25</f>
        <v>17</v>
      </c>
      <c r="S25" s="22">
        <f>'Distributor Secondary'!R8*'DSR con %'!S25</f>
        <v>33.6</v>
      </c>
      <c r="T25" s="22">
        <f>'Distributor Secondary'!S8*'DSR con %'!T25</f>
        <v>33.6</v>
      </c>
      <c r="U25" s="22">
        <f>'Distributor Secondary'!T8*'DSR con %'!U25</f>
        <v>33.6</v>
      </c>
      <c r="V25" s="22">
        <f>'Distributor Secondary'!U8*'DSR con %'!V25</f>
        <v>13.4</v>
      </c>
      <c r="W25" s="22">
        <f>'Distributor Secondary'!V8*'DSR con %'!W25</f>
        <v>33.6</v>
      </c>
      <c r="X25" s="22">
        <f>'Distributor Secondary'!W8*'DSR con %'!X25</f>
        <v>33.6</v>
      </c>
      <c r="Y25" s="22">
        <f>'Distributor Secondary'!X8*'DSR con %'!Y25</f>
        <v>17</v>
      </c>
      <c r="Z25" s="22">
        <f>'Distributor Secondary'!Y8*'DSR con %'!Z25</f>
        <v>33.6</v>
      </c>
      <c r="AA25" s="22">
        <f>'Distributor Secondary'!Z8*'DSR con %'!AA25</f>
        <v>33.6</v>
      </c>
      <c r="AB25" s="22">
        <f>'Distributor Secondary'!AA8*'DSR con %'!AB25</f>
        <v>5.4</v>
      </c>
      <c r="AC25" s="22">
        <f>'Distributor Secondary'!AB8*'DSR con %'!AC25</f>
        <v>4.2</v>
      </c>
      <c r="AD25" s="22">
        <f>'Distributor Secondary'!AC8*'DSR con %'!AD25</f>
        <v>9.6000000000000014</v>
      </c>
      <c r="AE25" s="22">
        <f>'Distributor Secondary'!AD8*'DSR con %'!AE25</f>
        <v>7.26</v>
      </c>
      <c r="AF25" s="22">
        <f>'Distributor Secondary'!AE8*'DSR con %'!AF25</f>
        <v>12.1</v>
      </c>
      <c r="AG25" s="22">
        <f>'Distributor Secondary'!AF8*'DSR con %'!AG25</f>
        <v>9.02</v>
      </c>
      <c r="AH25" s="22">
        <f>'Distributor Secondary'!AG8*'DSR con %'!AH25</f>
        <v>13.64</v>
      </c>
    </row>
    <row r="26" spans="1:46" s="10" customFormat="1" x14ac:dyDescent="0.2">
      <c r="A26" s="32"/>
      <c r="B26" s="24"/>
      <c r="C26" s="25"/>
      <c r="D26" s="33"/>
      <c r="E26" s="33"/>
      <c r="F26" s="28">
        <f t="shared" si="0"/>
        <v>6729150</v>
      </c>
      <c r="G26" s="58">
        <f t="shared" si="1"/>
        <v>4208</v>
      </c>
      <c r="H26" s="12">
        <f>SUM(H22:H25)</f>
        <v>420.99999999999994</v>
      </c>
      <c r="I26" s="12">
        <f t="shared" ref="I26:AH26" si="6">SUM(I22:I25)</f>
        <v>589</v>
      </c>
      <c r="J26" s="12">
        <f t="shared" si="6"/>
        <v>420.99999999999994</v>
      </c>
      <c r="K26" s="12">
        <f t="shared" si="6"/>
        <v>337</v>
      </c>
      <c r="L26" s="12">
        <f t="shared" si="6"/>
        <v>101</v>
      </c>
      <c r="M26" s="12">
        <f t="shared" si="6"/>
        <v>101</v>
      </c>
      <c r="N26" s="12">
        <f t="shared" si="6"/>
        <v>168</v>
      </c>
      <c r="O26" s="12">
        <f t="shared" si="6"/>
        <v>168</v>
      </c>
      <c r="P26" s="12">
        <f t="shared" si="6"/>
        <v>75</v>
      </c>
      <c r="Q26" s="12">
        <f t="shared" si="6"/>
        <v>127</v>
      </c>
      <c r="R26" s="12">
        <f t="shared" si="6"/>
        <v>85</v>
      </c>
      <c r="S26" s="12">
        <f t="shared" si="6"/>
        <v>168</v>
      </c>
      <c r="T26" s="12">
        <f t="shared" si="6"/>
        <v>168</v>
      </c>
      <c r="U26" s="12">
        <f t="shared" si="6"/>
        <v>168</v>
      </c>
      <c r="V26" s="12">
        <f t="shared" si="6"/>
        <v>67</v>
      </c>
      <c r="W26" s="12">
        <f t="shared" si="6"/>
        <v>168</v>
      </c>
      <c r="X26" s="12">
        <f t="shared" si="6"/>
        <v>168</v>
      </c>
      <c r="Y26" s="12">
        <f t="shared" si="6"/>
        <v>85</v>
      </c>
      <c r="Z26" s="12">
        <f t="shared" si="6"/>
        <v>168</v>
      </c>
      <c r="AA26" s="12">
        <f t="shared" si="6"/>
        <v>168</v>
      </c>
      <c r="AB26" s="12">
        <f t="shared" si="6"/>
        <v>27</v>
      </c>
      <c r="AC26" s="12">
        <f t="shared" si="6"/>
        <v>21</v>
      </c>
      <c r="AD26" s="12">
        <f t="shared" si="6"/>
        <v>48.000000000000007</v>
      </c>
      <c r="AE26" s="12">
        <f t="shared" si="6"/>
        <v>33</v>
      </c>
      <c r="AF26" s="12">
        <f t="shared" si="6"/>
        <v>55</v>
      </c>
      <c r="AG26" s="12">
        <f t="shared" si="6"/>
        <v>41</v>
      </c>
      <c r="AH26" s="12">
        <f t="shared" si="6"/>
        <v>62</v>
      </c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</row>
    <row r="27" spans="1:46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 t="shared" si="0"/>
        <v>4206960.5999999996</v>
      </c>
      <c r="G27" s="21">
        <f t="shared" si="1"/>
        <v>2406.6300000000006</v>
      </c>
      <c r="H27" s="22">
        <f>'Distributor Secondary'!G9*'DSR con %'!H27</f>
        <v>226.88</v>
      </c>
      <c r="I27" s="22">
        <f>'Distributor Secondary'!H9*'DSR con %'!I27</f>
        <v>318.08</v>
      </c>
      <c r="J27" s="22">
        <f>'Distributor Secondary'!I9*'DSR con %'!J27</f>
        <v>226.88</v>
      </c>
      <c r="K27" s="22">
        <f>'Distributor Secondary'!J9*'DSR con %'!K27</f>
        <v>181.76</v>
      </c>
      <c r="L27" s="22">
        <f>'Distributor Secondary'!K9*'DSR con %'!L27</f>
        <v>54.4</v>
      </c>
      <c r="M27" s="22">
        <f>'Distributor Secondary'!L9*'DSR con %'!M27</f>
        <v>54.4</v>
      </c>
      <c r="N27" s="22">
        <f>'Distributor Secondary'!M9*'DSR con %'!N27</f>
        <v>90.88</v>
      </c>
      <c r="O27" s="22">
        <f>'Distributor Secondary'!N9*'DSR con %'!O27</f>
        <v>90.88</v>
      </c>
      <c r="P27" s="22">
        <f>'Distributor Secondary'!O9*'DSR con %'!P27</f>
        <v>40.96</v>
      </c>
      <c r="Q27" s="22">
        <f>'Distributor Secondary'!P9*'DSR con %'!Q27</f>
        <v>68.16</v>
      </c>
      <c r="R27" s="22">
        <f>'Distributor Secondary'!Q9*'DSR con %'!R27</f>
        <v>49.699999999999996</v>
      </c>
      <c r="S27" s="22">
        <f>'Distributor Secondary'!R9*'DSR con %'!S27</f>
        <v>99.399999999999991</v>
      </c>
      <c r="T27" s="22">
        <f>'Distributor Secondary'!S9*'DSR con %'!T27</f>
        <v>99.399999999999991</v>
      </c>
      <c r="U27" s="22">
        <f>'Distributor Secondary'!T9*'DSR con %'!U27</f>
        <v>99.399999999999991</v>
      </c>
      <c r="V27" s="22">
        <f>'Distributor Secondary'!U9*'DSR con %'!V27</f>
        <v>39.9</v>
      </c>
      <c r="W27" s="22">
        <f>'Distributor Secondary'!V9*'DSR con %'!W27</f>
        <v>99.399999999999991</v>
      </c>
      <c r="X27" s="22">
        <f>'Distributor Secondary'!W9*'DSR con %'!X27</f>
        <v>99.399999999999991</v>
      </c>
      <c r="Y27" s="22">
        <f>'Distributor Secondary'!X9*'DSR con %'!Y27</f>
        <v>49.699999999999996</v>
      </c>
      <c r="Z27" s="22">
        <f>'Distributor Secondary'!Y9*'DSR con %'!Z27</f>
        <v>99.399999999999991</v>
      </c>
      <c r="AA27" s="22">
        <f>'Distributor Secondary'!Z9*'DSR con %'!AA27</f>
        <v>99.399999999999991</v>
      </c>
      <c r="AB27" s="22">
        <f>'Distributor Secondary'!AA9*'DSR con %'!AB27</f>
        <v>20.7</v>
      </c>
      <c r="AC27" s="22">
        <f>'Distributor Secondary'!AB9*'DSR con %'!AC27</f>
        <v>15.75</v>
      </c>
      <c r="AD27" s="22">
        <f>'Distributor Secondary'!AC9*'DSR con %'!AD27</f>
        <v>36.450000000000003</v>
      </c>
      <c r="AE27" s="22">
        <f>'Distributor Secondary'!AD9*'DSR con %'!AE27</f>
        <v>25.2</v>
      </c>
      <c r="AF27" s="22">
        <f>'Distributor Secondary'!AE9*'DSR con %'!AF27</f>
        <v>41.85</v>
      </c>
      <c r="AG27" s="22">
        <f>'Distributor Secondary'!AF9*'DSR con %'!AG27</f>
        <v>31.5</v>
      </c>
      <c r="AH27" s="22">
        <f>'Distributor Secondary'!AG9*'DSR con %'!AH27</f>
        <v>46.800000000000004</v>
      </c>
    </row>
    <row r="28" spans="1:46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 t="shared" si="0"/>
        <v>1263211.9000000001</v>
      </c>
      <c r="G28" s="21">
        <f t="shared" si="1"/>
        <v>802.43500000000017</v>
      </c>
      <c r="H28" s="22">
        <f>'Distributor Secondary'!G9*'DSR con %'!H28</f>
        <v>77.989999999999995</v>
      </c>
      <c r="I28" s="22">
        <f>'Distributor Secondary'!H9*'DSR con %'!I28</f>
        <v>109.34</v>
      </c>
      <c r="J28" s="22">
        <f>'Distributor Secondary'!I9*'DSR con %'!J28</f>
        <v>77.989999999999995</v>
      </c>
      <c r="K28" s="22">
        <f>'Distributor Secondary'!J9*'DSR con %'!K28</f>
        <v>62.48</v>
      </c>
      <c r="L28" s="22">
        <f>'Distributor Secondary'!K9*'DSR con %'!L28</f>
        <v>18.7</v>
      </c>
      <c r="M28" s="22">
        <f>'Distributor Secondary'!L9*'DSR con %'!M28</f>
        <v>18.7</v>
      </c>
      <c r="N28" s="22">
        <f>'Distributor Secondary'!M9*'DSR con %'!N28</f>
        <v>31.24</v>
      </c>
      <c r="O28" s="22">
        <f>'Distributor Secondary'!N9*'DSR con %'!O28</f>
        <v>31.24</v>
      </c>
      <c r="P28" s="22">
        <f>'Distributor Secondary'!O9*'DSR con %'!P28</f>
        <v>14.08</v>
      </c>
      <c r="Q28" s="22">
        <f>'Distributor Secondary'!P9*'DSR con %'!Q28</f>
        <v>23.43</v>
      </c>
      <c r="R28" s="22">
        <f>'Distributor Secondary'!Q9*'DSR con %'!R28</f>
        <v>17.04</v>
      </c>
      <c r="S28" s="22">
        <f>'Distributor Secondary'!R9*'DSR con %'!S28</f>
        <v>34.08</v>
      </c>
      <c r="T28" s="22">
        <f>'Distributor Secondary'!S9*'DSR con %'!T28</f>
        <v>34.08</v>
      </c>
      <c r="U28" s="22">
        <f>'Distributor Secondary'!T9*'DSR con %'!U28</f>
        <v>34.08</v>
      </c>
      <c r="V28" s="22">
        <f>'Distributor Secondary'!U9*'DSR con %'!V28</f>
        <v>13.68</v>
      </c>
      <c r="W28" s="22">
        <f>'Distributor Secondary'!V9*'DSR con %'!W28</f>
        <v>34.08</v>
      </c>
      <c r="X28" s="22">
        <f>'Distributor Secondary'!W9*'DSR con %'!X28</f>
        <v>34.08</v>
      </c>
      <c r="Y28" s="22">
        <f>'Distributor Secondary'!X9*'DSR con %'!Y28</f>
        <v>17.04</v>
      </c>
      <c r="Z28" s="22">
        <f>'Distributor Secondary'!Y9*'DSR con %'!Z28</f>
        <v>34.08</v>
      </c>
      <c r="AA28" s="22">
        <f>'Distributor Secondary'!Z9*'DSR con %'!AA28</f>
        <v>34.08</v>
      </c>
      <c r="AB28" s="22">
        <f>'Distributor Secondary'!AA9*'DSR con %'!AB28</f>
        <v>4.83</v>
      </c>
      <c r="AC28" s="22">
        <f>'Distributor Secondary'!AB9*'DSR con %'!AC28</f>
        <v>3.6749999999999998</v>
      </c>
      <c r="AD28" s="22">
        <f>'Distributor Secondary'!AC9*'DSR con %'!AD28</f>
        <v>8.504999999999999</v>
      </c>
      <c r="AE28" s="22">
        <f>'Distributor Secondary'!AD9*'DSR con %'!AE28</f>
        <v>5.88</v>
      </c>
      <c r="AF28" s="22">
        <f>'Distributor Secondary'!AE9*'DSR con %'!AF28</f>
        <v>9.7649999999999988</v>
      </c>
      <c r="AG28" s="22">
        <f>'Distributor Secondary'!AF9*'DSR con %'!AG28</f>
        <v>7.35</v>
      </c>
      <c r="AH28" s="22">
        <f>'Distributor Secondary'!AG9*'DSR con %'!AH28</f>
        <v>10.92</v>
      </c>
    </row>
    <row r="29" spans="1:46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 t="shared" si="0"/>
        <v>1654413</v>
      </c>
      <c r="G29" s="21">
        <f t="shared" si="1"/>
        <v>1041.7200000000005</v>
      </c>
      <c r="H29" s="22">
        <f>'Distributor Secondary'!G9*'DSR con %'!H29</f>
        <v>99.26</v>
      </c>
      <c r="I29" s="22">
        <f>'Distributor Secondary'!H9*'DSR con %'!I29</f>
        <v>139.16000000000003</v>
      </c>
      <c r="J29" s="22">
        <f>'Distributor Secondary'!I9*'DSR con %'!J29</f>
        <v>99.26</v>
      </c>
      <c r="K29" s="22">
        <f>'Distributor Secondary'!J9*'DSR con %'!K29</f>
        <v>79.52000000000001</v>
      </c>
      <c r="L29" s="22">
        <f>'Distributor Secondary'!K9*'DSR con %'!L29</f>
        <v>23.8</v>
      </c>
      <c r="M29" s="22">
        <f>'Distributor Secondary'!L9*'DSR con %'!M29</f>
        <v>23.8</v>
      </c>
      <c r="N29" s="22">
        <f>'Distributor Secondary'!M9*'DSR con %'!N29</f>
        <v>39.760000000000005</v>
      </c>
      <c r="O29" s="22">
        <f>'Distributor Secondary'!N9*'DSR con %'!O29</f>
        <v>39.760000000000005</v>
      </c>
      <c r="P29" s="22">
        <f>'Distributor Secondary'!O9*'DSR con %'!P29</f>
        <v>17.920000000000002</v>
      </c>
      <c r="Q29" s="22">
        <f>'Distributor Secondary'!P9*'DSR con %'!Q29</f>
        <v>29.820000000000004</v>
      </c>
      <c r="R29" s="22">
        <f>'Distributor Secondary'!Q9*'DSR con %'!R29</f>
        <v>22.72</v>
      </c>
      <c r="S29" s="22">
        <f>'Distributor Secondary'!R9*'DSR con %'!S29</f>
        <v>45.44</v>
      </c>
      <c r="T29" s="22">
        <f>'Distributor Secondary'!S9*'DSR con %'!T29</f>
        <v>45.44</v>
      </c>
      <c r="U29" s="22">
        <f>'Distributor Secondary'!T9*'DSR con %'!U29</f>
        <v>45.44</v>
      </c>
      <c r="V29" s="22">
        <f>'Distributor Secondary'!U9*'DSR con %'!V29</f>
        <v>18.240000000000002</v>
      </c>
      <c r="W29" s="22">
        <f>'Distributor Secondary'!V9*'DSR con %'!W29</f>
        <v>45.44</v>
      </c>
      <c r="X29" s="22">
        <f>'Distributor Secondary'!W9*'DSR con %'!X29</f>
        <v>45.44</v>
      </c>
      <c r="Y29" s="22">
        <f>'Distributor Secondary'!X9*'DSR con %'!Y29</f>
        <v>22.72</v>
      </c>
      <c r="Z29" s="22">
        <f>'Distributor Secondary'!Y9*'DSR con %'!Z29</f>
        <v>45.44</v>
      </c>
      <c r="AA29" s="22">
        <f>'Distributor Secondary'!Z9*'DSR con %'!AA29</f>
        <v>45.44</v>
      </c>
      <c r="AB29" s="22">
        <f>'Distributor Secondary'!AA9*'DSR con %'!AB29</f>
        <v>6.44</v>
      </c>
      <c r="AC29" s="22">
        <f>'Distributor Secondary'!AB9*'DSR con %'!AC29</f>
        <v>4.9000000000000004</v>
      </c>
      <c r="AD29" s="22">
        <f>'Distributor Secondary'!AC9*'DSR con %'!AD29</f>
        <v>11.340000000000002</v>
      </c>
      <c r="AE29" s="22">
        <f>'Distributor Secondary'!AD9*'DSR con %'!AE29</f>
        <v>7.8400000000000007</v>
      </c>
      <c r="AF29" s="22">
        <f>'Distributor Secondary'!AE9*'DSR con %'!AF29</f>
        <v>13.020000000000001</v>
      </c>
      <c r="AG29" s="22">
        <f>'Distributor Secondary'!AF9*'DSR con %'!AG29</f>
        <v>9.8000000000000007</v>
      </c>
      <c r="AH29" s="22">
        <f>'Distributor Secondary'!AG9*'DSR con %'!AH29</f>
        <v>14.560000000000002</v>
      </c>
    </row>
    <row r="30" spans="1:46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 t="shared" si="0"/>
        <v>1384980.3</v>
      </c>
      <c r="G30" s="21">
        <f t="shared" si="1"/>
        <v>910.87499999999989</v>
      </c>
      <c r="H30" s="22">
        <f>'Distributor Secondary'!G9*'DSR con %'!H30</f>
        <v>92.17</v>
      </c>
      <c r="I30" s="22">
        <f>'Distributor Secondary'!H9*'DSR con %'!I30</f>
        <v>129.22</v>
      </c>
      <c r="J30" s="22">
        <f>'Distributor Secondary'!I9*'DSR con %'!J30</f>
        <v>92.17</v>
      </c>
      <c r="K30" s="22">
        <f>'Distributor Secondary'!J9*'DSR con %'!K30</f>
        <v>73.84</v>
      </c>
      <c r="L30" s="22">
        <f>'Distributor Secondary'!K9*'DSR con %'!L30</f>
        <v>22.1</v>
      </c>
      <c r="M30" s="22">
        <f>'Distributor Secondary'!L9*'DSR con %'!M30</f>
        <v>22.1</v>
      </c>
      <c r="N30" s="22">
        <f>'Distributor Secondary'!M9*'DSR con %'!N30</f>
        <v>36.92</v>
      </c>
      <c r="O30" s="22">
        <f>'Distributor Secondary'!N9*'DSR con %'!O30</f>
        <v>36.92</v>
      </c>
      <c r="P30" s="22">
        <f>'Distributor Secondary'!O9*'DSR con %'!P30</f>
        <v>16.64</v>
      </c>
      <c r="Q30" s="22">
        <f>'Distributor Secondary'!P9*'DSR con %'!Q30</f>
        <v>27.69</v>
      </c>
      <c r="R30" s="22">
        <f>'Distributor Secondary'!Q9*'DSR con %'!R30</f>
        <v>18.46</v>
      </c>
      <c r="S30" s="22">
        <f>'Distributor Secondary'!R9*'DSR con %'!S30</f>
        <v>36.92</v>
      </c>
      <c r="T30" s="22">
        <f>'Distributor Secondary'!S9*'DSR con %'!T30</f>
        <v>36.92</v>
      </c>
      <c r="U30" s="22">
        <f>'Distributor Secondary'!T9*'DSR con %'!U30</f>
        <v>36.92</v>
      </c>
      <c r="V30" s="22">
        <f>'Distributor Secondary'!U9*'DSR con %'!V30</f>
        <v>14.82</v>
      </c>
      <c r="W30" s="22">
        <f>'Distributor Secondary'!V9*'DSR con %'!W30</f>
        <v>36.92</v>
      </c>
      <c r="X30" s="22">
        <f>'Distributor Secondary'!W9*'DSR con %'!X30</f>
        <v>36.92</v>
      </c>
      <c r="Y30" s="22">
        <f>'Distributor Secondary'!X9*'DSR con %'!Y30</f>
        <v>18.46</v>
      </c>
      <c r="Z30" s="22">
        <f>'Distributor Secondary'!Y9*'DSR con %'!Z30</f>
        <v>36.92</v>
      </c>
      <c r="AA30" s="22">
        <f>'Distributor Secondary'!Z9*'DSR con %'!AA30</f>
        <v>36.92</v>
      </c>
      <c r="AB30" s="22">
        <f>'Distributor Secondary'!AA9*'DSR con %'!AB30</f>
        <v>4.83</v>
      </c>
      <c r="AC30" s="22">
        <f>'Distributor Secondary'!AB9*'DSR con %'!AC30</f>
        <v>3.6749999999999998</v>
      </c>
      <c r="AD30" s="22">
        <f>'Distributor Secondary'!AC9*'DSR con %'!AD30</f>
        <v>8.504999999999999</v>
      </c>
      <c r="AE30" s="22">
        <f>'Distributor Secondary'!AD9*'DSR con %'!AE30</f>
        <v>5.88</v>
      </c>
      <c r="AF30" s="22">
        <f>'Distributor Secondary'!AE9*'DSR con %'!AF30</f>
        <v>9.7649999999999988</v>
      </c>
      <c r="AG30" s="22">
        <f>'Distributor Secondary'!AF9*'DSR con %'!AG30</f>
        <v>7.35</v>
      </c>
      <c r="AH30" s="22">
        <f>'Distributor Secondary'!AG9*'DSR con %'!AH30</f>
        <v>10.92</v>
      </c>
    </row>
    <row r="31" spans="1:46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69" t="s">
        <v>173</v>
      </c>
      <c r="F31" s="20">
        <f t="shared" si="0"/>
        <v>1788825.9000000004</v>
      </c>
      <c r="G31" s="21">
        <f t="shared" si="1"/>
        <v>1168.5900000000004</v>
      </c>
      <c r="H31" s="22">
        <f>'Distributor Secondary'!G9*'DSR con %'!H31</f>
        <v>120.53000000000002</v>
      </c>
      <c r="I31" s="22">
        <f>'Distributor Secondary'!H9*'DSR con %'!I31</f>
        <v>168.98000000000002</v>
      </c>
      <c r="J31" s="22">
        <f>'Distributor Secondary'!I9*'DSR con %'!J31</f>
        <v>120.53000000000002</v>
      </c>
      <c r="K31" s="22">
        <f>'Distributor Secondary'!J9*'DSR con %'!K31</f>
        <v>96.56</v>
      </c>
      <c r="L31" s="22">
        <f>'Distributor Secondary'!K9*'DSR con %'!L31</f>
        <v>28.900000000000002</v>
      </c>
      <c r="M31" s="22">
        <f>'Distributor Secondary'!L9*'DSR con %'!M31</f>
        <v>28.900000000000002</v>
      </c>
      <c r="N31" s="22">
        <f>'Distributor Secondary'!M9*'DSR con %'!N31</f>
        <v>48.28</v>
      </c>
      <c r="O31" s="22">
        <f>'Distributor Secondary'!N9*'DSR con %'!O31</f>
        <v>48.28</v>
      </c>
      <c r="P31" s="22">
        <f>'Distributor Secondary'!O9*'DSR con %'!P31</f>
        <v>21.76</v>
      </c>
      <c r="Q31" s="22">
        <f>'Distributor Secondary'!P9*'DSR con %'!Q31</f>
        <v>36.21</v>
      </c>
      <c r="R31" s="22">
        <f>'Distributor Secondary'!Q9*'DSR con %'!R31</f>
        <v>22.72</v>
      </c>
      <c r="S31" s="22">
        <f>'Distributor Secondary'!R9*'DSR con %'!S31</f>
        <v>45.44</v>
      </c>
      <c r="T31" s="22">
        <f>'Distributor Secondary'!S9*'DSR con %'!T31</f>
        <v>45.44</v>
      </c>
      <c r="U31" s="22">
        <f>'Distributor Secondary'!T9*'DSR con %'!U31</f>
        <v>45.44</v>
      </c>
      <c r="V31" s="22">
        <f>'Distributor Secondary'!U9*'DSR con %'!V31</f>
        <v>18.240000000000002</v>
      </c>
      <c r="W31" s="22">
        <f>'Distributor Secondary'!V9*'DSR con %'!W31</f>
        <v>45.44</v>
      </c>
      <c r="X31" s="22">
        <f>'Distributor Secondary'!W9*'DSR con %'!X31</f>
        <v>45.44</v>
      </c>
      <c r="Y31" s="22">
        <f>'Distributor Secondary'!X9*'DSR con %'!Y31</f>
        <v>22.72</v>
      </c>
      <c r="Z31" s="22">
        <f>'Distributor Secondary'!Y9*'DSR con %'!Z31</f>
        <v>45.44</v>
      </c>
      <c r="AA31" s="22">
        <f>'Distributor Secondary'!Z9*'DSR con %'!AA31</f>
        <v>45.44</v>
      </c>
      <c r="AB31" s="22">
        <f>'Distributor Secondary'!AA9*'DSR con %'!AB31</f>
        <v>6.44</v>
      </c>
      <c r="AC31" s="22">
        <f>'Distributor Secondary'!AB9*'DSR con %'!AC31</f>
        <v>4.9000000000000004</v>
      </c>
      <c r="AD31" s="22">
        <f>'Distributor Secondary'!AC9*'DSR con %'!AD31</f>
        <v>11.340000000000002</v>
      </c>
      <c r="AE31" s="22">
        <f>'Distributor Secondary'!AD9*'DSR con %'!AE31</f>
        <v>7.8400000000000007</v>
      </c>
      <c r="AF31" s="22">
        <f>'Distributor Secondary'!AE9*'DSR con %'!AF31</f>
        <v>13.020000000000001</v>
      </c>
      <c r="AG31" s="22">
        <f>'Distributor Secondary'!AF9*'DSR con %'!AG31</f>
        <v>9.8000000000000007</v>
      </c>
      <c r="AH31" s="22">
        <f>'Distributor Secondary'!AG9*'DSR con %'!AH31</f>
        <v>14.560000000000002</v>
      </c>
    </row>
    <row r="32" spans="1:46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147</v>
      </c>
      <c r="F32" s="20">
        <f t="shared" si="0"/>
        <v>1059418.3</v>
      </c>
      <c r="G32" s="21">
        <f t="shared" si="1"/>
        <v>769.75000000000045</v>
      </c>
      <c r="H32" s="22">
        <f>'Distributor Secondary'!G9*'DSR con %'!H32</f>
        <v>92.17</v>
      </c>
      <c r="I32" s="22">
        <f>'Distributor Secondary'!H9*'DSR con %'!I32</f>
        <v>129.22</v>
      </c>
      <c r="J32" s="22">
        <f>'Distributor Secondary'!I9*'DSR con %'!J32</f>
        <v>92.17</v>
      </c>
      <c r="K32" s="22">
        <f>'Distributor Secondary'!J9*'DSR con %'!K32</f>
        <v>73.84</v>
      </c>
      <c r="L32" s="22">
        <f>'Distributor Secondary'!K9*'DSR con %'!L32</f>
        <v>22.1</v>
      </c>
      <c r="M32" s="22">
        <f>'Distributor Secondary'!L9*'DSR con %'!M32</f>
        <v>22.1</v>
      </c>
      <c r="N32" s="22">
        <f>'Distributor Secondary'!M9*'DSR con %'!N32</f>
        <v>36.92</v>
      </c>
      <c r="O32" s="22">
        <f>'Distributor Secondary'!N9*'DSR con %'!O32</f>
        <v>36.92</v>
      </c>
      <c r="P32" s="22">
        <f>'Distributor Secondary'!O9*'DSR con %'!P32</f>
        <v>16.64</v>
      </c>
      <c r="Q32" s="22">
        <f>'Distributor Secondary'!P9*'DSR con %'!Q32</f>
        <v>27.69</v>
      </c>
      <c r="R32" s="22">
        <f>'Distributor Secondary'!Q9*'DSR con %'!R32</f>
        <v>11.36</v>
      </c>
      <c r="S32" s="22">
        <f>'Distributor Secondary'!R9*'DSR con %'!S32</f>
        <v>22.72</v>
      </c>
      <c r="T32" s="22">
        <f>'Distributor Secondary'!S9*'DSR con %'!T32</f>
        <v>22.72</v>
      </c>
      <c r="U32" s="22">
        <f>'Distributor Secondary'!T9*'DSR con %'!U32</f>
        <v>22.72</v>
      </c>
      <c r="V32" s="22">
        <f>'Distributor Secondary'!U9*'DSR con %'!V32</f>
        <v>9.120000000000001</v>
      </c>
      <c r="W32" s="22">
        <f>'Distributor Secondary'!V9*'DSR con %'!W32</f>
        <v>22.72</v>
      </c>
      <c r="X32" s="22">
        <f>'Distributor Secondary'!W9*'DSR con %'!X32</f>
        <v>22.72</v>
      </c>
      <c r="Y32" s="22">
        <f>'Distributor Secondary'!X9*'DSR con %'!Y32</f>
        <v>11.36</v>
      </c>
      <c r="Z32" s="22">
        <f>'Distributor Secondary'!Y9*'DSR con %'!Z32</f>
        <v>22.72</v>
      </c>
      <c r="AA32" s="22">
        <f>'Distributor Secondary'!Z9*'DSR con %'!AA32</f>
        <v>22.72</v>
      </c>
      <c r="AB32" s="22">
        <f>'Distributor Secondary'!AA9*'DSR con %'!AB32</f>
        <v>2.76</v>
      </c>
      <c r="AC32" s="22">
        <f>'Distributor Secondary'!AB9*'DSR con %'!AC32</f>
        <v>2.1</v>
      </c>
      <c r="AD32" s="22">
        <f>'Distributor Secondary'!AC9*'DSR con %'!AD32</f>
        <v>4.8599999999999994</v>
      </c>
      <c r="AE32" s="22">
        <f>'Distributor Secondary'!AD9*'DSR con %'!AE32</f>
        <v>3.36</v>
      </c>
      <c r="AF32" s="22">
        <f>'Distributor Secondary'!AE9*'DSR con %'!AF32</f>
        <v>5.58</v>
      </c>
      <c r="AG32" s="22">
        <f>'Distributor Secondary'!AF9*'DSR con %'!AG32</f>
        <v>4.2</v>
      </c>
      <c r="AH32" s="22">
        <f>'Distributor Secondary'!AG9*'DSR con %'!AH32</f>
        <v>6.24</v>
      </c>
    </row>
    <row r="33" spans="1:46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49</v>
      </c>
      <c r="F33" s="20">
        <f t="shared" si="0"/>
        <v>0</v>
      </c>
      <c r="G33" s="21">
        <f t="shared" si="1"/>
        <v>0</v>
      </c>
      <c r="H33" s="22">
        <f>'Distributor Secondary'!G9*'DSR con %'!H33</f>
        <v>0</v>
      </c>
      <c r="I33" s="22">
        <f>'Distributor Secondary'!H9*'DSR con %'!I33</f>
        <v>0</v>
      </c>
      <c r="J33" s="22">
        <f>'Distributor Secondary'!I9*'DSR con %'!J33</f>
        <v>0</v>
      </c>
      <c r="K33" s="22">
        <f>'Distributor Secondary'!J9*'DSR con %'!K33</f>
        <v>0</v>
      </c>
      <c r="L33" s="22">
        <f>'Distributor Secondary'!K9*'DSR con %'!L33</f>
        <v>0</v>
      </c>
      <c r="M33" s="22">
        <f>'Distributor Secondary'!L9*'DSR con %'!M33</f>
        <v>0</v>
      </c>
      <c r="N33" s="22">
        <f>'Distributor Secondary'!M9*'DSR con %'!N33</f>
        <v>0</v>
      </c>
      <c r="O33" s="22">
        <f>'Distributor Secondary'!N9*'DSR con %'!O33</f>
        <v>0</v>
      </c>
      <c r="P33" s="22">
        <f>'Distributor Secondary'!O9*'DSR con %'!P33</f>
        <v>0</v>
      </c>
      <c r="Q33" s="22">
        <f>'Distributor Secondary'!P9*'DSR con %'!Q33</f>
        <v>0</v>
      </c>
      <c r="R33" s="22">
        <f>'Distributor Secondary'!Q9*'DSR con %'!R33</f>
        <v>0</v>
      </c>
      <c r="S33" s="22">
        <f>'Distributor Secondary'!R9*'DSR con %'!S33</f>
        <v>0</v>
      </c>
      <c r="T33" s="22">
        <f>'Distributor Secondary'!S9*'DSR con %'!T33</f>
        <v>0</v>
      </c>
      <c r="U33" s="22">
        <f>'Distributor Secondary'!T9*'DSR con %'!U33</f>
        <v>0</v>
      </c>
      <c r="V33" s="22">
        <f>'Distributor Secondary'!U9*'DSR con %'!V33</f>
        <v>0</v>
      </c>
      <c r="W33" s="22">
        <f>'Distributor Secondary'!V9*'DSR con %'!W33</f>
        <v>0</v>
      </c>
      <c r="X33" s="22">
        <f>'Distributor Secondary'!W9*'DSR con %'!X33</f>
        <v>0</v>
      </c>
      <c r="Y33" s="22">
        <f>'Distributor Secondary'!X9*'DSR con %'!Y33</f>
        <v>0</v>
      </c>
      <c r="Z33" s="22">
        <f>'Distributor Secondary'!Y9*'DSR con %'!Z33</f>
        <v>0</v>
      </c>
      <c r="AA33" s="22">
        <f>'Distributor Secondary'!Z9*'DSR con %'!AA33</f>
        <v>0</v>
      </c>
      <c r="AB33" s="22">
        <f>'Distributor Secondary'!AA9*'DSR con %'!AB33</f>
        <v>0</v>
      </c>
      <c r="AC33" s="22">
        <f>'Distributor Secondary'!AB9*'DSR con %'!AC33</f>
        <v>0</v>
      </c>
      <c r="AD33" s="22">
        <f>'Distributor Secondary'!AC9*'DSR con %'!AD33</f>
        <v>0</v>
      </c>
      <c r="AE33" s="22">
        <f>'Distributor Secondary'!AD9*'DSR con %'!AE33</f>
        <v>0</v>
      </c>
      <c r="AF33" s="22">
        <f>'Distributor Secondary'!AE9*'DSR con %'!AF33</f>
        <v>0</v>
      </c>
      <c r="AG33" s="22">
        <f>'Distributor Secondary'!AF9*'DSR con %'!AG33</f>
        <v>0</v>
      </c>
      <c r="AH33" s="22">
        <f>'Distributor Secondary'!AG9*'DSR con %'!AH33</f>
        <v>0</v>
      </c>
    </row>
    <row r="34" spans="1:46" s="10" customFormat="1" x14ac:dyDescent="0.2">
      <c r="A34" s="23"/>
      <c r="B34" s="24"/>
      <c r="C34" s="25"/>
      <c r="D34" s="30"/>
      <c r="E34" s="23"/>
      <c r="F34" s="28">
        <f t="shared" si="0"/>
        <v>11357810</v>
      </c>
      <c r="G34" s="58">
        <f t="shared" si="1"/>
        <v>7100</v>
      </c>
      <c r="H34" s="28">
        <f t="shared" ref="H34:AH34" si="7">SUM(H27:H33)</f>
        <v>709</v>
      </c>
      <c r="I34" s="28">
        <f t="shared" si="7"/>
        <v>994</v>
      </c>
      <c r="J34" s="28">
        <f t="shared" si="7"/>
        <v>709</v>
      </c>
      <c r="K34" s="28">
        <f t="shared" si="7"/>
        <v>568</v>
      </c>
      <c r="L34" s="28">
        <f t="shared" si="7"/>
        <v>170</v>
      </c>
      <c r="M34" s="28">
        <f t="shared" si="7"/>
        <v>170</v>
      </c>
      <c r="N34" s="28">
        <f t="shared" si="7"/>
        <v>284</v>
      </c>
      <c r="O34" s="28">
        <f t="shared" si="7"/>
        <v>284</v>
      </c>
      <c r="P34" s="28">
        <f t="shared" si="7"/>
        <v>128</v>
      </c>
      <c r="Q34" s="28">
        <f t="shared" si="7"/>
        <v>213.00000000000003</v>
      </c>
      <c r="R34" s="28">
        <f t="shared" si="7"/>
        <v>142</v>
      </c>
      <c r="S34" s="28">
        <f t="shared" si="7"/>
        <v>284</v>
      </c>
      <c r="T34" s="28">
        <f t="shared" si="7"/>
        <v>284</v>
      </c>
      <c r="U34" s="28">
        <f t="shared" si="7"/>
        <v>284</v>
      </c>
      <c r="V34" s="28">
        <f t="shared" si="7"/>
        <v>114</v>
      </c>
      <c r="W34" s="28">
        <f t="shared" si="7"/>
        <v>284</v>
      </c>
      <c r="X34" s="28">
        <f t="shared" si="7"/>
        <v>284</v>
      </c>
      <c r="Y34" s="28">
        <f t="shared" si="7"/>
        <v>142</v>
      </c>
      <c r="Z34" s="28">
        <f t="shared" si="7"/>
        <v>284</v>
      </c>
      <c r="AA34" s="28">
        <f t="shared" si="7"/>
        <v>284</v>
      </c>
      <c r="AB34" s="28">
        <f t="shared" si="7"/>
        <v>46</v>
      </c>
      <c r="AC34" s="28">
        <f t="shared" si="7"/>
        <v>35.000000000000007</v>
      </c>
      <c r="AD34" s="28">
        <f t="shared" si="7"/>
        <v>81</v>
      </c>
      <c r="AE34" s="28">
        <f t="shared" si="7"/>
        <v>56.000000000000007</v>
      </c>
      <c r="AF34" s="28">
        <f t="shared" si="7"/>
        <v>93</v>
      </c>
      <c r="AG34" s="28">
        <f t="shared" si="7"/>
        <v>70.000000000000014</v>
      </c>
      <c r="AH34" s="28">
        <f t="shared" si="7"/>
        <v>104</v>
      </c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</row>
    <row r="35" spans="1:46" x14ac:dyDescent="0.2">
      <c r="A35" s="34" t="s">
        <v>11</v>
      </c>
      <c r="B35" s="18" t="s">
        <v>5</v>
      </c>
      <c r="C35" s="19" t="s">
        <v>24</v>
      </c>
      <c r="D35" s="31" t="s">
        <v>71</v>
      </c>
      <c r="E35" s="31" t="s">
        <v>153</v>
      </c>
      <c r="F35" s="20">
        <f t="shared" ref="F35:F66" si="8">SUMPRODUCT(H35:AH35,$H$1:$AH$1)</f>
        <v>1533494.4999999998</v>
      </c>
      <c r="G35" s="21">
        <f t="shared" ref="G35:G66" si="9">SUM(H35:AH35)</f>
        <v>982.67000000000007</v>
      </c>
      <c r="H35" s="22">
        <f>'Distributor Secondary'!G10*'DSR con %'!H35</f>
        <v>98.800000000000011</v>
      </c>
      <c r="I35" s="22">
        <f>'Distributor Secondary'!H10*'DSR con %'!I35</f>
        <v>138.20000000000002</v>
      </c>
      <c r="J35" s="22">
        <f>'Distributor Secondary'!I10*'DSR con %'!J35</f>
        <v>98.800000000000011</v>
      </c>
      <c r="K35" s="22">
        <f>'Distributor Secondary'!J10*'DSR con %'!K35</f>
        <v>79</v>
      </c>
      <c r="L35" s="22">
        <f>'Distributor Secondary'!K10*'DSR con %'!L35</f>
        <v>23.8</v>
      </c>
      <c r="M35" s="22">
        <f>'Distributor Secondary'!L10*'DSR con %'!M35</f>
        <v>23.8</v>
      </c>
      <c r="N35" s="22">
        <f>'Distributor Secondary'!M10*'DSR con %'!N35</f>
        <v>39.6</v>
      </c>
      <c r="O35" s="22">
        <f>'Distributor Secondary'!N10*'DSR con %'!O35</f>
        <v>39.6</v>
      </c>
      <c r="P35" s="22">
        <f>'Distributor Secondary'!O10*'DSR con %'!P35</f>
        <v>17.8</v>
      </c>
      <c r="Q35" s="22">
        <f>'Distributor Secondary'!P10*'DSR con %'!Q35</f>
        <v>29.6</v>
      </c>
      <c r="R35" s="22">
        <f>'Distributor Secondary'!Q10*'DSR con %'!R35</f>
        <v>19.8</v>
      </c>
      <c r="S35" s="22">
        <f>'Distributor Secondary'!R10*'DSR con %'!S35</f>
        <v>39.6</v>
      </c>
      <c r="T35" s="22">
        <f>'Distributor Secondary'!S10*'DSR con %'!T35</f>
        <v>39.6</v>
      </c>
      <c r="U35" s="22">
        <f>'Distributor Secondary'!T10*'DSR con %'!U35</f>
        <v>39.6</v>
      </c>
      <c r="V35" s="22">
        <f>'Distributor Secondary'!U10*'DSR con %'!V35</f>
        <v>15.8</v>
      </c>
      <c r="W35" s="22">
        <f>'Distributor Secondary'!V10*'DSR con %'!W35</f>
        <v>39.6</v>
      </c>
      <c r="X35" s="22">
        <f>'Distributor Secondary'!W10*'DSR con %'!X35</f>
        <v>39.6</v>
      </c>
      <c r="Y35" s="22">
        <f>'Distributor Secondary'!X10*'DSR con %'!Y35</f>
        <v>19.8</v>
      </c>
      <c r="Z35" s="22">
        <f>'Distributor Secondary'!Y10*'DSR con %'!Z35</f>
        <v>39.6</v>
      </c>
      <c r="AA35" s="22">
        <f>'Distributor Secondary'!Z10*'DSR con %'!AA35</f>
        <v>39.6</v>
      </c>
      <c r="AB35" s="22">
        <f>'Distributor Secondary'!AA10*'DSR con %'!AB35</f>
        <v>6.4</v>
      </c>
      <c r="AC35" s="22">
        <f>'Distributor Secondary'!AB10*'DSR con %'!AC35</f>
        <v>4.5600000000000005</v>
      </c>
      <c r="AD35" s="22">
        <f>'Distributor Secondary'!AC10*'DSR con %'!AD35</f>
        <v>10.83</v>
      </c>
      <c r="AE35" s="22">
        <f>'Distributor Secondary'!AD10*'DSR con %'!AE35</f>
        <v>6.6300000000000008</v>
      </c>
      <c r="AF35" s="22">
        <f>'Distributor Secondary'!AE10*'DSR con %'!AF35</f>
        <v>11.05</v>
      </c>
      <c r="AG35" s="22">
        <f>'Distributor Secondary'!AF10*'DSR con %'!AG35</f>
        <v>8.64</v>
      </c>
      <c r="AH35" s="22">
        <f>'Distributor Secondary'!AG10*'DSR con %'!AH35</f>
        <v>12.959999999999999</v>
      </c>
    </row>
    <row r="36" spans="1:46" x14ac:dyDescent="0.2">
      <c r="A36" s="34" t="s">
        <v>11</v>
      </c>
      <c r="B36" s="18" t="s">
        <v>5</v>
      </c>
      <c r="C36" s="19" t="s">
        <v>24</v>
      </c>
      <c r="D36" s="31" t="s">
        <v>72</v>
      </c>
      <c r="E36" s="31" t="s">
        <v>154</v>
      </c>
      <c r="F36" s="20">
        <f t="shared" si="8"/>
        <v>1367828.5000000002</v>
      </c>
      <c r="G36" s="21">
        <f t="shared" si="9"/>
        <v>961.79</v>
      </c>
      <c r="H36" s="22">
        <f>'Distributor Secondary'!G10*'DSR con %'!H36</f>
        <v>98.800000000000011</v>
      </c>
      <c r="I36" s="22">
        <f>'Distributor Secondary'!H10*'DSR con %'!I36</f>
        <v>138.20000000000002</v>
      </c>
      <c r="J36" s="22">
        <f>'Distributor Secondary'!I10*'DSR con %'!J36</f>
        <v>98.800000000000011</v>
      </c>
      <c r="K36" s="22">
        <f>'Distributor Secondary'!J10*'DSR con %'!K36</f>
        <v>79</v>
      </c>
      <c r="L36" s="22">
        <f>'Distributor Secondary'!K10*'DSR con %'!L36</f>
        <v>23.8</v>
      </c>
      <c r="M36" s="22">
        <f>'Distributor Secondary'!L10*'DSR con %'!M36</f>
        <v>23.8</v>
      </c>
      <c r="N36" s="22">
        <f>'Distributor Secondary'!M10*'DSR con %'!N36</f>
        <v>39.6</v>
      </c>
      <c r="O36" s="22">
        <f>'Distributor Secondary'!N10*'DSR con %'!O36</f>
        <v>39.6</v>
      </c>
      <c r="P36" s="22">
        <f>'Distributor Secondary'!O10*'DSR con %'!P36</f>
        <v>17.8</v>
      </c>
      <c r="Q36" s="22">
        <f>'Distributor Secondary'!P10*'DSR con %'!Q36</f>
        <v>29.6</v>
      </c>
      <c r="R36" s="22">
        <f>'Distributor Secondary'!Q10*'DSR con %'!R36</f>
        <v>19.8</v>
      </c>
      <c r="S36" s="22">
        <f>'Distributor Secondary'!R10*'DSR con %'!S36</f>
        <v>39.6</v>
      </c>
      <c r="T36" s="22">
        <f>'Distributor Secondary'!S10*'DSR con %'!T36</f>
        <v>39.6</v>
      </c>
      <c r="U36" s="22">
        <f>'Distributor Secondary'!T10*'DSR con %'!U36</f>
        <v>39.6</v>
      </c>
      <c r="V36" s="22">
        <f>'Distributor Secondary'!U10*'DSR con %'!V36</f>
        <v>15.8</v>
      </c>
      <c r="W36" s="22">
        <f>'Distributor Secondary'!V10*'DSR con %'!W36</f>
        <v>39.6</v>
      </c>
      <c r="X36" s="22">
        <f>'Distributor Secondary'!W10*'DSR con %'!X36</f>
        <v>39.6</v>
      </c>
      <c r="Y36" s="22">
        <f>'Distributor Secondary'!X10*'DSR con %'!Y36</f>
        <v>19.8</v>
      </c>
      <c r="Z36" s="22">
        <f>'Distributor Secondary'!Y10*'DSR con %'!Z36</f>
        <v>39.6</v>
      </c>
      <c r="AA36" s="22">
        <f>'Distributor Secondary'!Z10*'DSR con %'!AA36</f>
        <v>39.6</v>
      </c>
      <c r="AB36" s="22">
        <f>'Distributor Secondary'!AA10*'DSR con %'!AB36</f>
        <v>6.4</v>
      </c>
      <c r="AC36" s="22">
        <f>'Distributor Secondary'!AB10*'DSR con %'!AC36</f>
        <v>2.88</v>
      </c>
      <c r="AD36" s="22">
        <f>'Distributor Secondary'!AC10*'DSR con %'!AD36</f>
        <v>6.2700000000000005</v>
      </c>
      <c r="AE36" s="22">
        <f>'Distributor Secondary'!AD10*'DSR con %'!AE36</f>
        <v>4.29</v>
      </c>
      <c r="AF36" s="22">
        <f>'Distributor Secondary'!AE10*'DSR con %'!AF36</f>
        <v>7.15</v>
      </c>
      <c r="AG36" s="22">
        <f>'Distributor Secondary'!AF10*'DSR con %'!AG36</f>
        <v>5.28</v>
      </c>
      <c r="AH36" s="22">
        <f>'Distributor Secondary'!AG10*'DSR con %'!AH36</f>
        <v>7.92</v>
      </c>
    </row>
    <row r="37" spans="1:46" x14ac:dyDescent="0.2">
      <c r="A37" s="34" t="s">
        <v>11</v>
      </c>
      <c r="B37" s="18" t="s">
        <v>5</v>
      </c>
      <c r="C37" s="19" t="s">
        <v>24</v>
      </c>
      <c r="D37" s="31" t="s">
        <v>73</v>
      </c>
      <c r="E37" s="31" t="s">
        <v>178</v>
      </c>
      <c r="F37" s="20">
        <f t="shared" si="8"/>
        <v>1424838.0999999999</v>
      </c>
      <c r="G37" s="21">
        <f t="shared" si="9"/>
        <v>969.17000000000019</v>
      </c>
      <c r="H37" s="22">
        <f>'Distributor Secondary'!G10*'DSR con %'!H37</f>
        <v>98.800000000000011</v>
      </c>
      <c r="I37" s="22">
        <f>'Distributor Secondary'!H10*'DSR con %'!I37</f>
        <v>138.20000000000002</v>
      </c>
      <c r="J37" s="22">
        <f>'Distributor Secondary'!I10*'DSR con %'!J37</f>
        <v>98.800000000000011</v>
      </c>
      <c r="K37" s="22">
        <f>'Distributor Secondary'!J10*'DSR con %'!K37</f>
        <v>79</v>
      </c>
      <c r="L37" s="22">
        <f>'Distributor Secondary'!K10*'DSR con %'!L37</f>
        <v>23.8</v>
      </c>
      <c r="M37" s="22">
        <f>'Distributor Secondary'!L10*'DSR con %'!M37</f>
        <v>23.8</v>
      </c>
      <c r="N37" s="22">
        <f>'Distributor Secondary'!M10*'DSR con %'!N37</f>
        <v>39.6</v>
      </c>
      <c r="O37" s="22">
        <f>'Distributor Secondary'!N10*'DSR con %'!O37</f>
        <v>39.6</v>
      </c>
      <c r="P37" s="22">
        <f>'Distributor Secondary'!O10*'DSR con %'!P37</f>
        <v>17.8</v>
      </c>
      <c r="Q37" s="22">
        <f>'Distributor Secondary'!P10*'DSR con %'!Q37</f>
        <v>29.6</v>
      </c>
      <c r="R37" s="22">
        <f>'Distributor Secondary'!Q10*'DSR con %'!R37</f>
        <v>19.8</v>
      </c>
      <c r="S37" s="22">
        <f>'Distributor Secondary'!R10*'DSR con %'!S37</f>
        <v>39.6</v>
      </c>
      <c r="T37" s="22">
        <f>'Distributor Secondary'!S10*'DSR con %'!T37</f>
        <v>39.6</v>
      </c>
      <c r="U37" s="22">
        <f>'Distributor Secondary'!T10*'DSR con %'!U37</f>
        <v>39.6</v>
      </c>
      <c r="V37" s="22">
        <f>'Distributor Secondary'!U10*'DSR con %'!V37</f>
        <v>15.8</v>
      </c>
      <c r="W37" s="22">
        <f>'Distributor Secondary'!V10*'DSR con %'!W37</f>
        <v>39.6</v>
      </c>
      <c r="X37" s="22">
        <f>'Distributor Secondary'!W10*'DSR con %'!X37</f>
        <v>39.6</v>
      </c>
      <c r="Y37" s="22">
        <f>'Distributor Secondary'!X10*'DSR con %'!Y37</f>
        <v>19.8</v>
      </c>
      <c r="Z37" s="22">
        <f>'Distributor Secondary'!Y10*'DSR con %'!Z37</f>
        <v>39.6</v>
      </c>
      <c r="AA37" s="22">
        <f>'Distributor Secondary'!Z10*'DSR con %'!AA37</f>
        <v>39.6</v>
      </c>
      <c r="AB37" s="22">
        <f>'Distributor Secondary'!AA10*'DSR con %'!AB37</f>
        <v>6.4</v>
      </c>
      <c r="AC37" s="22">
        <f>'Distributor Secondary'!AB10*'DSR con %'!AC37</f>
        <v>3.12</v>
      </c>
      <c r="AD37" s="22">
        <f>'Distributor Secondary'!AC10*'DSR con %'!AD37</f>
        <v>7.41</v>
      </c>
      <c r="AE37" s="22">
        <f>'Distributor Secondary'!AD10*'DSR con %'!AE37</f>
        <v>5.4600000000000009</v>
      </c>
      <c r="AF37" s="22">
        <f>'Distributor Secondary'!AE10*'DSR con %'!AF37</f>
        <v>9.1000000000000014</v>
      </c>
      <c r="AG37" s="22">
        <f>'Distributor Secondary'!AF10*'DSR con %'!AG37</f>
        <v>6.7200000000000006</v>
      </c>
      <c r="AH37" s="22">
        <f>'Distributor Secondary'!AG10*'DSR con %'!AH37</f>
        <v>9.36</v>
      </c>
    </row>
    <row r="38" spans="1:46" x14ac:dyDescent="0.2">
      <c r="A38" s="34" t="s">
        <v>11</v>
      </c>
      <c r="B38" s="18" t="s">
        <v>5</v>
      </c>
      <c r="C38" s="19" t="s">
        <v>24</v>
      </c>
      <c r="D38" s="31" t="s">
        <v>74</v>
      </c>
      <c r="E38" s="31" t="s">
        <v>155</v>
      </c>
      <c r="F38" s="20">
        <f t="shared" si="8"/>
        <v>1311138.8</v>
      </c>
      <c r="G38" s="21">
        <f t="shared" si="9"/>
        <v>836.55</v>
      </c>
      <c r="H38" s="22">
        <f>'Distributor Secondary'!G10*'DSR con %'!H38</f>
        <v>83.98</v>
      </c>
      <c r="I38" s="22">
        <f>'Distributor Secondary'!H10*'DSR con %'!I38</f>
        <v>117.47000000000001</v>
      </c>
      <c r="J38" s="22">
        <f>'Distributor Secondary'!I10*'DSR con %'!J38</f>
        <v>83.98</v>
      </c>
      <c r="K38" s="22">
        <f>'Distributor Secondary'!J10*'DSR con %'!K38</f>
        <v>67.150000000000006</v>
      </c>
      <c r="L38" s="22">
        <f>'Distributor Secondary'!K10*'DSR con %'!L38</f>
        <v>20.23</v>
      </c>
      <c r="M38" s="22">
        <f>'Distributor Secondary'!L10*'DSR con %'!M38</f>
        <v>20.23</v>
      </c>
      <c r="N38" s="22">
        <f>'Distributor Secondary'!M10*'DSR con %'!N38</f>
        <v>33.660000000000004</v>
      </c>
      <c r="O38" s="22">
        <f>'Distributor Secondary'!N10*'DSR con %'!O38</f>
        <v>33.660000000000004</v>
      </c>
      <c r="P38" s="22">
        <f>'Distributor Secondary'!O10*'DSR con %'!P38</f>
        <v>15.13</v>
      </c>
      <c r="Q38" s="22">
        <f>'Distributor Secondary'!P10*'DSR con %'!Q38</f>
        <v>25.16</v>
      </c>
      <c r="R38" s="22">
        <f>'Distributor Secondary'!Q10*'DSR con %'!R38</f>
        <v>16.830000000000002</v>
      </c>
      <c r="S38" s="22">
        <f>'Distributor Secondary'!R10*'DSR con %'!S38</f>
        <v>33.660000000000004</v>
      </c>
      <c r="T38" s="22">
        <f>'Distributor Secondary'!S10*'DSR con %'!T38</f>
        <v>33.660000000000004</v>
      </c>
      <c r="U38" s="22">
        <f>'Distributor Secondary'!T10*'DSR con %'!U38</f>
        <v>33.660000000000004</v>
      </c>
      <c r="V38" s="22">
        <f>'Distributor Secondary'!U10*'DSR con %'!V38</f>
        <v>13.430000000000001</v>
      </c>
      <c r="W38" s="22">
        <f>'Distributor Secondary'!V10*'DSR con %'!W38</f>
        <v>33.660000000000004</v>
      </c>
      <c r="X38" s="22">
        <f>'Distributor Secondary'!W10*'DSR con %'!X38</f>
        <v>33.660000000000004</v>
      </c>
      <c r="Y38" s="22">
        <f>'Distributor Secondary'!X10*'DSR con %'!Y38</f>
        <v>16.830000000000002</v>
      </c>
      <c r="Z38" s="22">
        <f>'Distributor Secondary'!Y10*'DSR con %'!Z38</f>
        <v>33.660000000000004</v>
      </c>
      <c r="AA38" s="22">
        <f>'Distributor Secondary'!Z10*'DSR con %'!AA38</f>
        <v>33.660000000000004</v>
      </c>
      <c r="AB38" s="22">
        <f>'Distributor Secondary'!AA10*'DSR con %'!AB38</f>
        <v>5.44</v>
      </c>
      <c r="AC38" s="22">
        <f>'Distributor Secondary'!AB10*'DSR con %'!AC38</f>
        <v>3.84</v>
      </c>
      <c r="AD38" s="22">
        <f>'Distributor Secondary'!AC10*'DSR con %'!AD38</f>
        <v>8.5499999999999989</v>
      </c>
      <c r="AE38" s="22">
        <f>'Distributor Secondary'!AD10*'DSR con %'!AE38</f>
        <v>6.24</v>
      </c>
      <c r="AF38" s="22">
        <f>'Distributor Secondary'!AE10*'DSR con %'!AF38</f>
        <v>10.4</v>
      </c>
      <c r="AG38" s="22">
        <f>'Distributor Secondary'!AF10*'DSR con %'!AG38</f>
        <v>7.1999999999999993</v>
      </c>
      <c r="AH38" s="22">
        <f>'Distributor Secondary'!AG10*'DSR con %'!AH38</f>
        <v>11.52</v>
      </c>
    </row>
    <row r="39" spans="1:46" x14ac:dyDescent="0.2">
      <c r="A39" s="34" t="s">
        <v>11</v>
      </c>
      <c r="B39" s="18" t="s">
        <v>5</v>
      </c>
      <c r="C39" s="19" t="s">
        <v>24</v>
      </c>
      <c r="D39" s="31" t="s">
        <v>75</v>
      </c>
      <c r="E39" s="31" t="s">
        <v>156</v>
      </c>
      <c r="F39" s="20">
        <f t="shared" si="8"/>
        <v>2269580.1</v>
      </c>
      <c r="G39" s="21">
        <f t="shared" si="9"/>
        <v>1194.8199999999997</v>
      </c>
      <c r="H39" s="22">
        <f>'Distributor Secondary'!G10*'DSR con %'!H39</f>
        <v>113.62</v>
      </c>
      <c r="I39" s="22">
        <f>'Distributor Secondary'!H10*'DSR con %'!I39</f>
        <v>158.93</v>
      </c>
      <c r="J39" s="22">
        <f>'Distributor Secondary'!I10*'DSR con %'!J39</f>
        <v>113.62</v>
      </c>
      <c r="K39" s="22">
        <f>'Distributor Secondary'!J10*'DSR con %'!K39</f>
        <v>90.850000000000009</v>
      </c>
      <c r="L39" s="22">
        <f>'Distributor Secondary'!K10*'DSR con %'!L39</f>
        <v>27.37</v>
      </c>
      <c r="M39" s="22">
        <f>'Distributor Secondary'!L10*'DSR con %'!M39</f>
        <v>27.37</v>
      </c>
      <c r="N39" s="22">
        <f>'Distributor Secondary'!M10*'DSR con %'!N39</f>
        <v>45.54</v>
      </c>
      <c r="O39" s="22">
        <f>'Distributor Secondary'!N10*'DSR con %'!O39</f>
        <v>45.54</v>
      </c>
      <c r="P39" s="22">
        <f>'Distributor Secondary'!O10*'DSR con %'!P39</f>
        <v>20.470000000000002</v>
      </c>
      <c r="Q39" s="22">
        <f>'Distributor Secondary'!P10*'DSR con %'!Q39</f>
        <v>34.04</v>
      </c>
      <c r="R39" s="22">
        <f>'Distributor Secondary'!Q10*'DSR con %'!R39</f>
        <v>22.77</v>
      </c>
      <c r="S39" s="22">
        <f>'Distributor Secondary'!R10*'DSR con %'!S39</f>
        <v>45.54</v>
      </c>
      <c r="T39" s="22">
        <f>'Distributor Secondary'!S10*'DSR con %'!T39</f>
        <v>45.54</v>
      </c>
      <c r="U39" s="22">
        <f>'Distributor Secondary'!T10*'DSR con %'!U39</f>
        <v>45.54</v>
      </c>
      <c r="V39" s="22">
        <f>'Distributor Secondary'!U10*'DSR con %'!V39</f>
        <v>18.170000000000002</v>
      </c>
      <c r="W39" s="22">
        <f>'Distributor Secondary'!V10*'DSR con %'!W39</f>
        <v>45.54</v>
      </c>
      <c r="X39" s="22">
        <f>'Distributor Secondary'!W10*'DSR con %'!X39</f>
        <v>45.54</v>
      </c>
      <c r="Y39" s="22">
        <f>'Distributor Secondary'!X10*'DSR con %'!Y39</f>
        <v>22.77</v>
      </c>
      <c r="Z39" s="22">
        <f>'Distributor Secondary'!Y10*'DSR con %'!Z39</f>
        <v>45.54</v>
      </c>
      <c r="AA39" s="22">
        <f>'Distributor Secondary'!Z10*'DSR con %'!AA39</f>
        <v>45.54</v>
      </c>
      <c r="AB39" s="22">
        <f>'Distributor Secondary'!AA10*'DSR con %'!AB39</f>
        <v>7.36</v>
      </c>
      <c r="AC39" s="22">
        <f>'Distributor Secondary'!AB10*'DSR con %'!AC39</f>
        <v>9.6000000000000014</v>
      </c>
      <c r="AD39" s="22">
        <f>'Distributor Secondary'!AC10*'DSR con %'!AD39</f>
        <v>23.939999999999998</v>
      </c>
      <c r="AE39" s="22">
        <f>'Distributor Secondary'!AD10*'DSR con %'!AE39</f>
        <v>16.38</v>
      </c>
      <c r="AF39" s="22">
        <f>'Distributor Secondary'!AE10*'DSR con %'!AF39</f>
        <v>27.3</v>
      </c>
      <c r="AG39" s="22">
        <f>'Distributor Secondary'!AF10*'DSR con %'!AG39</f>
        <v>20.16</v>
      </c>
      <c r="AH39" s="22">
        <f>'Distributor Secondary'!AG10*'DSR con %'!AH39</f>
        <v>30.24</v>
      </c>
    </row>
    <row r="40" spans="1:46" s="10" customFormat="1" x14ac:dyDescent="0.2">
      <c r="A40" s="32"/>
      <c r="B40" s="24"/>
      <c r="C40" s="25"/>
      <c r="D40" s="33"/>
      <c r="E40" s="33"/>
      <c r="F40" s="28">
        <f t="shared" si="8"/>
        <v>7906880</v>
      </c>
      <c r="G40" s="58">
        <f t="shared" si="9"/>
        <v>4945</v>
      </c>
      <c r="H40" s="12">
        <f>SUM(H35:H39)</f>
        <v>494.00000000000006</v>
      </c>
      <c r="I40" s="12">
        <f t="shared" ref="I40:AH40" si="10">SUM(I35:I39)</f>
        <v>691</v>
      </c>
      <c r="J40" s="12">
        <f t="shared" si="10"/>
        <v>494.00000000000006</v>
      </c>
      <c r="K40" s="12">
        <f t="shared" si="10"/>
        <v>395</v>
      </c>
      <c r="L40" s="12">
        <f t="shared" si="10"/>
        <v>119.00000000000001</v>
      </c>
      <c r="M40" s="12">
        <f t="shared" si="10"/>
        <v>119.00000000000001</v>
      </c>
      <c r="N40" s="12">
        <f t="shared" si="10"/>
        <v>198</v>
      </c>
      <c r="O40" s="12">
        <f t="shared" si="10"/>
        <v>198</v>
      </c>
      <c r="P40" s="12">
        <f t="shared" si="10"/>
        <v>89</v>
      </c>
      <c r="Q40" s="12">
        <f t="shared" si="10"/>
        <v>148</v>
      </c>
      <c r="R40" s="12">
        <f t="shared" si="10"/>
        <v>99</v>
      </c>
      <c r="S40" s="12">
        <f t="shared" si="10"/>
        <v>198</v>
      </c>
      <c r="T40" s="12">
        <f t="shared" si="10"/>
        <v>198</v>
      </c>
      <c r="U40" s="12">
        <f t="shared" si="10"/>
        <v>198</v>
      </c>
      <c r="V40" s="12">
        <f t="shared" si="10"/>
        <v>79</v>
      </c>
      <c r="W40" s="12">
        <f t="shared" si="10"/>
        <v>198</v>
      </c>
      <c r="X40" s="12">
        <f t="shared" si="10"/>
        <v>198</v>
      </c>
      <c r="Y40" s="12">
        <f t="shared" si="10"/>
        <v>99</v>
      </c>
      <c r="Z40" s="12">
        <f t="shared" si="10"/>
        <v>198</v>
      </c>
      <c r="AA40" s="12">
        <f t="shared" si="10"/>
        <v>198</v>
      </c>
      <c r="AB40" s="12">
        <f t="shared" si="10"/>
        <v>32.000000000000007</v>
      </c>
      <c r="AC40" s="12">
        <f t="shared" si="10"/>
        <v>24</v>
      </c>
      <c r="AD40" s="12">
        <f t="shared" si="10"/>
        <v>57</v>
      </c>
      <c r="AE40" s="12">
        <f t="shared" si="10"/>
        <v>39</v>
      </c>
      <c r="AF40" s="12">
        <f t="shared" si="10"/>
        <v>65</v>
      </c>
      <c r="AG40" s="12">
        <f t="shared" si="10"/>
        <v>48</v>
      </c>
      <c r="AH40" s="12">
        <f t="shared" si="10"/>
        <v>72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</row>
    <row r="41" spans="1:46" x14ac:dyDescent="0.2">
      <c r="A41" s="34" t="s">
        <v>12</v>
      </c>
      <c r="B41" s="18" t="s">
        <v>5</v>
      </c>
      <c r="C41" s="19" t="s">
        <v>5</v>
      </c>
      <c r="D41" s="31" t="s">
        <v>28</v>
      </c>
      <c r="E41" s="31" t="s">
        <v>53</v>
      </c>
      <c r="F41" s="20">
        <f t="shared" si="8"/>
        <v>1395817.5</v>
      </c>
      <c r="G41" s="21">
        <f t="shared" si="9"/>
        <v>916.98999999999967</v>
      </c>
      <c r="H41" s="22">
        <f>'Distributor Secondary'!G11*'DSR con %'!H41</f>
        <v>104</v>
      </c>
      <c r="I41" s="22">
        <f>'Distributor Secondary'!H11*'DSR con %'!I41</f>
        <v>145.5</v>
      </c>
      <c r="J41" s="22">
        <f>'Distributor Secondary'!I11*'DSR con %'!J41</f>
        <v>104</v>
      </c>
      <c r="K41" s="22">
        <f>'Distributor Secondary'!J11*'DSR con %'!K41</f>
        <v>83.25</v>
      </c>
      <c r="L41" s="22">
        <f>'Distributor Secondary'!K11*'DSR con %'!L41</f>
        <v>25</v>
      </c>
      <c r="M41" s="22">
        <f>'Distributor Secondary'!L11*'DSR con %'!M41</f>
        <v>25</v>
      </c>
      <c r="N41" s="22">
        <f>'Distributor Secondary'!M11*'DSR con %'!N41</f>
        <v>41.5</v>
      </c>
      <c r="O41" s="22">
        <f>'Distributor Secondary'!N11*'DSR con %'!O41</f>
        <v>31.54</v>
      </c>
      <c r="P41" s="22">
        <f>'Distributor Secondary'!O11*'DSR con %'!P41</f>
        <v>14.06</v>
      </c>
      <c r="Q41" s="22">
        <f>'Distributor Secondary'!P11*'DSR con %'!Q41</f>
        <v>23.75</v>
      </c>
      <c r="R41" s="22">
        <f>'Distributor Secondary'!Q11*'DSR con %'!R41</f>
        <v>15.96</v>
      </c>
      <c r="S41" s="22">
        <f>'Distributor Secondary'!R11*'DSR con %'!S41</f>
        <v>31.54</v>
      </c>
      <c r="T41" s="22">
        <f>'Distributor Secondary'!S11*'DSR con %'!T41</f>
        <v>31.54</v>
      </c>
      <c r="U41" s="22">
        <f>'Distributor Secondary'!T11*'DSR con %'!U41</f>
        <v>31.54</v>
      </c>
      <c r="V41" s="22">
        <f>'Distributor Secondary'!U11*'DSR con %'!V41</f>
        <v>12.540000000000001</v>
      </c>
      <c r="W41" s="22">
        <f>'Distributor Secondary'!V11*'DSR con %'!W41</f>
        <v>31.54</v>
      </c>
      <c r="X41" s="22">
        <f>'Distributor Secondary'!W11*'DSR con %'!X41</f>
        <v>31.54</v>
      </c>
      <c r="Y41" s="22">
        <f>'Distributor Secondary'!X11*'DSR con %'!Y41</f>
        <v>15.96</v>
      </c>
      <c r="Z41" s="22">
        <f>'Distributor Secondary'!Y11*'DSR con %'!Z41</f>
        <v>31.54</v>
      </c>
      <c r="AA41" s="22">
        <f>'Distributor Secondary'!Z11*'DSR con %'!AA41</f>
        <v>31.54</v>
      </c>
      <c r="AB41" s="22">
        <f>'Distributor Secondary'!AA11*'DSR con %'!AB41</f>
        <v>5.13</v>
      </c>
      <c r="AC41" s="22">
        <f>'Distributor Secondary'!AB11*'DSR con %'!AC41</f>
        <v>3.99</v>
      </c>
      <c r="AD41" s="22">
        <f>'Distributor Secondary'!AC11*'DSR con %'!AD41</f>
        <v>9.120000000000001</v>
      </c>
      <c r="AE41" s="22">
        <f>'Distributor Secondary'!AD11*'DSR con %'!AE41</f>
        <v>6.2700000000000005</v>
      </c>
      <c r="AF41" s="22">
        <f>'Distributor Secondary'!AE11*'DSR con %'!AF41</f>
        <v>10.26</v>
      </c>
      <c r="AG41" s="22">
        <f>'Distributor Secondary'!AF11*'DSR con %'!AG41</f>
        <v>7.79</v>
      </c>
      <c r="AH41" s="22">
        <f>'Distributor Secondary'!AG11*'DSR con %'!AH41</f>
        <v>11.59</v>
      </c>
    </row>
    <row r="42" spans="1:46" x14ac:dyDescent="0.2">
      <c r="A42" s="34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 t="shared" si="8"/>
        <v>1509710.5</v>
      </c>
      <c r="G42" s="21">
        <f t="shared" si="9"/>
        <v>935.4399999999996</v>
      </c>
      <c r="H42" s="22">
        <f>'Distributor Secondary'!G11*'DSR con %'!H42</f>
        <v>91.52</v>
      </c>
      <c r="I42" s="22">
        <f>'Distributor Secondary'!H11*'DSR con %'!I42</f>
        <v>128.04</v>
      </c>
      <c r="J42" s="22">
        <f>'Distributor Secondary'!I11*'DSR con %'!J42</f>
        <v>91.52</v>
      </c>
      <c r="K42" s="22">
        <f>'Distributor Secondary'!J11*'DSR con %'!K42</f>
        <v>73.260000000000005</v>
      </c>
      <c r="L42" s="22">
        <f>'Distributor Secondary'!K11*'DSR con %'!L42</f>
        <v>22</v>
      </c>
      <c r="M42" s="22">
        <f>'Distributor Secondary'!L11*'DSR con %'!M42</f>
        <v>22</v>
      </c>
      <c r="N42" s="22">
        <f>'Distributor Secondary'!M11*'DSR con %'!N42</f>
        <v>36.520000000000003</v>
      </c>
      <c r="O42" s="22">
        <f>'Distributor Secondary'!N11*'DSR con %'!O42</f>
        <v>38.18</v>
      </c>
      <c r="P42" s="22">
        <f>'Distributor Secondary'!O11*'DSR con %'!P42</f>
        <v>17.02</v>
      </c>
      <c r="Q42" s="22">
        <f>'Distributor Secondary'!P11*'DSR con %'!Q42</f>
        <v>28.749999999999996</v>
      </c>
      <c r="R42" s="22">
        <f>'Distributor Secondary'!Q11*'DSR con %'!R42</f>
        <v>19.32</v>
      </c>
      <c r="S42" s="22">
        <f>'Distributor Secondary'!R11*'DSR con %'!S42</f>
        <v>38.18</v>
      </c>
      <c r="T42" s="22">
        <f>'Distributor Secondary'!S11*'DSR con %'!T42</f>
        <v>38.18</v>
      </c>
      <c r="U42" s="22">
        <f>'Distributor Secondary'!T11*'DSR con %'!U42</f>
        <v>38.18</v>
      </c>
      <c r="V42" s="22">
        <f>'Distributor Secondary'!U11*'DSR con %'!V42</f>
        <v>15.18</v>
      </c>
      <c r="W42" s="22">
        <f>'Distributor Secondary'!V11*'DSR con %'!W42</f>
        <v>38.18</v>
      </c>
      <c r="X42" s="22">
        <f>'Distributor Secondary'!W11*'DSR con %'!X42</f>
        <v>38.18</v>
      </c>
      <c r="Y42" s="22">
        <f>'Distributor Secondary'!X11*'DSR con %'!Y42</f>
        <v>19.32</v>
      </c>
      <c r="Z42" s="22">
        <f>'Distributor Secondary'!Y11*'DSR con %'!Z42</f>
        <v>38.18</v>
      </c>
      <c r="AA42" s="22">
        <f>'Distributor Secondary'!Z11*'DSR con %'!AA42</f>
        <v>38.18</v>
      </c>
      <c r="AB42" s="22">
        <f>'Distributor Secondary'!AA11*'DSR con %'!AB42</f>
        <v>6.2099999999999991</v>
      </c>
      <c r="AC42" s="22">
        <f>'Distributor Secondary'!AB11*'DSR con %'!AC42</f>
        <v>4.83</v>
      </c>
      <c r="AD42" s="22">
        <f>'Distributor Secondary'!AC11*'DSR con %'!AD42</f>
        <v>11.04</v>
      </c>
      <c r="AE42" s="22">
        <f>'Distributor Secondary'!AD11*'DSR con %'!AE42</f>
        <v>7.59</v>
      </c>
      <c r="AF42" s="22">
        <f>'Distributor Secondary'!AE11*'DSR con %'!AF42</f>
        <v>12.419999999999998</v>
      </c>
      <c r="AG42" s="22">
        <f>'Distributor Secondary'!AF11*'DSR con %'!AG42</f>
        <v>9.43</v>
      </c>
      <c r="AH42" s="22">
        <f>'Distributor Secondary'!AG11*'DSR con %'!AH42</f>
        <v>14.03</v>
      </c>
    </row>
    <row r="43" spans="1:46" x14ac:dyDescent="0.2">
      <c r="A43" s="34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 t="shared" si="8"/>
        <v>1265143.5</v>
      </c>
      <c r="G43" s="21">
        <f t="shared" si="9"/>
        <v>790.20999999999981</v>
      </c>
      <c r="H43" s="22">
        <f>'Distributor Secondary'!G11*'DSR con %'!H43</f>
        <v>79.040000000000006</v>
      </c>
      <c r="I43" s="22">
        <f>'Distributor Secondary'!H11*'DSR con %'!I43</f>
        <v>110.58</v>
      </c>
      <c r="J43" s="22">
        <f>'Distributor Secondary'!I11*'DSR con %'!J43</f>
        <v>79.040000000000006</v>
      </c>
      <c r="K43" s="22">
        <f>'Distributor Secondary'!J11*'DSR con %'!K43</f>
        <v>63.27</v>
      </c>
      <c r="L43" s="22">
        <f>'Distributor Secondary'!K11*'DSR con %'!L43</f>
        <v>19</v>
      </c>
      <c r="M43" s="22">
        <f>'Distributor Secondary'!L11*'DSR con %'!M43</f>
        <v>19</v>
      </c>
      <c r="N43" s="22">
        <f>'Distributor Secondary'!M11*'DSR con %'!N43</f>
        <v>31.54</v>
      </c>
      <c r="O43" s="22">
        <f>'Distributor Secondary'!N11*'DSR con %'!O43</f>
        <v>31.54</v>
      </c>
      <c r="P43" s="22">
        <f>'Distributor Secondary'!O11*'DSR con %'!P43</f>
        <v>14.06</v>
      </c>
      <c r="Q43" s="22">
        <f>'Distributor Secondary'!P11*'DSR con %'!Q43</f>
        <v>23.75</v>
      </c>
      <c r="R43" s="22">
        <f>'Distributor Secondary'!Q11*'DSR con %'!R43</f>
        <v>15.96</v>
      </c>
      <c r="S43" s="22">
        <f>'Distributor Secondary'!R11*'DSR con %'!S43</f>
        <v>31.54</v>
      </c>
      <c r="T43" s="22">
        <f>'Distributor Secondary'!S11*'DSR con %'!T43</f>
        <v>31.54</v>
      </c>
      <c r="U43" s="22">
        <f>'Distributor Secondary'!T11*'DSR con %'!U43</f>
        <v>31.54</v>
      </c>
      <c r="V43" s="22">
        <f>'Distributor Secondary'!U11*'DSR con %'!V43</f>
        <v>12.540000000000001</v>
      </c>
      <c r="W43" s="22">
        <f>'Distributor Secondary'!V11*'DSR con %'!W43</f>
        <v>31.54</v>
      </c>
      <c r="X43" s="22">
        <f>'Distributor Secondary'!W11*'DSR con %'!X43</f>
        <v>31.54</v>
      </c>
      <c r="Y43" s="22">
        <f>'Distributor Secondary'!X11*'DSR con %'!Y43</f>
        <v>15.96</v>
      </c>
      <c r="Z43" s="22">
        <f>'Distributor Secondary'!Y11*'DSR con %'!Z43</f>
        <v>31.54</v>
      </c>
      <c r="AA43" s="22">
        <f>'Distributor Secondary'!Z11*'DSR con %'!AA43</f>
        <v>31.54</v>
      </c>
      <c r="AB43" s="22">
        <f>'Distributor Secondary'!AA11*'DSR con %'!AB43</f>
        <v>5.13</v>
      </c>
      <c r="AC43" s="22">
        <f>'Distributor Secondary'!AB11*'DSR con %'!AC43</f>
        <v>3.99</v>
      </c>
      <c r="AD43" s="22">
        <f>'Distributor Secondary'!AC11*'DSR con %'!AD43</f>
        <v>9.120000000000001</v>
      </c>
      <c r="AE43" s="22">
        <f>'Distributor Secondary'!AD11*'DSR con %'!AE43</f>
        <v>6.2700000000000005</v>
      </c>
      <c r="AF43" s="22">
        <f>'Distributor Secondary'!AE11*'DSR con %'!AF43</f>
        <v>10.26</v>
      </c>
      <c r="AG43" s="22">
        <f>'Distributor Secondary'!AF11*'DSR con %'!AG43</f>
        <v>7.79</v>
      </c>
      <c r="AH43" s="22">
        <f>'Distributor Secondary'!AG11*'DSR con %'!AH43</f>
        <v>11.59</v>
      </c>
    </row>
    <row r="44" spans="1:46" x14ac:dyDescent="0.2">
      <c r="A44" s="34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 t="shared" si="8"/>
        <v>1554518.0000000002</v>
      </c>
      <c r="G44" s="21">
        <f t="shared" si="9"/>
        <v>955.90000000000009</v>
      </c>
      <c r="H44" s="22">
        <f>'Distributor Secondary'!G11*'DSR con %'!H44</f>
        <v>91.52</v>
      </c>
      <c r="I44" s="22">
        <f>'Distributor Secondary'!H11*'DSR con %'!I44</f>
        <v>128.04</v>
      </c>
      <c r="J44" s="22">
        <f>'Distributor Secondary'!I11*'DSR con %'!J44</f>
        <v>91.52</v>
      </c>
      <c r="K44" s="22">
        <f>'Distributor Secondary'!J11*'DSR con %'!K44</f>
        <v>73.260000000000005</v>
      </c>
      <c r="L44" s="22">
        <f>'Distributor Secondary'!K11*'DSR con %'!L44</f>
        <v>22</v>
      </c>
      <c r="M44" s="22">
        <f>'Distributor Secondary'!L11*'DSR con %'!M44</f>
        <v>22</v>
      </c>
      <c r="N44" s="22">
        <f>'Distributor Secondary'!M11*'DSR con %'!N44</f>
        <v>36.520000000000003</v>
      </c>
      <c r="O44" s="22">
        <f>'Distributor Secondary'!N11*'DSR con %'!O44</f>
        <v>39.839999999999996</v>
      </c>
      <c r="P44" s="22">
        <f>'Distributor Secondary'!O11*'DSR con %'!P44</f>
        <v>17.759999999999998</v>
      </c>
      <c r="Q44" s="22">
        <f>'Distributor Secondary'!P11*'DSR con %'!Q44</f>
        <v>30</v>
      </c>
      <c r="R44" s="22">
        <f>'Distributor Secondary'!Q11*'DSR con %'!R44</f>
        <v>20.16</v>
      </c>
      <c r="S44" s="22">
        <f>'Distributor Secondary'!R11*'DSR con %'!S44</f>
        <v>39.839999999999996</v>
      </c>
      <c r="T44" s="22">
        <f>'Distributor Secondary'!S11*'DSR con %'!T44</f>
        <v>39.839999999999996</v>
      </c>
      <c r="U44" s="22">
        <f>'Distributor Secondary'!T11*'DSR con %'!U44</f>
        <v>39.839999999999996</v>
      </c>
      <c r="V44" s="22">
        <f>'Distributor Secondary'!U11*'DSR con %'!V44</f>
        <v>15.84</v>
      </c>
      <c r="W44" s="22">
        <f>'Distributor Secondary'!V11*'DSR con %'!W44</f>
        <v>39.839999999999996</v>
      </c>
      <c r="X44" s="22">
        <f>'Distributor Secondary'!W11*'DSR con %'!X44</f>
        <v>39.839999999999996</v>
      </c>
      <c r="Y44" s="22">
        <f>'Distributor Secondary'!X11*'DSR con %'!Y44</f>
        <v>20.16</v>
      </c>
      <c r="Z44" s="22">
        <f>'Distributor Secondary'!Y11*'DSR con %'!Z44</f>
        <v>39.839999999999996</v>
      </c>
      <c r="AA44" s="22">
        <f>'Distributor Secondary'!Z11*'DSR con %'!AA44</f>
        <v>39.839999999999996</v>
      </c>
      <c r="AB44" s="22">
        <f>'Distributor Secondary'!AA11*'DSR con %'!AB44</f>
        <v>6.4799999999999995</v>
      </c>
      <c r="AC44" s="22">
        <f>'Distributor Secondary'!AB11*'DSR con %'!AC44</f>
        <v>5.04</v>
      </c>
      <c r="AD44" s="22">
        <f>'Distributor Secondary'!AC11*'DSR con %'!AD44</f>
        <v>11.52</v>
      </c>
      <c r="AE44" s="22">
        <f>'Distributor Secondary'!AD11*'DSR con %'!AE44</f>
        <v>7.92</v>
      </c>
      <c r="AF44" s="22">
        <f>'Distributor Secondary'!AE11*'DSR con %'!AF44</f>
        <v>12.959999999999999</v>
      </c>
      <c r="AG44" s="22">
        <f>'Distributor Secondary'!AF11*'DSR con %'!AG44</f>
        <v>9.84</v>
      </c>
      <c r="AH44" s="22">
        <f>'Distributor Secondary'!AG11*'DSR con %'!AH44</f>
        <v>14.639999999999999</v>
      </c>
    </row>
    <row r="45" spans="1:46" x14ac:dyDescent="0.2">
      <c r="A45" s="17" t="s">
        <v>12</v>
      </c>
      <c r="B45" s="18" t="s">
        <v>5</v>
      </c>
      <c r="C45" s="19" t="s">
        <v>5</v>
      </c>
      <c r="D45" s="29" t="s">
        <v>50</v>
      </c>
      <c r="E45" s="17" t="s">
        <v>51</v>
      </c>
      <c r="F45" s="20">
        <f t="shared" si="8"/>
        <v>933460.5</v>
      </c>
      <c r="G45" s="21">
        <f t="shared" si="9"/>
        <v>560.45999999999992</v>
      </c>
      <c r="H45" s="22">
        <f>'Distributor Secondary'!G11*'DSR con %'!H45</f>
        <v>49.92</v>
      </c>
      <c r="I45" s="22">
        <f>'Distributor Secondary'!H11*'DSR con %'!I45</f>
        <v>69.84</v>
      </c>
      <c r="J45" s="22">
        <f>'Distributor Secondary'!I11*'DSR con %'!J45</f>
        <v>49.92</v>
      </c>
      <c r="K45" s="22">
        <f>'Distributor Secondary'!J11*'DSR con %'!K45</f>
        <v>39.96</v>
      </c>
      <c r="L45" s="22">
        <f>'Distributor Secondary'!K11*'DSR con %'!L45</f>
        <v>12</v>
      </c>
      <c r="M45" s="22">
        <f>'Distributor Secondary'!L11*'DSR con %'!M45</f>
        <v>12</v>
      </c>
      <c r="N45" s="22">
        <f>'Distributor Secondary'!M11*'DSR con %'!N45</f>
        <v>19.919999999999998</v>
      </c>
      <c r="O45" s="22">
        <f>'Distributor Secondary'!N11*'DSR con %'!O45</f>
        <v>24.9</v>
      </c>
      <c r="P45" s="22">
        <f>'Distributor Secondary'!O11*'DSR con %'!P45</f>
        <v>11.1</v>
      </c>
      <c r="Q45" s="22">
        <f>'Distributor Secondary'!P11*'DSR con %'!Q45</f>
        <v>18.75</v>
      </c>
      <c r="R45" s="22">
        <f>'Distributor Secondary'!Q11*'DSR con %'!R45</f>
        <v>12.6</v>
      </c>
      <c r="S45" s="22">
        <f>'Distributor Secondary'!R11*'DSR con %'!S45</f>
        <v>24.9</v>
      </c>
      <c r="T45" s="22">
        <f>'Distributor Secondary'!S11*'DSR con %'!T45</f>
        <v>24.9</v>
      </c>
      <c r="U45" s="22">
        <f>'Distributor Secondary'!T11*'DSR con %'!U45</f>
        <v>24.9</v>
      </c>
      <c r="V45" s="22">
        <f>'Distributor Secondary'!U11*'DSR con %'!V45</f>
        <v>9.9</v>
      </c>
      <c r="W45" s="22">
        <f>'Distributor Secondary'!V11*'DSR con %'!W45</f>
        <v>24.9</v>
      </c>
      <c r="X45" s="22">
        <f>'Distributor Secondary'!W11*'DSR con %'!X45</f>
        <v>24.9</v>
      </c>
      <c r="Y45" s="22">
        <f>'Distributor Secondary'!X11*'DSR con %'!Y45</f>
        <v>12.6</v>
      </c>
      <c r="Z45" s="22">
        <f>'Distributor Secondary'!Y11*'DSR con %'!Z45</f>
        <v>24.9</v>
      </c>
      <c r="AA45" s="22">
        <f>'Distributor Secondary'!Z11*'DSR con %'!AA45</f>
        <v>24.9</v>
      </c>
      <c r="AB45" s="22">
        <f>'Distributor Secondary'!AA11*'DSR con %'!AB45</f>
        <v>4.05</v>
      </c>
      <c r="AC45" s="22">
        <f>'Distributor Secondary'!AB11*'DSR con %'!AC45</f>
        <v>3.15</v>
      </c>
      <c r="AD45" s="22">
        <f>'Distributor Secondary'!AC11*'DSR con %'!AD45</f>
        <v>7.1999999999999993</v>
      </c>
      <c r="AE45" s="22">
        <f>'Distributor Secondary'!AD11*'DSR con %'!AE45</f>
        <v>4.95</v>
      </c>
      <c r="AF45" s="22">
        <f>'Distributor Secondary'!AE11*'DSR con %'!AF45</f>
        <v>8.1</v>
      </c>
      <c r="AG45" s="22">
        <f>'Distributor Secondary'!AF11*'DSR con %'!AG45</f>
        <v>6.1499999999999995</v>
      </c>
      <c r="AH45" s="22">
        <f>'Distributor Secondary'!AG11*'DSR con %'!AH45</f>
        <v>9.15</v>
      </c>
    </row>
    <row r="46" spans="1:46" s="10" customFormat="1" x14ac:dyDescent="0.2">
      <c r="A46" s="23"/>
      <c r="B46" s="24"/>
      <c r="C46" s="25"/>
      <c r="D46" s="30"/>
      <c r="E46" s="23"/>
      <c r="F46" s="28">
        <f t="shared" si="8"/>
        <v>6658650</v>
      </c>
      <c r="G46" s="58">
        <f t="shared" si="9"/>
        <v>4159</v>
      </c>
      <c r="H46" s="12">
        <f t="shared" ref="H46:AH46" si="11">SUM(H41:H45)</f>
        <v>416</v>
      </c>
      <c r="I46" s="12">
        <f t="shared" si="11"/>
        <v>582</v>
      </c>
      <c r="J46" s="12">
        <f t="shared" si="11"/>
        <v>416</v>
      </c>
      <c r="K46" s="12">
        <f t="shared" si="11"/>
        <v>333</v>
      </c>
      <c r="L46" s="12">
        <f t="shared" si="11"/>
        <v>100</v>
      </c>
      <c r="M46" s="12">
        <f t="shared" si="11"/>
        <v>100</v>
      </c>
      <c r="N46" s="12">
        <f t="shared" si="11"/>
        <v>166</v>
      </c>
      <c r="O46" s="12">
        <f t="shared" si="11"/>
        <v>166</v>
      </c>
      <c r="P46" s="12">
        <f t="shared" si="11"/>
        <v>74</v>
      </c>
      <c r="Q46" s="12">
        <f t="shared" si="11"/>
        <v>125</v>
      </c>
      <c r="R46" s="12">
        <f t="shared" si="11"/>
        <v>84</v>
      </c>
      <c r="S46" s="12">
        <f t="shared" si="11"/>
        <v>166</v>
      </c>
      <c r="T46" s="12">
        <f t="shared" si="11"/>
        <v>166</v>
      </c>
      <c r="U46" s="12">
        <f t="shared" si="11"/>
        <v>166</v>
      </c>
      <c r="V46" s="12">
        <f t="shared" si="11"/>
        <v>66</v>
      </c>
      <c r="W46" s="12">
        <f t="shared" si="11"/>
        <v>166</v>
      </c>
      <c r="X46" s="12">
        <f t="shared" si="11"/>
        <v>166</v>
      </c>
      <c r="Y46" s="12">
        <f t="shared" si="11"/>
        <v>84</v>
      </c>
      <c r="Z46" s="12">
        <f t="shared" si="11"/>
        <v>166</v>
      </c>
      <c r="AA46" s="12">
        <f t="shared" si="11"/>
        <v>166</v>
      </c>
      <c r="AB46" s="12">
        <f t="shared" si="11"/>
        <v>27</v>
      </c>
      <c r="AC46" s="12">
        <f t="shared" si="11"/>
        <v>21</v>
      </c>
      <c r="AD46" s="12">
        <f t="shared" si="11"/>
        <v>48</v>
      </c>
      <c r="AE46" s="12">
        <f t="shared" si="11"/>
        <v>33</v>
      </c>
      <c r="AF46" s="12">
        <f t="shared" si="11"/>
        <v>54</v>
      </c>
      <c r="AG46" s="12">
        <f t="shared" si="11"/>
        <v>40.999999999999993</v>
      </c>
      <c r="AH46" s="12">
        <f t="shared" si="11"/>
        <v>60.999999999999993</v>
      </c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</row>
    <row r="47" spans="1:46" x14ac:dyDescent="0.2">
      <c r="A47" s="34" t="s">
        <v>13</v>
      </c>
      <c r="B47" s="18" t="s">
        <v>5</v>
      </c>
      <c r="C47" s="19" t="s">
        <v>23</v>
      </c>
      <c r="D47" s="69" t="s">
        <v>88</v>
      </c>
      <c r="E47" s="69" t="s">
        <v>89</v>
      </c>
      <c r="F47" s="20">
        <f t="shared" si="8"/>
        <v>1514097.5999999999</v>
      </c>
      <c r="G47" s="21">
        <f t="shared" si="9"/>
        <v>982.97</v>
      </c>
      <c r="H47" s="22">
        <f>'Distributor Secondary'!G12*'DSR con %'!H47</f>
        <v>90.720000000000013</v>
      </c>
      <c r="I47" s="22">
        <f>'Distributor Secondary'!H12*'DSR con %'!I47</f>
        <v>190.68</v>
      </c>
      <c r="J47" s="22">
        <f>'Distributor Secondary'!I12*'DSR con %'!J47</f>
        <v>136.07999999999998</v>
      </c>
      <c r="K47" s="22">
        <f>'Distributor Secondary'!J12*'DSR con %'!K47</f>
        <v>114.18</v>
      </c>
      <c r="L47" s="22">
        <f>'Distributor Secondary'!K12*'DSR con %'!L47</f>
        <v>23.4</v>
      </c>
      <c r="M47" s="22">
        <f>'Distributor Secondary'!L12*'DSR con %'!M47</f>
        <v>17.16</v>
      </c>
      <c r="N47" s="22">
        <f>'Distributor Secondary'!M12*'DSR con %'!N47</f>
        <v>41.44</v>
      </c>
      <c r="O47" s="22">
        <f>'Distributor Secondary'!N12*'DSR con %'!O47</f>
        <v>36.260000000000005</v>
      </c>
      <c r="P47" s="22">
        <f>'Distributor Secondary'!O12*'DSR con %'!P47</f>
        <v>8.1900000000000013</v>
      </c>
      <c r="Q47" s="22">
        <f>'Distributor Secondary'!P12*'DSR con %'!Q47</f>
        <v>27.160000000000004</v>
      </c>
      <c r="R47" s="22">
        <f>'Distributor Secondary'!Q12*'DSR con %'!R47</f>
        <v>9.1000000000000014</v>
      </c>
      <c r="S47" s="22">
        <f>'Distributor Secondary'!R12*'DSR con %'!S47</f>
        <v>28.49</v>
      </c>
      <c r="T47" s="22">
        <f>'Distributor Secondary'!S12*'DSR con %'!T47</f>
        <v>23.31</v>
      </c>
      <c r="U47" s="22">
        <f>'Distributor Secondary'!T12*'DSR con %'!U47</f>
        <v>33.67</v>
      </c>
      <c r="V47" s="22">
        <f>'Distributor Secondary'!U12*'DSR con %'!V47</f>
        <v>9.36</v>
      </c>
      <c r="W47" s="22">
        <f>'Distributor Secondary'!V12*'DSR con %'!W47</f>
        <v>18.130000000000003</v>
      </c>
      <c r="X47" s="22">
        <f>'Distributor Secondary'!W12*'DSR con %'!X47</f>
        <v>33.67</v>
      </c>
      <c r="Y47" s="22">
        <f>'Distributor Secondary'!X12*'DSR con %'!Y47</f>
        <v>14.3</v>
      </c>
      <c r="Z47" s="22">
        <f>'Distributor Secondary'!Y12*'DSR con %'!Z47</f>
        <v>15.54</v>
      </c>
      <c r="AA47" s="22">
        <f>'Distributor Secondary'!Z12*'DSR con %'!AA47</f>
        <v>49.21</v>
      </c>
      <c r="AB47" s="22">
        <f>'Distributor Secondary'!AA12*'DSR con %'!AB47</f>
        <v>7.3100000000000005</v>
      </c>
      <c r="AC47" s="22">
        <f>'Distributor Secondary'!AB12*'DSR con %'!AC47</f>
        <v>7.36</v>
      </c>
      <c r="AD47" s="22">
        <f>'Distributor Secondary'!AC12*'DSR con %'!AD47</f>
        <v>12.58</v>
      </c>
      <c r="AE47" s="22">
        <f>'Distributor Secondary'!AD12*'DSR con %'!AE47</f>
        <v>4.08</v>
      </c>
      <c r="AF47" s="22">
        <f>'Distributor Secondary'!AE12*'DSR con %'!AF47</f>
        <v>11.05</v>
      </c>
      <c r="AG47" s="22">
        <f>'Distributor Secondary'!AF12*'DSR con %'!AG47</f>
        <v>8.19</v>
      </c>
      <c r="AH47" s="22">
        <f>'Distributor Secondary'!AG12*'DSR con %'!AH47</f>
        <v>12.35</v>
      </c>
    </row>
    <row r="48" spans="1:46" x14ac:dyDescent="0.2">
      <c r="A48" s="34" t="s">
        <v>13</v>
      </c>
      <c r="B48" s="18" t="s">
        <v>5</v>
      </c>
      <c r="C48" s="19" t="s">
        <v>23</v>
      </c>
      <c r="D48" s="69" t="s">
        <v>90</v>
      </c>
      <c r="E48" s="69" t="s">
        <v>91</v>
      </c>
      <c r="F48" s="20">
        <f t="shared" si="8"/>
        <v>1321669.5999999999</v>
      </c>
      <c r="G48" s="21">
        <f t="shared" si="9"/>
        <v>937.56999999999982</v>
      </c>
      <c r="H48" s="22">
        <f>'Distributor Secondary'!G12*'DSR con %'!H48</f>
        <v>110.16000000000001</v>
      </c>
      <c r="I48" s="22">
        <f>'Distributor Secondary'!H12*'DSR con %'!I48</f>
        <v>118.04</v>
      </c>
      <c r="J48" s="22">
        <f>'Distributor Secondary'!I12*'DSR con %'!J48</f>
        <v>136.07999999999998</v>
      </c>
      <c r="K48" s="22">
        <f>'Distributor Secondary'!J12*'DSR con %'!K48</f>
        <v>77.849999999999994</v>
      </c>
      <c r="L48" s="22">
        <f>'Distributor Secondary'!K12*'DSR con %'!L48</f>
        <v>20.28</v>
      </c>
      <c r="M48" s="22">
        <f>'Distributor Secondary'!L12*'DSR con %'!M48</f>
        <v>20.28</v>
      </c>
      <c r="N48" s="22">
        <f>'Distributor Secondary'!M12*'DSR con %'!N48</f>
        <v>33.67</v>
      </c>
      <c r="O48" s="22">
        <f>'Distributor Secondary'!N12*'DSR con %'!O48</f>
        <v>46.62</v>
      </c>
      <c r="P48" s="22">
        <f>'Distributor Secondary'!O12*'DSR con %'!P48</f>
        <v>16.380000000000003</v>
      </c>
      <c r="Q48" s="22">
        <f>'Distributor Secondary'!P12*'DSR con %'!Q48</f>
        <v>32.980000000000004</v>
      </c>
      <c r="R48" s="22">
        <f>'Distributor Secondary'!Q12*'DSR con %'!R48</f>
        <v>24.7</v>
      </c>
      <c r="S48" s="22">
        <f>'Distributor Secondary'!R12*'DSR con %'!S48</f>
        <v>28.49</v>
      </c>
      <c r="T48" s="22">
        <f>'Distributor Secondary'!S12*'DSR con %'!T48</f>
        <v>31.08</v>
      </c>
      <c r="U48" s="22">
        <f>'Distributor Secondary'!T12*'DSR con %'!U48</f>
        <v>49.21</v>
      </c>
      <c r="V48" s="22">
        <f>'Distributor Secondary'!U12*'DSR con %'!V48</f>
        <v>13.52</v>
      </c>
      <c r="W48" s="22">
        <f>'Distributor Secondary'!V12*'DSR con %'!W48</f>
        <v>28.49</v>
      </c>
      <c r="X48" s="22">
        <f>'Distributor Secondary'!W12*'DSR con %'!X48</f>
        <v>33.67</v>
      </c>
      <c r="Y48" s="22">
        <f>'Distributor Secondary'!X12*'DSR con %'!Y48</f>
        <v>10.4</v>
      </c>
      <c r="Z48" s="22">
        <f>'Distributor Secondary'!Y12*'DSR con %'!Z48</f>
        <v>51.800000000000004</v>
      </c>
      <c r="AA48" s="22">
        <f>'Distributor Secondary'!Z12*'DSR con %'!AA48</f>
        <v>15.54</v>
      </c>
      <c r="AB48" s="22">
        <f>'Distributor Secondary'!AA12*'DSR con %'!AB48</f>
        <v>4.3</v>
      </c>
      <c r="AC48" s="22">
        <f>'Distributor Secondary'!AB12*'DSR con %'!AC48</f>
        <v>4.8</v>
      </c>
      <c r="AD48" s="22">
        <f>'Distributor Secondary'!AC12*'DSR con %'!AD48</f>
        <v>8.14</v>
      </c>
      <c r="AE48" s="22">
        <f>'Distributor Secondary'!AD12*'DSR con %'!AE48</f>
        <v>4.08</v>
      </c>
      <c r="AF48" s="22">
        <f>'Distributor Secondary'!AE12*'DSR con %'!AF48</f>
        <v>5.95</v>
      </c>
      <c r="AG48" s="22">
        <f>'Distributor Secondary'!AF12*'DSR con %'!AG48</f>
        <v>4.41</v>
      </c>
      <c r="AH48" s="22">
        <f>'Distributor Secondary'!AG12*'DSR con %'!AH48</f>
        <v>6.65</v>
      </c>
    </row>
    <row r="49" spans="1:46" x14ac:dyDescent="0.2">
      <c r="A49" s="34" t="s">
        <v>13</v>
      </c>
      <c r="B49" s="18" t="s">
        <v>5</v>
      </c>
      <c r="C49" s="19" t="s">
        <v>23</v>
      </c>
      <c r="D49" s="69" t="s">
        <v>92</v>
      </c>
      <c r="E49" s="69" t="s">
        <v>93</v>
      </c>
      <c r="F49" s="20">
        <f t="shared" si="8"/>
        <v>1559050.7999999998</v>
      </c>
      <c r="G49" s="21">
        <f t="shared" si="9"/>
        <v>1016.5799999999998</v>
      </c>
      <c r="H49" s="22">
        <f>'Distributor Secondary'!G12*'DSR con %'!H49</f>
        <v>103.68</v>
      </c>
      <c r="I49" s="22">
        <f>'Distributor Secondary'!H12*'DSR con %'!I49</f>
        <v>108.96</v>
      </c>
      <c r="J49" s="22">
        <f>'Distributor Secondary'!I12*'DSR con %'!J49</f>
        <v>77.759999999999991</v>
      </c>
      <c r="K49" s="22">
        <f>'Distributor Secondary'!J12*'DSR con %'!K49</f>
        <v>67.47</v>
      </c>
      <c r="L49" s="22">
        <f>'Distributor Secondary'!K12*'DSR con %'!L49</f>
        <v>26.520000000000003</v>
      </c>
      <c r="M49" s="22">
        <f>'Distributor Secondary'!L12*'DSR con %'!M49</f>
        <v>32.76</v>
      </c>
      <c r="N49" s="22">
        <f>'Distributor Secondary'!M12*'DSR con %'!N49</f>
        <v>59.57</v>
      </c>
      <c r="O49" s="22">
        <f>'Distributor Secondary'!N12*'DSR con %'!O49</f>
        <v>49.21</v>
      </c>
      <c r="P49" s="22">
        <f>'Distributor Secondary'!O12*'DSR con %'!P49</f>
        <v>16.380000000000003</v>
      </c>
      <c r="Q49" s="22">
        <f>'Distributor Secondary'!P12*'DSR con %'!Q49</f>
        <v>38.800000000000004</v>
      </c>
      <c r="R49" s="22">
        <f>'Distributor Secondary'!Q12*'DSR con %'!R49</f>
        <v>27.3</v>
      </c>
      <c r="S49" s="22">
        <f>'Distributor Secondary'!R12*'DSR con %'!S49</f>
        <v>54.39</v>
      </c>
      <c r="T49" s="22">
        <f>'Distributor Secondary'!S12*'DSR con %'!T49</f>
        <v>49.21</v>
      </c>
      <c r="U49" s="22">
        <f>'Distributor Secondary'!T12*'DSR con %'!U49</f>
        <v>20.72</v>
      </c>
      <c r="V49" s="22">
        <f>'Distributor Secondary'!U12*'DSR con %'!V49</f>
        <v>20.8</v>
      </c>
      <c r="W49" s="22">
        <f>'Distributor Secondary'!V12*'DSR con %'!W49</f>
        <v>41.44</v>
      </c>
      <c r="X49" s="22">
        <f>'Distributor Secondary'!W12*'DSR con %'!X49</f>
        <v>59.57</v>
      </c>
      <c r="Y49" s="22">
        <f>'Distributor Secondary'!X12*'DSR con %'!Y49</f>
        <v>24.7</v>
      </c>
      <c r="Z49" s="22">
        <f>'Distributor Secondary'!Y12*'DSR con %'!Z49</f>
        <v>41.44</v>
      </c>
      <c r="AA49" s="22">
        <f>'Distributor Secondary'!Z12*'DSR con %'!AA49</f>
        <v>41.44</v>
      </c>
      <c r="AB49" s="22">
        <f>'Distributor Secondary'!AA12*'DSR con %'!AB49</f>
        <v>6.45</v>
      </c>
      <c r="AC49" s="22">
        <f>'Distributor Secondary'!AB12*'DSR con %'!AC49</f>
        <v>4.16</v>
      </c>
      <c r="AD49" s="22">
        <f>'Distributor Secondary'!AC12*'DSR con %'!AD49</f>
        <v>14.06</v>
      </c>
      <c r="AE49" s="22">
        <f>'Distributor Secondary'!AD12*'DSR con %'!AE49</f>
        <v>3.06</v>
      </c>
      <c r="AF49" s="22">
        <f>'Distributor Secondary'!AE12*'DSR con %'!AF49</f>
        <v>9.35</v>
      </c>
      <c r="AG49" s="22">
        <f>'Distributor Secondary'!AF12*'DSR con %'!AG49</f>
        <v>6.93</v>
      </c>
      <c r="AH49" s="22">
        <f>'Distributor Secondary'!AG12*'DSR con %'!AH49</f>
        <v>10.45</v>
      </c>
    </row>
    <row r="50" spans="1:46" x14ac:dyDescent="0.2">
      <c r="A50" s="34" t="s">
        <v>13</v>
      </c>
      <c r="B50" s="18" t="s">
        <v>5</v>
      </c>
      <c r="C50" s="19" t="s">
        <v>23</v>
      </c>
      <c r="D50" s="69" t="s">
        <v>94</v>
      </c>
      <c r="E50" s="69" t="s">
        <v>95</v>
      </c>
      <c r="F50" s="20">
        <f t="shared" si="8"/>
        <v>1499845.1999999997</v>
      </c>
      <c r="G50" s="21">
        <f t="shared" si="9"/>
        <v>894.7800000000002</v>
      </c>
      <c r="H50" s="22">
        <f>'Distributor Secondary'!G12*'DSR con %'!H50</f>
        <v>97.2</v>
      </c>
      <c r="I50" s="22">
        <f>'Distributor Secondary'!H12*'DSR con %'!I50</f>
        <v>99.88</v>
      </c>
      <c r="J50" s="22">
        <f>'Distributor Secondary'!I12*'DSR con %'!J50</f>
        <v>77.759999999999991</v>
      </c>
      <c r="K50" s="22">
        <f>'Distributor Secondary'!J12*'DSR con %'!K50</f>
        <v>57.09</v>
      </c>
      <c r="L50" s="22">
        <f>'Distributor Secondary'!K12*'DSR con %'!L50</f>
        <v>14.04</v>
      </c>
      <c r="M50" s="22">
        <f>'Distributor Secondary'!L12*'DSR con %'!M50</f>
        <v>18.72</v>
      </c>
      <c r="N50" s="22">
        <f>'Distributor Secondary'!M12*'DSR con %'!N50</f>
        <v>15.54</v>
      </c>
      <c r="O50" s="22">
        <f>'Distributor Secondary'!N12*'DSR con %'!O50</f>
        <v>38.85</v>
      </c>
      <c r="P50" s="22">
        <f>'Distributor Secondary'!O12*'DSR con %'!P50</f>
        <v>14.04</v>
      </c>
      <c r="Q50" s="22">
        <f>'Distributor Secondary'!P12*'DSR con %'!Q50</f>
        <v>44.620000000000005</v>
      </c>
      <c r="R50" s="22">
        <f>'Distributor Secondary'!Q12*'DSR con %'!R50</f>
        <v>22.1</v>
      </c>
      <c r="S50" s="22">
        <f>'Distributor Secondary'!R12*'DSR con %'!S50</f>
        <v>36.260000000000005</v>
      </c>
      <c r="T50" s="22">
        <f>'Distributor Secondary'!S12*'DSR con %'!T50</f>
        <v>46.62</v>
      </c>
      <c r="U50" s="22">
        <f>'Distributor Secondary'!T12*'DSR con %'!U50</f>
        <v>38.85</v>
      </c>
      <c r="V50" s="22">
        <f>'Distributor Secondary'!U12*'DSR con %'!V50</f>
        <v>17.68</v>
      </c>
      <c r="W50" s="22">
        <f>'Distributor Secondary'!V12*'DSR con %'!W50</f>
        <v>28.49</v>
      </c>
      <c r="X50" s="22">
        <f>'Distributor Secondary'!W12*'DSR con %'!X50</f>
        <v>12.950000000000001</v>
      </c>
      <c r="Y50" s="22">
        <f>'Distributor Secondary'!X12*'DSR con %'!Y50</f>
        <v>26</v>
      </c>
      <c r="Z50" s="22">
        <f>'Distributor Secondary'!Y12*'DSR con %'!Z50</f>
        <v>59.57</v>
      </c>
      <c r="AA50" s="22">
        <f>'Distributor Secondary'!Z12*'DSR con %'!AA50</f>
        <v>59.57</v>
      </c>
      <c r="AB50" s="22">
        <f>'Distributor Secondary'!AA12*'DSR con %'!AB50</f>
        <v>6.88</v>
      </c>
      <c r="AC50" s="22">
        <f>'Distributor Secondary'!AB12*'DSR con %'!AC50</f>
        <v>4.4800000000000004</v>
      </c>
      <c r="AD50" s="22">
        <f>'Distributor Secondary'!AC12*'DSR con %'!AD50</f>
        <v>11.1</v>
      </c>
      <c r="AE50" s="22">
        <f>'Distributor Secondary'!AD12*'DSR con %'!AE50</f>
        <v>8.67</v>
      </c>
      <c r="AF50" s="22">
        <f>'Distributor Secondary'!AE12*'DSR con %'!AF50</f>
        <v>11.9</v>
      </c>
      <c r="AG50" s="22">
        <f>'Distributor Secondary'!AF12*'DSR con %'!AG50</f>
        <v>8.82</v>
      </c>
      <c r="AH50" s="22">
        <f>'Distributor Secondary'!AG12*'DSR con %'!AH50</f>
        <v>17.099999999999998</v>
      </c>
    </row>
    <row r="51" spans="1:46" x14ac:dyDescent="0.2">
      <c r="A51" s="34" t="s">
        <v>13</v>
      </c>
      <c r="B51" s="18" t="s">
        <v>5</v>
      </c>
      <c r="C51" s="19" t="s">
        <v>23</v>
      </c>
      <c r="D51" s="69" t="s">
        <v>96</v>
      </c>
      <c r="E51" s="69" t="s">
        <v>97</v>
      </c>
      <c r="F51" s="20">
        <f t="shared" si="8"/>
        <v>1397147.2999999998</v>
      </c>
      <c r="G51" s="21">
        <f t="shared" si="9"/>
        <v>727.03</v>
      </c>
      <c r="H51" s="22">
        <f>'Distributor Secondary'!G12*'DSR con %'!H51</f>
        <v>77.759999999999991</v>
      </c>
      <c r="I51" s="22">
        <f>'Distributor Secondary'!H12*'DSR con %'!I51</f>
        <v>108.96</v>
      </c>
      <c r="J51" s="22">
        <f>'Distributor Secondary'!I12*'DSR con %'!J51</f>
        <v>32.4</v>
      </c>
      <c r="K51" s="22">
        <f>'Distributor Secondary'!J12*'DSR con %'!K51</f>
        <v>46.71</v>
      </c>
      <c r="L51" s="22">
        <f>'Distributor Secondary'!K12*'DSR con %'!L51</f>
        <v>23.4</v>
      </c>
      <c r="M51" s="22">
        <f>'Distributor Secondary'!L12*'DSR con %'!M51</f>
        <v>20.28</v>
      </c>
      <c r="N51" s="22">
        <f>'Distributor Secondary'!M12*'DSR con %'!N51</f>
        <v>41.44</v>
      </c>
      <c r="O51" s="22">
        <f>'Distributor Secondary'!N12*'DSR con %'!O51</f>
        <v>36.260000000000005</v>
      </c>
      <c r="P51" s="22">
        <f>'Distributor Secondary'!O12*'DSR con %'!P51</f>
        <v>17.55</v>
      </c>
      <c r="Q51" s="22">
        <f>'Distributor Secondary'!P12*'DSR con %'!Q51</f>
        <v>13.580000000000002</v>
      </c>
      <c r="R51" s="22">
        <f>'Distributor Secondary'!Q12*'DSR con %'!R51</f>
        <v>9.1000000000000014</v>
      </c>
      <c r="S51" s="22">
        <f>'Distributor Secondary'!R12*'DSR con %'!S51</f>
        <v>18.130000000000003</v>
      </c>
      <c r="T51" s="22">
        <f>'Distributor Secondary'!S12*'DSR con %'!T51</f>
        <v>18.130000000000003</v>
      </c>
      <c r="U51" s="22">
        <f>'Distributor Secondary'!T12*'DSR con %'!U51</f>
        <v>18.130000000000003</v>
      </c>
      <c r="V51" s="22">
        <f>'Distributor Secondary'!U12*'DSR con %'!V51</f>
        <v>13.52</v>
      </c>
      <c r="W51" s="22">
        <f>'Distributor Secondary'!V12*'DSR con %'!W51</f>
        <v>36.260000000000005</v>
      </c>
      <c r="X51" s="22">
        <f>'Distributor Secondary'!W12*'DSR con %'!X51</f>
        <v>59.57</v>
      </c>
      <c r="Y51" s="22">
        <f>'Distributor Secondary'!X12*'DSR con %'!Y51</f>
        <v>10.4</v>
      </c>
      <c r="Z51" s="22">
        <f>'Distributor Secondary'!Y12*'DSR con %'!Z51</f>
        <v>18.130000000000003</v>
      </c>
      <c r="AA51" s="22">
        <f>'Distributor Secondary'!Z12*'DSR con %'!AA51</f>
        <v>20.72</v>
      </c>
      <c r="AB51" s="22">
        <f>'Distributor Secondary'!AA12*'DSR con %'!AB51</f>
        <v>3.44</v>
      </c>
      <c r="AC51" s="22">
        <f>'Distributor Secondary'!AB12*'DSR con %'!AC51</f>
        <v>2.88</v>
      </c>
      <c r="AD51" s="22">
        <f>'Distributor Secondary'!AC12*'DSR con %'!AD51</f>
        <v>6.66</v>
      </c>
      <c r="AE51" s="22">
        <f>'Distributor Secondary'!AD12*'DSR con %'!AE51</f>
        <v>15.299999999999999</v>
      </c>
      <c r="AF51" s="22">
        <f>'Distributor Secondary'!AE12*'DSR con %'!AF51</f>
        <v>20.399999999999999</v>
      </c>
      <c r="AG51" s="22">
        <f>'Distributor Secondary'!AF12*'DSR con %'!AG51</f>
        <v>15.12</v>
      </c>
      <c r="AH51" s="22">
        <f>'Distributor Secondary'!AG12*'DSR con %'!AH51</f>
        <v>22.8</v>
      </c>
    </row>
    <row r="52" spans="1:46" x14ac:dyDescent="0.2">
      <c r="A52" s="34" t="s">
        <v>13</v>
      </c>
      <c r="B52" s="18" t="s">
        <v>5</v>
      </c>
      <c r="C52" s="19" t="s">
        <v>23</v>
      </c>
      <c r="D52" s="69" t="s">
        <v>98</v>
      </c>
      <c r="E52" s="69" t="s">
        <v>99</v>
      </c>
      <c r="F52" s="20">
        <f t="shared" si="8"/>
        <v>1450719.4999999998</v>
      </c>
      <c r="G52" s="21">
        <f t="shared" si="9"/>
        <v>1044.5100000000002</v>
      </c>
      <c r="H52" s="22">
        <f>'Distributor Secondary'!G12*'DSR con %'!H52</f>
        <v>110.16000000000001</v>
      </c>
      <c r="I52" s="22">
        <f>'Distributor Secondary'!H12*'DSR con %'!I52</f>
        <v>154.36000000000001</v>
      </c>
      <c r="J52" s="22">
        <f>'Distributor Secondary'!I12*'DSR con %'!J52</f>
        <v>97.2</v>
      </c>
      <c r="K52" s="22">
        <f>'Distributor Secondary'!J12*'DSR con %'!K52</f>
        <v>124.56</v>
      </c>
      <c r="L52" s="22">
        <f>'Distributor Secondary'!K12*'DSR con %'!L52</f>
        <v>23.4</v>
      </c>
      <c r="M52" s="22">
        <f>'Distributor Secondary'!L12*'DSR con %'!M52</f>
        <v>29.64</v>
      </c>
      <c r="N52" s="22">
        <f>'Distributor Secondary'!M12*'DSR con %'!N52</f>
        <v>33.67</v>
      </c>
      <c r="O52" s="22">
        <f>'Distributor Secondary'!N12*'DSR con %'!O52</f>
        <v>28.49</v>
      </c>
      <c r="P52" s="22">
        <f>'Distributor Secondary'!O12*'DSR con %'!P52</f>
        <v>30.42</v>
      </c>
      <c r="Q52" s="22">
        <f>'Distributor Secondary'!P12*'DSR con %'!Q52</f>
        <v>15.52</v>
      </c>
      <c r="R52" s="22">
        <f>'Distributor Secondary'!Q12*'DSR con %'!R52</f>
        <v>28.6</v>
      </c>
      <c r="S52" s="22">
        <f>'Distributor Secondary'!R12*'DSR con %'!S52</f>
        <v>41.44</v>
      </c>
      <c r="T52" s="22">
        <f>'Distributor Secondary'!S12*'DSR con %'!T52</f>
        <v>49.21</v>
      </c>
      <c r="U52" s="22">
        <f>'Distributor Secondary'!T12*'DSR con %'!U52</f>
        <v>67.34</v>
      </c>
      <c r="V52" s="22">
        <f>'Distributor Secondary'!U12*'DSR con %'!V52</f>
        <v>22.88</v>
      </c>
      <c r="W52" s="22">
        <f>'Distributor Secondary'!V12*'DSR con %'!W52</f>
        <v>54.39</v>
      </c>
      <c r="X52" s="22">
        <f>'Distributor Secondary'!W12*'DSR con %'!X52</f>
        <v>31.08</v>
      </c>
      <c r="Y52" s="22">
        <f>'Distributor Secondary'!X12*'DSR con %'!Y52</f>
        <v>18.200000000000003</v>
      </c>
      <c r="Z52" s="22">
        <f>'Distributor Secondary'!Y12*'DSR con %'!Z52</f>
        <v>23.31</v>
      </c>
      <c r="AA52" s="22">
        <f>'Distributor Secondary'!Z12*'DSR con %'!AA52</f>
        <v>20.72</v>
      </c>
      <c r="AB52" s="22">
        <f>'Distributor Secondary'!AA12*'DSR con %'!AB52</f>
        <v>4.3</v>
      </c>
      <c r="AC52" s="22">
        <f>'Distributor Secondary'!AB12*'DSR con %'!AC52</f>
        <v>3.52</v>
      </c>
      <c r="AD52" s="22">
        <f>'Distributor Secondary'!AC12*'DSR con %'!AD52</f>
        <v>7.4</v>
      </c>
      <c r="AE52" s="22">
        <f>'Distributor Secondary'!AD12*'DSR con %'!AE52</f>
        <v>6.63</v>
      </c>
      <c r="AF52" s="22">
        <f>'Distributor Secondary'!AE12*'DSR con %'!AF52</f>
        <v>7.6499999999999995</v>
      </c>
      <c r="AG52" s="22">
        <f>'Distributor Secondary'!AF12*'DSR con %'!AG52</f>
        <v>5.67</v>
      </c>
      <c r="AH52" s="22">
        <f>'Distributor Secondary'!AG12*'DSR con %'!AH52</f>
        <v>4.75</v>
      </c>
    </row>
    <row r="53" spans="1:46" x14ac:dyDescent="0.2">
      <c r="A53" s="34" t="s">
        <v>13</v>
      </c>
      <c r="B53" s="18" t="s">
        <v>5</v>
      </c>
      <c r="C53" s="19" t="s">
        <v>23</v>
      </c>
      <c r="D53" s="69" t="s">
        <v>100</v>
      </c>
      <c r="E53" s="69" t="s">
        <v>101</v>
      </c>
      <c r="F53" s="20">
        <f t="shared" si="8"/>
        <v>1627070</v>
      </c>
      <c r="G53" s="21">
        <f t="shared" si="9"/>
        <v>880.56000000000006</v>
      </c>
      <c r="H53" s="22">
        <f>'Distributor Secondary'!G12*'DSR con %'!H53</f>
        <v>58.32</v>
      </c>
      <c r="I53" s="22">
        <f>'Distributor Secondary'!H12*'DSR con %'!I53</f>
        <v>127.12000000000002</v>
      </c>
      <c r="J53" s="22">
        <f>'Distributor Secondary'!I12*'DSR con %'!J53</f>
        <v>90.720000000000013</v>
      </c>
      <c r="K53" s="22">
        <f>'Distributor Secondary'!J12*'DSR con %'!K53</f>
        <v>31.14</v>
      </c>
      <c r="L53" s="22">
        <f>'Distributor Secondary'!K12*'DSR con %'!L53</f>
        <v>24.96</v>
      </c>
      <c r="M53" s="22">
        <f>'Distributor Secondary'!L12*'DSR con %'!M53</f>
        <v>17.16</v>
      </c>
      <c r="N53" s="22">
        <f>'Distributor Secondary'!M12*'DSR con %'!N53</f>
        <v>33.67</v>
      </c>
      <c r="O53" s="22">
        <f>'Distributor Secondary'!N12*'DSR con %'!O53</f>
        <v>23.31</v>
      </c>
      <c r="P53" s="22">
        <f>'Distributor Secondary'!O12*'DSR con %'!P53</f>
        <v>14.04</v>
      </c>
      <c r="Q53" s="22">
        <f>'Distributor Secondary'!P12*'DSR con %'!Q53</f>
        <v>21.34</v>
      </c>
      <c r="R53" s="22">
        <f>'Distributor Secondary'!Q12*'DSR con %'!R53</f>
        <v>9.1000000000000014</v>
      </c>
      <c r="S53" s="22">
        <f>'Distributor Secondary'!R12*'DSR con %'!S53</f>
        <v>51.800000000000004</v>
      </c>
      <c r="T53" s="22">
        <f>'Distributor Secondary'!S12*'DSR con %'!T53</f>
        <v>41.44</v>
      </c>
      <c r="U53" s="22">
        <f>'Distributor Secondary'!T12*'DSR con %'!U53</f>
        <v>31.08</v>
      </c>
      <c r="V53" s="22">
        <f>'Distributor Secondary'!U12*'DSR con %'!V53</f>
        <v>6.24</v>
      </c>
      <c r="W53" s="22">
        <f>'Distributor Secondary'!V12*'DSR con %'!W53</f>
        <v>51.800000000000004</v>
      </c>
      <c r="X53" s="22">
        <f>'Distributor Secondary'!W12*'DSR con %'!X53</f>
        <v>28.49</v>
      </c>
      <c r="Y53" s="22">
        <f>'Distributor Secondary'!X12*'DSR con %'!Y53</f>
        <v>26</v>
      </c>
      <c r="Z53" s="22">
        <f>'Distributor Secondary'!Y12*'DSR con %'!Z53</f>
        <v>49.21</v>
      </c>
      <c r="AA53" s="22">
        <f>'Distributor Secondary'!Z12*'DSR con %'!AA53</f>
        <v>51.800000000000004</v>
      </c>
      <c r="AB53" s="22">
        <f>'Distributor Secondary'!AA12*'DSR con %'!AB53</f>
        <v>10.32</v>
      </c>
      <c r="AC53" s="22">
        <f>'Distributor Secondary'!AB12*'DSR con %'!AC53</f>
        <v>4.8</v>
      </c>
      <c r="AD53" s="22">
        <f>'Distributor Secondary'!AC12*'DSR con %'!AD53</f>
        <v>14.06</v>
      </c>
      <c r="AE53" s="22">
        <f>'Distributor Secondary'!AD12*'DSR con %'!AE53</f>
        <v>9.18</v>
      </c>
      <c r="AF53" s="22">
        <f>'Distributor Secondary'!AE12*'DSR con %'!AF53</f>
        <v>18.7</v>
      </c>
      <c r="AG53" s="22">
        <f>'Distributor Secondary'!AF12*'DSR con %'!AG53</f>
        <v>13.86</v>
      </c>
      <c r="AH53" s="22">
        <f>'Distributor Secondary'!AG12*'DSR con %'!AH53</f>
        <v>20.9</v>
      </c>
    </row>
    <row r="54" spans="1:46" s="10" customFormat="1" x14ac:dyDescent="0.2">
      <c r="A54" s="32"/>
      <c r="B54" s="24"/>
      <c r="C54" s="25"/>
      <c r="D54" s="33"/>
      <c r="E54" s="33"/>
      <c r="F54" s="28">
        <f t="shared" si="8"/>
        <v>10369600</v>
      </c>
      <c r="G54" s="58">
        <f t="shared" si="9"/>
        <v>6484</v>
      </c>
      <c r="H54" s="12">
        <f t="shared" ref="H54:AH54" si="12">SUM(H47:H53)</f>
        <v>648.00000000000011</v>
      </c>
      <c r="I54" s="12">
        <f t="shared" si="12"/>
        <v>908</v>
      </c>
      <c r="J54" s="12">
        <f t="shared" si="12"/>
        <v>648</v>
      </c>
      <c r="K54" s="12">
        <f t="shared" si="12"/>
        <v>519</v>
      </c>
      <c r="L54" s="12">
        <f t="shared" si="12"/>
        <v>156.00000000000003</v>
      </c>
      <c r="M54" s="12">
        <f t="shared" si="12"/>
        <v>155.99999999999997</v>
      </c>
      <c r="N54" s="12">
        <f t="shared" si="12"/>
        <v>259</v>
      </c>
      <c r="O54" s="12">
        <f t="shared" si="12"/>
        <v>259</v>
      </c>
      <c r="P54" s="12">
        <f t="shared" si="12"/>
        <v>117</v>
      </c>
      <c r="Q54" s="12">
        <f t="shared" si="12"/>
        <v>194.00000000000003</v>
      </c>
      <c r="R54" s="12">
        <f t="shared" si="12"/>
        <v>129.99999999999997</v>
      </c>
      <c r="S54" s="12">
        <f t="shared" si="12"/>
        <v>259</v>
      </c>
      <c r="T54" s="12">
        <f t="shared" si="12"/>
        <v>259</v>
      </c>
      <c r="U54" s="12">
        <f t="shared" si="12"/>
        <v>259</v>
      </c>
      <c r="V54" s="12">
        <f t="shared" si="12"/>
        <v>103.99999999999999</v>
      </c>
      <c r="W54" s="12">
        <f t="shared" si="12"/>
        <v>259</v>
      </c>
      <c r="X54" s="12">
        <f t="shared" si="12"/>
        <v>259</v>
      </c>
      <c r="Y54" s="12">
        <f t="shared" si="12"/>
        <v>130</v>
      </c>
      <c r="Z54" s="12">
        <f t="shared" si="12"/>
        <v>259</v>
      </c>
      <c r="AA54" s="12">
        <f t="shared" si="12"/>
        <v>259</v>
      </c>
      <c r="AB54" s="12">
        <f t="shared" si="12"/>
        <v>43</v>
      </c>
      <c r="AC54" s="12">
        <f t="shared" si="12"/>
        <v>32</v>
      </c>
      <c r="AD54" s="12">
        <f t="shared" si="12"/>
        <v>74</v>
      </c>
      <c r="AE54" s="12">
        <f t="shared" si="12"/>
        <v>51</v>
      </c>
      <c r="AF54" s="12">
        <f t="shared" si="12"/>
        <v>85</v>
      </c>
      <c r="AG54" s="12">
        <f t="shared" si="12"/>
        <v>63</v>
      </c>
      <c r="AH54" s="12">
        <f t="shared" si="12"/>
        <v>95</v>
      </c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46" s="111" customFormat="1" ht="14.25" customHeight="1" x14ac:dyDescent="0.2">
      <c r="A55" s="105" t="s">
        <v>46</v>
      </c>
      <c r="B55" s="18" t="s">
        <v>5</v>
      </c>
      <c r="C55" s="37" t="s">
        <v>45</v>
      </c>
      <c r="D55" s="106" t="s">
        <v>102</v>
      </c>
      <c r="E55" s="107" t="s">
        <v>103</v>
      </c>
      <c r="F55" s="108">
        <f t="shared" si="8"/>
        <v>2252118.2000000002</v>
      </c>
      <c r="G55" s="21">
        <f t="shared" si="9"/>
        <v>1364.5800000000002</v>
      </c>
      <c r="H55" s="109">
        <f>'Distributor Secondary'!G13*'DSR con %'!H55</f>
        <v>133.62</v>
      </c>
      <c r="I55" s="109">
        <f>'Distributor Secondary'!H13*'DSR con %'!I55</f>
        <v>187.34</v>
      </c>
      <c r="J55" s="109">
        <f>'Distributor Secondary'!I13*'DSR con %'!J55</f>
        <v>133.62</v>
      </c>
      <c r="K55" s="109">
        <f>'Distributor Secondary'!J13*'DSR con %'!K55</f>
        <v>107.10000000000001</v>
      </c>
      <c r="L55" s="109">
        <f>'Distributor Secondary'!K13*'DSR con %'!L55</f>
        <v>31.96</v>
      </c>
      <c r="M55" s="109">
        <f>'Distributor Secondary'!L13*'DSR con %'!M55</f>
        <v>31.96</v>
      </c>
      <c r="N55" s="109">
        <f>'Distributor Secondary'!M13*'DSR con %'!N55</f>
        <v>53.720000000000006</v>
      </c>
      <c r="O55" s="109">
        <f>'Distributor Secondary'!N13*'DSR con %'!O55</f>
        <v>53.720000000000006</v>
      </c>
      <c r="P55" s="109">
        <f>'Distributor Secondary'!O13*'DSR con %'!P55</f>
        <v>23.8</v>
      </c>
      <c r="Q55" s="109">
        <f>'Distributor Secondary'!P13*'DSR con %'!Q55</f>
        <v>40.120000000000005</v>
      </c>
      <c r="R55" s="109">
        <f>'Distributor Secondary'!Q13*'DSR con %'!R55</f>
        <v>26.520000000000003</v>
      </c>
      <c r="S55" s="109">
        <f>'Distributor Secondary'!R13*'DSR con %'!S55</f>
        <v>53.720000000000006</v>
      </c>
      <c r="T55" s="109">
        <f>'Distributor Secondary'!S13*'DSR con %'!T55</f>
        <v>53.720000000000006</v>
      </c>
      <c r="U55" s="109">
        <f>'Distributor Secondary'!T13*'DSR con %'!U55</f>
        <v>53.720000000000006</v>
      </c>
      <c r="V55" s="109">
        <f>'Distributor Secondary'!U13*'DSR con %'!V55</f>
        <v>21.42</v>
      </c>
      <c r="W55" s="109">
        <f>'Distributor Secondary'!V13*'DSR con %'!W55</f>
        <v>53.720000000000006</v>
      </c>
      <c r="X55" s="109">
        <f>'Distributor Secondary'!W13*'DSR con %'!X55</f>
        <v>53.720000000000006</v>
      </c>
      <c r="Y55" s="109">
        <f>'Distributor Secondary'!X13*'DSR con %'!Y55</f>
        <v>26.520000000000003</v>
      </c>
      <c r="Z55" s="109">
        <f>'Distributor Secondary'!Y13*'DSR con %'!Z55</f>
        <v>53.720000000000006</v>
      </c>
      <c r="AA55" s="109">
        <f>'Distributor Secondary'!Z13*'DSR con %'!AA55</f>
        <v>67.94</v>
      </c>
      <c r="AB55" s="109">
        <f>'Distributor Secondary'!AA13*'DSR con %'!AB55</f>
        <v>9.4599999999999991</v>
      </c>
      <c r="AC55" s="109">
        <f>'Distributor Secondary'!AB13*'DSR con %'!AC55</f>
        <v>7.31</v>
      </c>
      <c r="AD55" s="109">
        <f>'Distributor Secondary'!AC13*'DSR con %'!AD55</f>
        <v>18.489999999999998</v>
      </c>
      <c r="AE55" s="109">
        <f>'Distributor Secondary'!AD13*'DSR con %'!AE55</f>
        <v>12.04</v>
      </c>
      <c r="AF55" s="109">
        <f>'Distributor Secondary'!AE13*'DSR con %'!AF55</f>
        <v>19.200000000000003</v>
      </c>
      <c r="AG55" s="109">
        <f>'Distributor Secondary'!AF13*'DSR con %'!AG55</f>
        <v>14.8</v>
      </c>
      <c r="AH55" s="109">
        <f>'Distributor Secondary'!AG13*'DSR con %'!AH55</f>
        <v>21.6</v>
      </c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</row>
    <row r="56" spans="1:46" s="111" customFormat="1" ht="15" customHeight="1" x14ac:dyDescent="0.2">
      <c r="A56" s="105" t="s">
        <v>46</v>
      </c>
      <c r="B56" s="18" t="s">
        <v>5</v>
      </c>
      <c r="C56" s="37" t="s">
        <v>45</v>
      </c>
      <c r="D56" s="106" t="s">
        <v>104</v>
      </c>
      <c r="E56" s="107" t="s">
        <v>105</v>
      </c>
      <c r="F56" s="108">
        <f t="shared" si="8"/>
        <v>1404839.2</v>
      </c>
      <c r="G56" s="21">
        <f t="shared" si="9"/>
        <v>924.13999999999976</v>
      </c>
      <c r="H56" s="109">
        <f>'Distributor Secondary'!G13*'DSR con %'!H56</f>
        <v>94.32</v>
      </c>
      <c r="I56" s="109">
        <f>'Distributor Secondary'!H13*'DSR con %'!I56</f>
        <v>132.24</v>
      </c>
      <c r="J56" s="109">
        <f>'Distributor Secondary'!I13*'DSR con %'!J56</f>
        <v>94.32</v>
      </c>
      <c r="K56" s="109">
        <f>'Distributor Secondary'!J13*'DSR con %'!K56</f>
        <v>75.599999999999994</v>
      </c>
      <c r="L56" s="109">
        <f>'Distributor Secondary'!K13*'DSR con %'!L56</f>
        <v>22.56</v>
      </c>
      <c r="M56" s="109">
        <f>'Distributor Secondary'!L13*'DSR con %'!M56</f>
        <v>22.56</v>
      </c>
      <c r="N56" s="109">
        <f>'Distributor Secondary'!M13*'DSR con %'!N56</f>
        <v>37.92</v>
      </c>
      <c r="O56" s="109">
        <f>'Distributor Secondary'!N13*'DSR con %'!O56</f>
        <v>37.92</v>
      </c>
      <c r="P56" s="109">
        <f>'Distributor Secondary'!O13*'DSR con %'!P56</f>
        <v>16.8</v>
      </c>
      <c r="Q56" s="109">
        <f>'Distributor Secondary'!P13*'DSR con %'!Q56</f>
        <v>28.32</v>
      </c>
      <c r="R56" s="109">
        <f>'Distributor Secondary'!Q13*'DSR con %'!R56</f>
        <v>18.72</v>
      </c>
      <c r="S56" s="109">
        <f>'Distributor Secondary'!R13*'DSR con %'!S56</f>
        <v>37.92</v>
      </c>
      <c r="T56" s="109">
        <f>'Distributor Secondary'!S13*'DSR con %'!T56</f>
        <v>37.92</v>
      </c>
      <c r="U56" s="109">
        <f>'Distributor Secondary'!T13*'DSR con %'!U56</f>
        <v>37.92</v>
      </c>
      <c r="V56" s="109">
        <f>'Distributor Secondary'!U13*'DSR con %'!V56</f>
        <v>15.12</v>
      </c>
      <c r="W56" s="109">
        <f>'Distributor Secondary'!V13*'DSR con %'!W56</f>
        <v>37.92</v>
      </c>
      <c r="X56" s="109">
        <f>'Distributor Secondary'!W13*'DSR con %'!X56</f>
        <v>37.92</v>
      </c>
      <c r="Y56" s="109">
        <f>'Distributor Secondary'!X13*'DSR con %'!Y56</f>
        <v>18.72</v>
      </c>
      <c r="Z56" s="109">
        <f>'Distributor Secondary'!Y13*'DSR con %'!Z56</f>
        <v>37.92</v>
      </c>
      <c r="AA56" s="109">
        <f>'Distributor Secondary'!Z13*'DSR con %'!AA56</f>
        <v>30.02</v>
      </c>
      <c r="AB56" s="109">
        <f>'Distributor Secondary'!AA13*'DSR con %'!AB56</f>
        <v>4.18</v>
      </c>
      <c r="AC56" s="109">
        <f>'Distributor Secondary'!AB13*'DSR con %'!AC56</f>
        <v>3.23</v>
      </c>
      <c r="AD56" s="109">
        <f>'Distributor Secondary'!AC13*'DSR con %'!AD56</f>
        <v>8.17</v>
      </c>
      <c r="AE56" s="109">
        <f>'Distributor Secondary'!AD13*'DSR con %'!AE56</f>
        <v>5.32</v>
      </c>
      <c r="AF56" s="109">
        <f>'Distributor Secondary'!AE13*'DSR con %'!AF56</f>
        <v>10.56</v>
      </c>
      <c r="AG56" s="109">
        <f>'Distributor Secondary'!AF13*'DSR con %'!AG56</f>
        <v>8.14</v>
      </c>
      <c r="AH56" s="109">
        <f>'Distributor Secondary'!AG13*'DSR con %'!AH56</f>
        <v>11.88</v>
      </c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</row>
    <row r="57" spans="1:46" s="111" customFormat="1" ht="15.75" customHeight="1" x14ac:dyDescent="0.2">
      <c r="A57" s="105" t="s">
        <v>46</v>
      </c>
      <c r="B57" s="18" t="s">
        <v>5</v>
      </c>
      <c r="C57" s="37" t="s">
        <v>45</v>
      </c>
      <c r="D57" s="106" t="s">
        <v>106</v>
      </c>
      <c r="E57" s="112" t="s">
        <v>174</v>
      </c>
      <c r="F57" s="108">
        <f t="shared" si="8"/>
        <v>983398.3</v>
      </c>
      <c r="G57" s="21">
        <f t="shared" si="9"/>
        <v>653.85</v>
      </c>
      <c r="H57" s="109">
        <f>'Distributor Secondary'!G13*'DSR con %'!H57</f>
        <v>66.81</v>
      </c>
      <c r="I57" s="109">
        <f>'Distributor Secondary'!H13*'DSR con %'!I57</f>
        <v>93.67</v>
      </c>
      <c r="J57" s="109">
        <f>'Distributor Secondary'!I13*'DSR con %'!J57</f>
        <v>66.81</v>
      </c>
      <c r="K57" s="109">
        <f>'Distributor Secondary'!J13*'DSR con %'!K57</f>
        <v>53.550000000000004</v>
      </c>
      <c r="L57" s="109">
        <f>'Distributor Secondary'!K13*'DSR con %'!L57</f>
        <v>15.98</v>
      </c>
      <c r="M57" s="109">
        <f>'Distributor Secondary'!L13*'DSR con %'!M57</f>
        <v>15.98</v>
      </c>
      <c r="N57" s="109">
        <f>'Distributor Secondary'!M13*'DSR con %'!N57</f>
        <v>26.860000000000003</v>
      </c>
      <c r="O57" s="109">
        <f>'Distributor Secondary'!N13*'DSR con %'!O57</f>
        <v>26.860000000000003</v>
      </c>
      <c r="P57" s="109">
        <f>'Distributor Secondary'!O13*'DSR con %'!P57</f>
        <v>11.9</v>
      </c>
      <c r="Q57" s="109">
        <f>'Distributor Secondary'!P13*'DSR con %'!Q57</f>
        <v>20.060000000000002</v>
      </c>
      <c r="R57" s="109">
        <f>'Distributor Secondary'!Q13*'DSR con %'!R57</f>
        <v>13.260000000000002</v>
      </c>
      <c r="S57" s="109">
        <f>'Distributor Secondary'!R13*'DSR con %'!S57</f>
        <v>26.860000000000003</v>
      </c>
      <c r="T57" s="109">
        <f>'Distributor Secondary'!S13*'DSR con %'!T57</f>
        <v>26.860000000000003</v>
      </c>
      <c r="U57" s="109">
        <f>'Distributor Secondary'!T13*'DSR con %'!U57</f>
        <v>26.860000000000003</v>
      </c>
      <c r="V57" s="109">
        <f>'Distributor Secondary'!U13*'DSR con %'!V57</f>
        <v>10.71</v>
      </c>
      <c r="W57" s="109">
        <f>'Distributor Secondary'!V13*'DSR con %'!W57</f>
        <v>26.860000000000003</v>
      </c>
      <c r="X57" s="109">
        <f>'Distributor Secondary'!W13*'DSR con %'!X57</f>
        <v>26.860000000000003</v>
      </c>
      <c r="Y57" s="109">
        <f>'Distributor Secondary'!X13*'DSR con %'!Y57</f>
        <v>13.260000000000002</v>
      </c>
      <c r="Z57" s="109">
        <f>'Distributor Secondary'!Y13*'DSR con %'!Z57</f>
        <v>26.860000000000003</v>
      </c>
      <c r="AA57" s="109">
        <f>'Distributor Secondary'!Z13*'DSR con %'!AA57</f>
        <v>22.12</v>
      </c>
      <c r="AB57" s="109">
        <f>'Distributor Secondary'!AA13*'DSR con %'!AB57</f>
        <v>3.08</v>
      </c>
      <c r="AC57" s="109">
        <f>'Distributor Secondary'!AB13*'DSR con %'!AC57</f>
        <v>2.3800000000000003</v>
      </c>
      <c r="AD57" s="109">
        <f>'Distributor Secondary'!AC13*'DSR con %'!AD57</f>
        <v>6.0200000000000005</v>
      </c>
      <c r="AE57" s="109">
        <f>'Distributor Secondary'!AD13*'DSR con %'!AE57</f>
        <v>3.9200000000000004</v>
      </c>
      <c r="AF57" s="109">
        <f>'Distributor Secondary'!AE13*'DSR con %'!AF57</f>
        <v>6.7200000000000006</v>
      </c>
      <c r="AG57" s="109">
        <f>'Distributor Secondary'!AF13*'DSR con %'!AG57</f>
        <v>5.1800000000000006</v>
      </c>
      <c r="AH57" s="109">
        <f>'Distributor Secondary'!AG13*'DSR con %'!AH57</f>
        <v>7.5600000000000005</v>
      </c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</row>
    <row r="58" spans="1:46" s="111" customFormat="1" ht="14.25" customHeight="1" x14ac:dyDescent="0.2">
      <c r="A58" s="105" t="s">
        <v>46</v>
      </c>
      <c r="B58" s="18" t="s">
        <v>5</v>
      </c>
      <c r="C58" s="37" t="s">
        <v>45</v>
      </c>
      <c r="D58" s="106" t="s">
        <v>107</v>
      </c>
      <c r="E58" s="107" t="s">
        <v>108</v>
      </c>
      <c r="F58" s="108">
        <f t="shared" si="8"/>
        <v>1518514.3</v>
      </c>
      <c r="G58" s="21">
        <f t="shared" si="9"/>
        <v>975.43000000000006</v>
      </c>
      <c r="H58" s="109">
        <f>'Distributor Secondary'!G13*'DSR con %'!H58</f>
        <v>98.25</v>
      </c>
      <c r="I58" s="109">
        <f>'Distributor Secondary'!H13*'DSR con %'!I58</f>
        <v>137.75</v>
      </c>
      <c r="J58" s="109">
        <f>'Distributor Secondary'!I13*'DSR con %'!J58</f>
        <v>98.25</v>
      </c>
      <c r="K58" s="109">
        <f>'Distributor Secondary'!J13*'DSR con %'!K58</f>
        <v>78.75</v>
      </c>
      <c r="L58" s="109">
        <f>'Distributor Secondary'!K13*'DSR con %'!L58</f>
        <v>23.5</v>
      </c>
      <c r="M58" s="109">
        <f>'Distributor Secondary'!L13*'DSR con %'!M58</f>
        <v>23.5</v>
      </c>
      <c r="N58" s="109">
        <f>'Distributor Secondary'!M13*'DSR con %'!N58</f>
        <v>39.5</v>
      </c>
      <c r="O58" s="109">
        <f>'Distributor Secondary'!N13*'DSR con %'!O58</f>
        <v>39.5</v>
      </c>
      <c r="P58" s="109">
        <f>'Distributor Secondary'!O13*'DSR con %'!P58</f>
        <v>17.5</v>
      </c>
      <c r="Q58" s="109">
        <f>'Distributor Secondary'!P13*'DSR con %'!Q58</f>
        <v>29.5</v>
      </c>
      <c r="R58" s="109">
        <f>'Distributor Secondary'!Q13*'DSR con %'!R58</f>
        <v>19.5</v>
      </c>
      <c r="S58" s="109">
        <f>'Distributor Secondary'!R13*'DSR con %'!S58</f>
        <v>39.5</v>
      </c>
      <c r="T58" s="109">
        <f>'Distributor Secondary'!S13*'DSR con %'!T58</f>
        <v>39.5</v>
      </c>
      <c r="U58" s="109">
        <f>'Distributor Secondary'!T13*'DSR con %'!U58</f>
        <v>39.5</v>
      </c>
      <c r="V58" s="109">
        <f>'Distributor Secondary'!U13*'DSR con %'!V58</f>
        <v>15.75</v>
      </c>
      <c r="W58" s="109">
        <f>'Distributor Secondary'!V13*'DSR con %'!W58</f>
        <v>39.5</v>
      </c>
      <c r="X58" s="109">
        <f>'Distributor Secondary'!W13*'DSR con %'!X58</f>
        <v>39.5</v>
      </c>
      <c r="Y58" s="109">
        <f>'Distributor Secondary'!X13*'DSR con %'!Y58</f>
        <v>19.5</v>
      </c>
      <c r="Z58" s="109">
        <f>'Distributor Secondary'!Y13*'DSR con %'!Z58</f>
        <v>39.5</v>
      </c>
      <c r="AA58" s="109">
        <f>'Distributor Secondary'!Z13*'DSR con %'!AA58</f>
        <v>37.92</v>
      </c>
      <c r="AB58" s="109">
        <f>'Distributor Secondary'!AA13*'DSR con %'!AB58</f>
        <v>5.2799999999999994</v>
      </c>
      <c r="AC58" s="109">
        <f>'Distributor Secondary'!AB13*'DSR con %'!AC58</f>
        <v>4.08</v>
      </c>
      <c r="AD58" s="109">
        <f>'Distributor Secondary'!AC13*'DSR con %'!AD58</f>
        <v>10.32</v>
      </c>
      <c r="AE58" s="109">
        <f>'Distributor Secondary'!AD13*'DSR con %'!AE58</f>
        <v>6.72</v>
      </c>
      <c r="AF58" s="109">
        <f>'Distributor Secondary'!AE13*'DSR con %'!AF58</f>
        <v>11.52</v>
      </c>
      <c r="AG58" s="109">
        <f>'Distributor Secondary'!AF13*'DSR con %'!AG58</f>
        <v>8.879999999999999</v>
      </c>
      <c r="AH58" s="109">
        <f>'Distributor Secondary'!AG13*'DSR con %'!AH58</f>
        <v>12.959999999999999</v>
      </c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</row>
    <row r="59" spans="1:46" s="10" customFormat="1" x14ac:dyDescent="0.2">
      <c r="A59" s="39"/>
      <c r="B59" s="14"/>
      <c r="C59" s="40"/>
      <c r="D59" s="41"/>
      <c r="E59" s="68"/>
      <c r="F59" s="28">
        <f t="shared" si="8"/>
        <v>6158870</v>
      </c>
      <c r="G59" s="58">
        <f t="shared" si="9"/>
        <v>3918</v>
      </c>
      <c r="H59" s="12">
        <f>SUM(H55:H58)</f>
        <v>393</v>
      </c>
      <c r="I59" s="12">
        <f t="shared" ref="I59:AH59" si="13">SUM(I55:I58)</f>
        <v>551</v>
      </c>
      <c r="J59" s="12">
        <f t="shared" si="13"/>
        <v>393</v>
      </c>
      <c r="K59" s="12">
        <f t="shared" si="13"/>
        <v>315</v>
      </c>
      <c r="L59" s="12">
        <f t="shared" si="13"/>
        <v>94</v>
      </c>
      <c r="M59" s="12">
        <f t="shared" si="13"/>
        <v>94</v>
      </c>
      <c r="N59" s="12">
        <f t="shared" si="13"/>
        <v>158</v>
      </c>
      <c r="O59" s="12">
        <f t="shared" si="13"/>
        <v>158</v>
      </c>
      <c r="P59" s="12">
        <f t="shared" si="13"/>
        <v>70</v>
      </c>
      <c r="Q59" s="12">
        <f t="shared" si="13"/>
        <v>118</v>
      </c>
      <c r="R59" s="12">
        <f t="shared" si="13"/>
        <v>78</v>
      </c>
      <c r="S59" s="12">
        <f t="shared" si="13"/>
        <v>158</v>
      </c>
      <c r="T59" s="12">
        <f t="shared" si="13"/>
        <v>158</v>
      </c>
      <c r="U59" s="12">
        <f t="shared" si="13"/>
        <v>158</v>
      </c>
      <c r="V59" s="12">
        <f t="shared" si="13"/>
        <v>63</v>
      </c>
      <c r="W59" s="12">
        <f t="shared" si="13"/>
        <v>158</v>
      </c>
      <c r="X59" s="12">
        <f t="shared" si="13"/>
        <v>158</v>
      </c>
      <c r="Y59" s="12">
        <f t="shared" si="13"/>
        <v>78</v>
      </c>
      <c r="Z59" s="12">
        <f t="shared" si="13"/>
        <v>158</v>
      </c>
      <c r="AA59" s="12">
        <f t="shared" si="13"/>
        <v>158</v>
      </c>
      <c r="AB59" s="12">
        <f t="shared" si="13"/>
        <v>22</v>
      </c>
      <c r="AC59" s="12">
        <f t="shared" si="13"/>
        <v>17</v>
      </c>
      <c r="AD59" s="12">
        <f t="shared" si="13"/>
        <v>43</v>
      </c>
      <c r="AE59" s="12">
        <f t="shared" si="13"/>
        <v>28</v>
      </c>
      <c r="AF59" s="12">
        <f t="shared" si="13"/>
        <v>48</v>
      </c>
      <c r="AG59" s="12">
        <f t="shared" si="13"/>
        <v>37</v>
      </c>
      <c r="AH59" s="12">
        <f t="shared" si="13"/>
        <v>54.000000000000007</v>
      </c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</row>
    <row r="60" spans="1:46" x14ac:dyDescent="0.2">
      <c r="A60" s="42" t="s">
        <v>14</v>
      </c>
      <c r="B60" s="18" t="s">
        <v>5</v>
      </c>
      <c r="C60" s="37" t="s">
        <v>23</v>
      </c>
      <c r="D60" s="43" t="s">
        <v>109</v>
      </c>
      <c r="E60" s="37" t="s">
        <v>110</v>
      </c>
      <c r="F60" s="20">
        <f t="shared" si="8"/>
        <v>2071464.9611301888</v>
      </c>
      <c r="G60" s="21">
        <f t="shared" si="9"/>
        <v>1157.0179595395266</v>
      </c>
      <c r="H60" s="22">
        <f>'Distributor Secondary'!G14*'DSR con %'!H60</f>
        <v>105.56</v>
      </c>
      <c r="I60" s="22">
        <f>'Distributor Secondary'!H14*'DSR con %'!I60</f>
        <v>147.68</v>
      </c>
      <c r="J60" s="22">
        <f>'Distributor Secondary'!I14*'DSR con %'!J60</f>
        <v>105.56</v>
      </c>
      <c r="K60" s="22">
        <f>'Distributor Secondary'!J14*'DSR con %'!K60</f>
        <v>84.5</v>
      </c>
      <c r="L60" s="22">
        <f>'Distributor Secondary'!K14*'DSR con %'!L60</f>
        <v>25.48</v>
      </c>
      <c r="M60" s="22">
        <f>'Distributor Secondary'!L14*'DSR con %'!M60</f>
        <v>25.48</v>
      </c>
      <c r="N60" s="22">
        <f>'Distributor Secondary'!M14*'DSR con %'!N60</f>
        <v>42.38</v>
      </c>
      <c r="O60" s="22">
        <f>'Distributor Secondary'!N14*'DSR con %'!O60</f>
        <v>42.38</v>
      </c>
      <c r="P60" s="22">
        <f>'Distributor Secondary'!O14*'DSR con %'!P60</f>
        <v>18.98</v>
      </c>
      <c r="Q60" s="22">
        <f>'Distributor Secondary'!P14*'DSR con %'!Q60</f>
        <v>31.720000000000002</v>
      </c>
      <c r="R60" s="22">
        <f>'Distributor Secondary'!Q14*'DSR con %'!R60</f>
        <v>21.32</v>
      </c>
      <c r="S60" s="22">
        <f>'Distributor Secondary'!R14*'DSR con %'!S60</f>
        <v>42.38</v>
      </c>
      <c r="T60" s="22">
        <f>'Distributor Secondary'!S14*'DSR con %'!T60</f>
        <v>42.38</v>
      </c>
      <c r="U60" s="22">
        <f>'Distributor Secondary'!T14*'DSR con %'!U60</f>
        <v>42.38</v>
      </c>
      <c r="V60" s="22">
        <f>'Distributor Secondary'!U14*'DSR con %'!V60</f>
        <v>16.900000000000002</v>
      </c>
      <c r="W60" s="22">
        <f>'Distributor Secondary'!V14*'DSR con %'!W60</f>
        <v>42.38</v>
      </c>
      <c r="X60" s="22">
        <f>'Distributor Secondary'!W14*'DSR con %'!X60</f>
        <v>57.270270270270274</v>
      </c>
      <c r="Y60" s="22">
        <f>'Distributor Secondary'!X14*'DSR con %'!Y60</f>
        <v>28.448979591836736</v>
      </c>
      <c r="Z60" s="22">
        <f>'Distributor Secondary'!Y14*'DSR con %'!Z60</f>
        <v>57.838709677419359</v>
      </c>
      <c r="AA60" s="22">
        <f>'Distributor Secondary'!Z14*'DSR con %'!AA60</f>
        <v>65.2</v>
      </c>
      <c r="AB60" s="22">
        <f>'Distributor Secondary'!AA14*'DSR con %'!AB60</f>
        <v>10.4</v>
      </c>
      <c r="AC60" s="22">
        <f>'Distributor Secondary'!AB14*'DSR con %'!AC60</f>
        <v>8</v>
      </c>
      <c r="AD60" s="22">
        <f>'Distributor Secondary'!AC14*'DSR con %'!AD60</f>
        <v>18.8</v>
      </c>
      <c r="AE60" s="22">
        <f>'Distributor Secondary'!AD14*'DSR con %'!AE60</f>
        <v>12.8</v>
      </c>
      <c r="AF60" s="22">
        <f>'Distributor Secondary'!AE14*'DSR con %'!AF60</f>
        <v>21.200000000000003</v>
      </c>
      <c r="AG60" s="22">
        <f>'Distributor Secondary'!AF14*'DSR con %'!AG60</f>
        <v>15.600000000000001</v>
      </c>
      <c r="AH60" s="22">
        <f>'Distributor Secondary'!AG14*'DSR con %'!AH60</f>
        <v>24</v>
      </c>
    </row>
    <row r="61" spans="1:46" x14ac:dyDescent="0.2">
      <c r="A61" s="42" t="s">
        <v>14</v>
      </c>
      <c r="B61" s="18" t="s">
        <v>5</v>
      </c>
      <c r="C61" s="37" t="s">
        <v>23</v>
      </c>
      <c r="D61" s="43" t="s">
        <v>111</v>
      </c>
      <c r="E61" s="37" t="s">
        <v>112</v>
      </c>
      <c r="F61" s="20">
        <f t="shared" si="8"/>
        <v>1581312.1379196839</v>
      </c>
      <c r="G61" s="21">
        <f t="shared" si="9"/>
        <v>1009.3461487820935</v>
      </c>
      <c r="H61" s="22">
        <f>'Distributor Secondary'!G14*'DSR con %'!H61</f>
        <v>101.5</v>
      </c>
      <c r="I61" s="22">
        <f>'Distributor Secondary'!H14*'DSR con %'!I61</f>
        <v>142</v>
      </c>
      <c r="J61" s="22">
        <f>'Distributor Secondary'!I14*'DSR con %'!J61</f>
        <v>101.5</v>
      </c>
      <c r="K61" s="22">
        <f>'Distributor Secondary'!J14*'DSR con %'!K61</f>
        <v>81.25</v>
      </c>
      <c r="L61" s="22">
        <f>'Distributor Secondary'!K14*'DSR con %'!L61</f>
        <v>24.5</v>
      </c>
      <c r="M61" s="22">
        <f>'Distributor Secondary'!L14*'DSR con %'!M61</f>
        <v>24.5</v>
      </c>
      <c r="N61" s="22">
        <f>'Distributor Secondary'!M14*'DSR con %'!N61</f>
        <v>40.75</v>
      </c>
      <c r="O61" s="22">
        <f>'Distributor Secondary'!N14*'DSR con %'!O61</f>
        <v>40.75</v>
      </c>
      <c r="P61" s="22">
        <f>'Distributor Secondary'!O14*'DSR con %'!P61</f>
        <v>18.25</v>
      </c>
      <c r="Q61" s="22">
        <f>'Distributor Secondary'!P14*'DSR con %'!Q61</f>
        <v>30.5</v>
      </c>
      <c r="R61" s="22">
        <f>'Distributor Secondary'!Q14*'DSR con %'!R61</f>
        <v>20.5</v>
      </c>
      <c r="S61" s="22">
        <f>'Distributor Secondary'!R14*'DSR con %'!S61</f>
        <v>40.75</v>
      </c>
      <c r="T61" s="22">
        <f>'Distributor Secondary'!S14*'DSR con %'!T61</f>
        <v>40.75</v>
      </c>
      <c r="U61" s="22">
        <f>'Distributor Secondary'!T14*'DSR con %'!U61</f>
        <v>40.75</v>
      </c>
      <c r="V61" s="22">
        <f>'Distributor Secondary'!U14*'DSR con %'!V61</f>
        <v>16.25</v>
      </c>
      <c r="W61" s="22">
        <f>'Distributor Secondary'!V14*'DSR con %'!W61</f>
        <v>40.75</v>
      </c>
      <c r="X61" s="22">
        <f>'Distributor Secondary'!W14*'DSR con %'!X61</f>
        <v>40.75</v>
      </c>
      <c r="Y61" s="22">
        <f>'Distributor Secondary'!X14*'DSR con %'!Y61</f>
        <v>20.081632653061224</v>
      </c>
      <c r="Z61" s="22">
        <f>'Distributor Secondary'!Y14*'DSR con %'!Z61</f>
        <v>42.064516129032256</v>
      </c>
      <c r="AA61" s="22">
        <f>'Distributor Secondary'!Z14*'DSR con %'!AA61</f>
        <v>37.49</v>
      </c>
      <c r="AB61" s="22">
        <f>'Distributor Secondary'!AA14*'DSR con %'!AB61</f>
        <v>5.98</v>
      </c>
      <c r="AC61" s="22">
        <f>'Distributor Secondary'!AB14*'DSR con %'!AC61</f>
        <v>4.6000000000000005</v>
      </c>
      <c r="AD61" s="22">
        <f>'Distributor Secondary'!AC14*'DSR con %'!AD61</f>
        <v>10.81</v>
      </c>
      <c r="AE61" s="22">
        <f>'Distributor Secondary'!AD14*'DSR con %'!AE61</f>
        <v>7.36</v>
      </c>
      <c r="AF61" s="22">
        <f>'Distributor Secondary'!AE14*'DSR con %'!AF61</f>
        <v>12.190000000000001</v>
      </c>
      <c r="AG61" s="22">
        <f>'Distributor Secondary'!AF14*'DSR con %'!AG61</f>
        <v>8.9700000000000006</v>
      </c>
      <c r="AH61" s="22">
        <f>'Distributor Secondary'!AG14*'DSR con %'!AH61</f>
        <v>13.8</v>
      </c>
    </row>
    <row r="62" spans="1:46" x14ac:dyDescent="0.2">
      <c r="A62" s="42" t="s">
        <v>14</v>
      </c>
      <c r="B62" s="18" t="s">
        <v>5</v>
      </c>
      <c r="C62" s="37" t="s">
        <v>23</v>
      </c>
      <c r="D62" s="43" t="s">
        <v>113</v>
      </c>
      <c r="E62" s="37" t="s">
        <v>114</v>
      </c>
      <c r="F62" s="20">
        <f t="shared" si="8"/>
        <v>1456548.6004750635</v>
      </c>
      <c r="G62" s="21">
        <f t="shared" si="9"/>
        <v>969.62294583919004</v>
      </c>
      <c r="H62" s="22">
        <f>'Distributor Secondary'!G14*'DSR con %'!H62</f>
        <v>101.5</v>
      </c>
      <c r="I62" s="22">
        <f>'Distributor Secondary'!H14*'DSR con %'!I62</f>
        <v>142</v>
      </c>
      <c r="J62" s="22">
        <f>'Distributor Secondary'!I14*'DSR con %'!J62</f>
        <v>101.5</v>
      </c>
      <c r="K62" s="22">
        <f>'Distributor Secondary'!J14*'DSR con %'!K62</f>
        <v>81.25</v>
      </c>
      <c r="L62" s="22">
        <f>'Distributor Secondary'!K14*'DSR con %'!L62</f>
        <v>24.5</v>
      </c>
      <c r="M62" s="22">
        <f>'Distributor Secondary'!L14*'DSR con %'!M62</f>
        <v>24.5</v>
      </c>
      <c r="N62" s="22">
        <f>'Distributor Secondary'!M14*'DSR con %'!N62</f>
        <v>40.75</v>
      </c>
      <c r="O62" s="22">
        <f>'Distributor Secondary'!N14*'DSR con %'!O62</f>
        <v>40.75</v>
      </c>
      <c r="P62" s="22">
        <f>'Distributor Secondary'!O14*'DSR con %'!P62</f>
        <v>18.25</v>
      </c>
      <c r="Q62" s="22">
        <f>'Distributor Secondary'!P14*'DSR con %'!Q62</f>
        <v>30.5</v>
      </c>
      <c r="R62" s="22">
        <f>'Distributor Secondary'!Q14*'DSR con %'!R62</f>
        <v>20.5</v>
      </c>
      <c r="S62" s="22">
        <f>'Distributor Secondary'!R14*'DSR con %'!S62</f>
        <v>40.75</v>
      </c>
      <c r="T62" s="22">
        <f>'Distributor Secondary'!S14*'DSR con %'!T62</f>
        <v>40.75</v>
      </c>
      <c r="U62" s="22">
        <f>'Distributor Secondary'!T14*'DSR con %'!U62</f>
        <v>40.75</v>
      </c>
      <c r="V62" s="22">
        <f>'Distributor Secondary'!U14*'DSR con %'!V62</f>
        <v>16.25</v>
      </c>
      <c r="W62" s="22">
        <f>'Distributor Secondary'!V14*'DSR con %'!W62</f>
        <v>40.75</v>
      </c>
      <c r="X62" s="22">
        <f>'Distributor Secondary'!W14*'DSR con %'!X62</f>
        <v>32.489864864864863</v>
      </c>
      <c r="Y62" s="22">
        <f>'Distributor Secondary'!X14*'DSR con %'!Y62</f>
        <v>16.73469387755102</v>
      </c>
      <c r="Z62" s="22">
        <f>'Distributor Secondary'!Y14*'DSR con %'!Z62</f>
        <v>31.548387096774192</v>
      </c>
      <c r="AA62" s="22">
        <f>'Distributor Secondary'!Z14*'DSR con %'!AA62</f>
        <v>30.97</v>
      </c>
      <c r="AB62" s="22">
        <f>'Distributor Secondary'!AA14*'DSR con %'!AB62</f>
        <v>4.9400000000000004</v>
      </c>
      <c r="AC62" s="22">
        <f>'Distributor Secondary'!AB14*'DSR con %'!AC62</f>
        <v>3.8</v>
      </c>
      <c r="AD62" s="22">
        <f>'Distributor Secondary'!AC14*'DSR con %'!AD62</f>
        <v>8.93</v>
      </c>
      <c r="AE62" s="22">
        <f>'Distributor Secondary'!AD14*'DSR con %'!AE62</f>
        <v>6.08</v>
      </c>
      <c r="AF62" s="22">
        <f>'Distributor Secondary'!AE14*'DSR con %'!AF62</f>
        <v>10.07</v>
      </c>
      <c r="AG62" s="22">
        <f>'Distributor Secondary'!AF14*'DSR con %'!AG62</f>
        <v>7.41</v>
      </c>
      <c r="AH62" s="22">
        <f>'Distributor Secondary'!AG14*'DSR con %'!AH62</f>
        <v>11.4</v>
      </c>
    </row>
    <row r="63" spans="1:46" x14ac:dyDescent="0.2">
      <c r="A63" s="42" t="s">
        <v>14</v>
      </c>
      <c r="B63" s="18" t="s">
        <v>5</v>
      </c>
      <c r="C63" s="37" t="s">
        <v>23</v>
      </c>
      <c r="D63" s="43" t="s">
        <v>115</v>
      </c>
      <c r="E63" s="37" t="s">
        <v>116</v>
      </c>
      <c r="F63" s="20">
        <f t="shared" si="8"/>
        <v>1397284.3004750637</v>
      </c>
      <c r="G63" s="21">
        <f t="shared" si="9"/>
        <v>933.0129458391898</v>
      </c>
      <c r="H63" s="22">
        <f>'Distributor Secondary'!G14*'DSR con %'!H63</f>
        <v>97.44</v>
      </c>
      <c r="I63" s="22">
        <f>'Distributor Secondary'!H14*'DSR con %'!I63</f>
        <v>136.32</v>
      </c>
      <c r="J63" s="22">
        <f>'Distributor Secondary'!I14*'DSR con %'!J63</f>
        <v>97.44</v>
      </c>
      <c r="K63" s="22">
        <f>'Distributor Secondary'!J14*'DSR con %'!K63</f>
        <v>78</v>
      </c>
      <c r="L63" s="22">
        <f>'Distributor Secondary'!K14*'DSR con %'!L63</f>
        <v>23.52</v>
      </c>
      <c r="M63" s="22">
        <f>'Distributor Secondary'!L14*'DSR con %'!M63</f>
        <v>23.52</v>
      </c>
      <c r="N63" s="22">
        <f>'Distributor Secondary'!M14*'DSR con %'!N63</f>
        <v>39.119999999999997</v>
      </c>
      <c r="O63" s="22">
        <f>'Distributor Secondary'!N14*'DSR con %'!O63</f>
        <v>39.119999999999997</v>
      </c>
      <c r="P63" s="22">
        <f>'Distributor Secondary'!O14*'DSR con %'!P63</f>
        <v>17.52</v>
      </c>
      <c r="Q63" s="22">
        <f>'Distributor Secondary'!P14*'DSR con %'!Q63</f>
        <v>29.279999999999998</v>
      </c>
      <c r="R63" s="22">
        <f>'Distributor Secondary'!Q14*'DSR con %'!R63</f>
        <v>19.68</v>
      </c>
      <c r="S63" s="22">
        <f>'Distributor Secondary'!R14*'DSR con %'!S63</f>
        <v>39.119999999999997</v>
      </c>
      <c r="T63" s="22">
        <f>'Distributor Secondary'!S14*'DSR con %'!T63</f>
        <v>39.119999999999997</v>
      </c>
      <c r="U63" s="22">
        <f>'Distributor Secondary'!T14*'DSR con %'!U63</f>
        <v>39.119999999999997</v>
      </c>
      <c r="V63" s="22">
        <f>'Distributor Secondary'!U14*'DSR con %'!V63</f>
        <v>15.6</v>
      </c>
      <c r="W63" s="22">
        <f>'Distributor Secondary'!V14*'DSR con %'!W63</f>
        <v>39.119999999999997</v>
      </c>
      <c r="X63" s="22">
        <f>'Distributor Secondary'!W14*'DSR con %'!X63</f>
        <v>32.489864864864863</v>
      </c>
      <c r="Y63" s="22">
        <f>'Distributor Secondary'!X14*'DSR con %'!Y63</f>
        <v>16.73469387755102</v>
      </c>
      <c r="Z63" s="22">
        <f>'Distributor Secondary'!Y14*'DSR con %'!Z63</f>
        <v>31.548387096774192</v>
      </c>
      <c r="AA63" s="22">
        <f>'Distributor Secondary'!Z14*'DSR con %'!AA63</f>
        <v>29.34</v>
      </c>
      <c r="AB63" s="22">
        <f>'Distributor Secondary'!AA14*'DSR con %'!AB63</f>
        <v>4.68</v>
      </c>
      <c r="AC63" s="22">
        <f>'Distributor Secondary'!AB14*'DSR con %'!AC63</f>
        <v>3.5999999999999996</v>
      </c>
      <c r="AD63" s="22">
        <f>'Distributor Secondary'!AC14*'DSR con %'!AD63</f>
        <v>8.4599999999999991</v>
      </c>
      <c r="AE63" s="22">
        <f>'Distributor Secondary'!AD14*'DSR con %'!AE63</f>
        <v>5.76</v>
      </c>
      <c r="AF63" s="22">
        <f>'Distributor Secondary'!AE14*'DSR con %'!AF63</f>
        <v>9.5399999999999991</v>
      </c>
      <c r="AG63" s="22">
        <f>'Distributor Secondary'!AF14*'DSR con %'!AG63</f>
        <v>7.02</v>
      </c>
      <c r="AH63" s="22">
        <f>'Distributor Secondary'!AG14*'DSR con %'!AH63</f>
        <v>10.799999999999999</v>
      </c>
    </row>
    <row r="64" spans="1:46" s="10" customFormat="1" x14ac:dyDescent="0.2">
      <c r="A64" s="44"/>
      <c r="B64" s="14"/>
      <c r="C64" s="40"/>
      <c r="D64" s="45"/>
      <c r="E64" s="40"/>
      <c r="F64" s="28">
        <f t="shared" si="8"/>
        <v>6506610</v>
      </c>
      <c r="G64" s="58">
        <f t="shared" si="9"/>
        <v>4069</v>
      </c>
      <c r="H64" s="12">
        <f>SUM(H60:H63)</f>
        <v>406</v>
      </c>
      <c r="I64" s="12">
        <f t="shared" ref="I64:AH64" si="14">SUM(I60:I63)</f>
        <v>568</v>
      </c>
      <c r="J64" s="12">
        <f t="shared" si="14"/>
        <v>406</v>
      </c>
      <c r="K64" s="12">
        <f t="shared" si="14"/>
        <v>325</v>
      </c>
      <c r="L64" s="12">
        <f t="shared" si="14"/>
        <v>98</v>
      </c>
      <c r="M64" s="12">
        <f t="shared" si="14"/>
        <v>98</v>
      </c>
      <c r="N64" s="12">
        <f t="shared" si="14"/>
        <v>163</v>
      </c>
      <c r="O64" s="12">
        <f t="shared" si="14"/>
        <v>163</v>
      </c>
      <c r="P64" s="12">
        <f t="shared" si="14"/>
        <v>73</v>
      </c>
      <c r="Q64" s="12">
        <f t="shared" si="14"/>
        <v>122</v>
      </c>
      <c r="R64" s="12">
        <f t="shared" si="14"/>
        <v>82</v>
      </c>
      <c r="S64" s="12">
        <f t="shared" si="14"/>
        <v>163</v>
      </c>
      <c r="T64" s="12">
        <f t="shared" si="14"/>
        <v>163</v>
      </c>
      <c r="U64" s="12">
        <f t="shared" si="14"/>
        <v>163</v>
      </c>
      <c r="V64" s="12">
        <f t="shared" si="14"/>
        <v>65</v>
      </c>
      <c r="W64" s="12">
        <f t="shared" si="14"/>
        <v>163</v>
      </c>
      <c r="X64" s="12">
        <f t="shared" si="14"/>
        <v>163</v>
      </c>
      <c r="Y64" s="12">
        <f t="shared" si="14"/>
        <v>82</v>
      </c>
      <c r="Z64" s="12">
        <f t="shared" si="14"/>
        <v>163</v>
      </c>
      <c r="AA64" s="12">
        <f t="shared" si="14"/>
        <v>163</v>
      </c>
      <c r="AB64" s="12">
        <f t="shared" si="14"/>
        <v>26.000000000000004</v>
      </c>
      <c r="AC64" s="12">
        <f t="shared" si="14"/>
        <v>20</v>
      </c>
      <c r="AD64" s="12">
        <f t="shared" si="14"/>
        <v>47</v>
      </c>
      <c r="AE64" s="12">
        <f t="shared" si="14"/>
        <v>32</v>
      </c>
      <c r="AF64" s="12">
        <f t="shared" si="14"/>
        <v>53</v>
      </c>
      <c r="AG64" s="12">
        <f t="shared" si="14"/>
        <v>39</v>
      </c>
      <c r="AH64" s="12">
        <f t="shared" si="14"/>
        <v>59.999999999999993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</row>
    <row r="65" spans="1:46" x14ac:dyDescent="0.2">
      <c r="A65" s="46" t="s">
        <v>15</v>
      </c>
      <c r="B65" s="18" t="s">
        <v>5</v>
      </c>
      <c r="C65" s="37" t="s">
        <v>45</v>
      </c>
      <c r="D65" s="38" t="s">
        <v>117</v>
      </c>
      <c r="E65" s="46" t="s">
        <v>142</v>
      </c>
      <c r="F65" s="20">
        <f t="shared" si="8"/>
        <v>2168340.1999999997</v>
      </c>
      <c r="G65" s="21">
        <f t="shared" si="9"/>
        <v>1368.2500000000002</v>
      </c>
      <c r="H65" s="22">
        <f>'Distributor Secondary'!G15*'DSR con %'!H65</f>
        <v>136.80000000000001</v>
      </c>
      <c r="I65" s="22">
        <f>'Distributor Secondary'!H15*'DSR con %'!I65</f>
        <v>194.88</v>
      </c>
      <c r="J65" s="22">
        <f>'Distributor Secondary'!I15*'DSR con %'!J65</f>
        <v>136.80000000000001</v>
      </c>
      <c r="K65" s="22">
        <f>'Distributor Secondary'!J15*'DSR con %'!K65</f>
        <v>108.96000000000001</v>
      </c>
      <c r="L65" s="22">
        <f>'Distributor Secondary'!K15*'DSR con %'!L65</f>
        <v>32.64</v>
      </c>
      <c r="M65" s="22">
        <f>'Distributor Secondary'!L15*'DSR con %'!M65</f>
        <v>32.64</v>
      </c>
      <c r="N65" s="22">
        <f>'Distributor Secondary'!M15*'DSR con %'!N65</f>
        <v>54.88</v>
      </c>
      <c r="O65" s="22">
        <f>'Distributor Secondary'!N15*'DSR con %'!O65</f>
        <v>54.88</v>
      </c>
      <c r="P65" s="22">
        <f>'Distributor Secondary'!O15*'DSR con %'!P65</f>
        <v>24.48</v>
      </c>
      <c r="Q65" s="22">
        <f>'Distributor Secondary'!P15*'DSR con %'!Q65</f>
        <v>41.28</v>
      </c>
      <c r="R65" s="22">
        <f>'Distributor Secondary'!Q15*'DSR con %'!R65</f>
        <v>27.04</v>
      </c>
      <c r="S65" s="22">
        <f>'Distributor Secondary'!R15*'DSR con %'!S65</f>
        <v>54.88</v>
      </c>
      <c r="T65" s="22">
        <f>'Distributor Secondary'!S15*'DSR con %'!T65</f>
        <v>54.88</v>
      </c>
      <c r="U65" s="22">
        <f>'Distributor Secondary'!T15*'DSR con %'!U65</f>
        <v>54.88</v>
      </c>
      <c r="V65" s="22">
        <f>'Distributor Secondary'!U15*'DSR con %'!V65</f>
        <v>21.28</v>
      </c>
      <c r="W65" s="22">
        <f>'Distributor Secondary'!V15*'DSR con %'!W65</f>
        <v>54.88</v>
      </c>
      <c r="X65" s="22">
        <f>'Distributor Secondary'!W15*'DSR con %'!X65</f>
        <v>54.88</v>
      </c>
      <c r="Y65" s="22">
        <f>'Distributor Secondary'!X15*'DSR con %'!Y65</f>
        <v>27.04</v>
      </c>
      <c r="Z65" s="22">
        <f>'Distributor Secondary'!Y15*'DSR con %'!Z65</f>
        <v>54.88</v>
      </c>
      <c r="AA65" s="22">
        <f>'Distributor Secondary'!Z15*'DSR con %'!AA65</f>
        <v>54.88</v>
      </c>
      <c r="AB65" s="22">
        <f>'Distributor Secondary'!AA15*'DSR con %'!AB65</f>
        <v>9.120000000000001</v>
      </c>
      <c r="AC65" s="22">
        <f>'Distributor Secondary'!AB15*'DSR con %'!AC65</f>
        <v>6.88</v>
      </c>
      <c r="AD65" s="22">
        <f>'Distributor Secondary'!AC15*'DSR con %'!AD65</f>
        <v>15.84</v>
      </c>
      <c r="AE65" s="22">
        <f>'Distributor Secondary'!AD15*'DSR con %'!AE65</f>
        <v>10.199999999999999</v>
      </c>
      <c r="AF65" s="22">
        <f>'Distributor Secondary'!AE15*'DSR con %'!AF65</f>
        <v>17.099999999999998</v>
      </c>
      <c r="AG65" s="22">
        <f>'Distributor Secondary'!AF15*'DSR con %'!AG65</f>
        <v>12.75</v>
      </c>
      <c r="AH65" s="22">
        <f>'Distributor Secondary'!AG15*'DSR con %'!AH65</f>
        <v>18.599999999999998</v>
      </c>
    </row>
    <row r="66" spans="1:46" x14ac:dyDescent="0.2">
      <c r="A66" s="46" t="s">
        <v>15</v>
      </c>
      <c r="B66" s="18" t="s">
        <v>5</v>
      </c>
      <c r="C66" s="37" t="s">
        <v>45</v>
      </c>
      <c r="D66" s="38" t="s">
        <v>118</v>
      </c>
      <c r="E66" s="46" t="s">
        <v>119</v>
      </c>
      <c r="F66" s="20">
        <f t="shared" si="8"/>
        <v>2060451</v>
      </c>
      <c r="G66" s="21">
        <f t="shared" si="9"/>
        <v>1286.4000000000003</v>
      </c>
      <c r="H66" s="22">
        <f>'Distributor Secondary'!G15*'DSR con %'!H66</f>
        <v>128.25</v>
      </c>
      <c r="I66" s="22">
        <f>'Distributor Secondary'!H15*'DSR con %'!I66</f>
        <v>182.7</v>
      </c>
      <c r="J66" s="22">
        <f>'Distributor Secondary'!I15*'DSR con %'!J66</f>
        <v>128.25</v>
      </c>
      <c r="K66" s="22">
        <f>'Distributor Secondary'!J15*'DSR con %'!K66</f>
        <v>102.14999999999999</v>
      </c>
      <c r="L66" s="22">
        <f>'Distributor Secondary'!K15*'DSR con %'!L66</f>
        <v>30.599999999999998</v>
      </c>
      <c r="M66" s="22">
        <f>'Distributor Secondary'!L15*'DSR con %'!M66</f>
        <v>30.599999999999998</v>
      </c>
      <c r="N66" s="22">
        <f>'Distributor Secondary'!M15*'DSR con %'!N66</f>
        <v>51.449999999999996</v>
      </c>
      <c r="O66" s="22">
        <f>'Distributor Secondary'!N15*'DSR con %'!O66</f>
        <v>51.449999999999996</v>
      </c>
      <c r="P66" s="22">
        <f>'Distributor Secondary'!O15*'DSR con %'!P66</f>
        <v>22.95</v>
      </c>
      <c r="Q66" s="22">
        <f>'Distributor Secondary'!P15*'DSR con %'!Q66</f>
        <v>38.699999999999996</v>
      </c>
      <c r="R66" s="22">
        <f>'Distributor Secondary'!Q15*'DSR con %'!R66</f>
        <v>25.349999999999998</v>
      </c>
      <c r="S66" s="22">
        <f>'Distributor Secondary'!R15*'DSR con %'!S66</f>
        <v>51.449999999999996</v>
      </c>
      <c r="T66" s="22">
        <f>'Distributor Secondary'!S15*'DSR con %'!T66</f>
        <v>51.449999999999996</v>
      </c>
      <c r="U66" s="22">
        <f>'Distributor Secondary'!T15*'DSR con %'!U66</f>
        <v>51.449999999999996</v>
      </c>
      <c r="V66" s="22">
        <f>'Distributor Secondary'!U15*'DSR con %'!V66</f>
        <v>19.95</v>
      </c>
      <c r="W66" s="22">
        <f>'Distributor Secondary'!V15*'DSR con %'!W66</f>
        <v>51.449999999999996</v>
      </c>
      <c r="X66" s="22">
        <f>'Distributor Secondary'!W15*'DSR con %'!X66</f>
        <v>51.449999999999996</v>
      </c>
      <c r="Y66" s="22">
        <f>'Distributor Secondary'!X15*'DSR con %'!Y66</f>
        <v>25.349999999999998</v>
      </c>
      <c r="Z66" s="22">
        <f>'Distributor Secondary'!Y15*'DSR con %'!Z66</f>
        <v>51.449999999999996</v>
      </c>
      <c r="AA66" s="22">
        <f>'Distributor Secondary'!Z15*'DSR con %'!AA66</f>
        <v>51.449999999999996</v>
      </c>
      <c r="AB66" s="22">
        <f>'Distributor Secondary'!AA15*'DSR con %'!AB66</f>
        <v>8.5499999999999989</v>
      </c>
      <c r="AC66" s="22">
        <f>'Distributor Secondary'!AB15*'DSR con %'!AC66</f>
        <v>6.45</v>
      </c>
      <c r="AD66" s="22">
        <f>'Distributor Secondary'!AC15*'DSR con %'!AD66</f>
        <v>14.85</v>
      </c>
      <c r="AE66" s="22">
        <f>'Distributor Secondary'!AD15*'DSR con %'!AE66</f>
        <v>10.199999999999999</v>
      </c>
      <c r="AF66" s="22">
        <f>'Distributor Secondary'!AE15*'DSR con %'!AF66</f>
        <v>17.099999999999998</v>
      </c>
      <c r="AG66" s="22">
        <f>'Distributor Secondary'!AF15*'DSR con %'!AG66</f>
        <v>12.75</v>
      </c>
      <c r="AH66" s="22">
        <f>'Distributor Secondary'!AG15*'DSR con %'!AH66</f>
        <v>18.599999999999998</v>
      </c>
    </row>
    <row r="67" spans="1:46" x14ac:dyDescent="0.2">
      <c r="A67" s="46" t="s">
        <v>15</v>
      </c>
      <c r="B67" s="18" t="s">
        <v>5</v>
      </c>
      <c r="C67" s="37" t="s">
        <v>45</v>
      </c>
      <c r="D67" s="38" t="s">
        <v>120</v>
      </c>
      <c r="E67" s="46" t="s">
        <v>121</v>
      </c>
      <c r="F67" s="20">
        <f t="shared" ref="F67:F81" si="15">SUMPRODUCT(H67:AH67,$H$1:$AH$1)</f>
        <v>2089925.2000000002</v>
      </c>
      <c r="G67" s="21">
        <f t="shared" ref="G67:G98" si="16">SUM(H67:AH67)</f>
        <v>1290.3100000000004</v>
      </c>
      <c r="H67" s="22">
        <f>'Distributor Secondary'!G15*'DSR con %'!H67</f>
        <v>128.25</v>
      </c>
      <c r="I67" s="22">
        <f>'Distributor Secondary'!H15*'DSR con %'!I67</f>
        <v>182.7</v>
      </c>
      <c r="J67" s="22">
        <f>'Distributor Secondary'!I15*'DSR con %'!J67</f>
        <v>128.25</v>
      </c>
      <c r="K67" s="22">
        <f>'Distributor Secondary'!J15*'DSR con %'!K67</f>
        <v>102.14999999999999</v>
      </c>
      <c r="L67" s="22">
        <f>'Distributor Secondary'!K15*'DSR con %'!L67</f>
        <v>30.599999999999998</v>
      </c>
      <c r="M67" s="22">
        <f>'Distributor Secondary'!L15*'DSR con %'!M67</f>
        <v>30.599999999999998</v>
      </c>
      <c r="N67" s="22">
        <f>'Distributor Secondary'!M15*'DSR con %'!N67</f>
        <v>51.449999999999996</v>
      </c>
      <c r="O67" s="22">
        <f>'Distributor Secondary'!N15*'DSR con %'!O67</f>
        <v>51.449999999999996</v>
      </c>
      <c r="P67" s="22">
        <f>'Distributor Secondary'!O15*'DSR con %'!P67</f>
        <v>22.95</v>
      </c>
      <c r="Q67" s="22">
        <f>'Distributor Secondary'!P15*'DSR con %'!Q67</f>
        <v>38.699999999999996</v>
      </c>
      <c r="R67" s="22">
        <f>'Distributor Secondary'!Q15*'DSR con %'!R67</f>
        <v>25.349999999999998</v>
      </c>
      <c r="S67" s="22">
        <f>'Distributor Secondary'!R15*'DSR con %'!S67</f>
        <v>51.449999999999996</v>
      </c>
      <c r="T67" s="22">
        <f>'Distributor Secondary'!S15*'DSR con %'!T67</f>
        <v>51.449999999999996</v>
      </c>
      <c r="U67" s="22">
        <f>'Distributor Secondary'!T15*'DSR con %'!U67</f>
        <v>51.449999999999996</v>
      </c>
      <c r="V67" s="22">
        <f>'Distributor Secondary'!U15*'DSR con %'!V67</f>
        <v>19.95</v>
      </c>
      <c r="W67" s="22">
        <f>'Distributor Secondary'!V15*'DSR con %'!W67</f>
        <v>51.449999999999996</v>
      </c>
      <c r="X67" s="22">
        <f>'Distributor Secondary'!W15*'DSR con %'!X67</f>
        <v>51.449999999999996</v>
      </c>
      <c r="Y67" s="22">
        <f>'Distributor Secondary'!X15*'DSR con %'!Y67</f>
        <v>25.349999999999998</v>
      </c>
      <c r="Z67" s="22">
        <f>'Distributor Secondary'!Y15*'DSR con %'!Z67</f>
        <v>51.449999999999996</v>
      </c>
      <c r="AA67" s="22">
        <f>'Distributor Secondary'!Z15*'DSR con %'!AA67</f>
        <v>51.449999999999996</v>
      </c>
      <c r="AB67" s="22">
        <f>'Distributor Secondary'!AA15*'DSR con %'!AB67</f>
        <v>8.5499999999999989</v>
      </c>
      <c r="AC67" s="22">
        <f>'Distributor Secondary'!AB15*'DSR con %'!AC67</f>
        <v>6.45</v>
      </c>
      <c r="AD67" s="22">
        <f>'Distributor Secondary'!AC15*'DSR con %'!AD67</f>
        <v>14.85</v>
      </c>
      <c r="AE67" s="22">
        <f>'Distributor Secondary'!AD15*'DSR con %'!AE67</f>
        <v>10.88</v>
      </c>
      <c r="AF67" s="22">
        <f>'Distributor Secondary'!AE15*'DSR con %'!AF67</f>
        <v>18.240000000000002</v>
      </c>
      <c r="AG67" s="22">
        <f>'Distributor Secondary'!AF15*'DSR con %'!AG67</f>
        <v>13.6</v>
      </c>
      <c r="AH67" s="22">
        <f>'Distributor Secondary'!AG15*'DSR con %'!AH67</f>
        <v>19.84</v>
      </c>
    </row>
    <row r="68" spans="1:46" x14ac:dyDescent="0.2">
      <c r="A68" s="46" t="s">
        <v>15</v>
      </c>
      <c r="B68" s="18" t="s">
        <v>5</v>
      </c>
      <c r="C68" s="37" t="s">
        <v>45</v>
      </c>
      <c r="D68" s="38" t="s">
        <v>122</v>
      </c>
      <c r="E68" s="46" t="s">
        <v>123</v>
      </c>
      <c r="F68" s="20">
        <f t="shared" si="15"/>
        <v>1628894.2</v>
      </c>
      <c r="G68" s="21">
        <f t="shared" si="16"/>
        <v>959.00000000000034</v>
      </c>
      <c r="H68" s="22">
        <f>'Distributor Secondary'!G15*'DSR con %'!H68</f>
        <v>94.05</v>
      </c>
      <c r="I68" s="22">
        <f>'Distributor Secondary'!H15*'DSR con %'!I68</f>
        <v>133.97999999999999</v>
      </c>
      <c r="J68" s="22">
        <f>'Distributor Secondary'!I15*'DSR con %'!J68</f>
        <v>94.05</v>
      </c>
      <c r="K68" s="22">
        <f>'Distributor Secondary'!J15*'DSR con %'!K68</f>
        <v>74.91</v>
      </c>
      <c r="L68" s="22">
        <f>'Distributor Secondary'!K15*'DSR con %'!L68</f>
        <v>22.44</v>
      </c>
      <c r="M68" s="22">
        <f>'Distributor Secondary'!L15*'DSR con %'!M68</f>
        <v>22.44</v>
      </c>
      <c r="N68" s="22">
        <f>'Distributor Secondary'!M15*'DSR con %'!N68</f>
        <v>37.729999999999997</v>
      </c>
      <c r="O68" s="22">
        <f>'Distributor Secondary'!N15*'DSR con %'!O68</f>
        <v>37.729999999999997</v>
      </c>
      <c r="P68" s="22">
        <f>'Distributor Secondary'!O15*'DSR con %'!P68</f>
        <v>16.830000000000002</v>
      </c>
      <c r="Q68" s="22">
        <f>'Distributor Secondary'!P15*'DSR con %'!Q68</f>
        <v>28.38</v>
      </c>
      <c r="R68" s="22">
        <f>'Distributor Secondary'!Q15*'DSR con %'!R68</f>
        <v>18.59</v>
      </c>
      <c r="S68" s="22">
        <f>'Distributor Secondary'!R15*'DSR con %'!S68</f>
        <v>37.729999999999997</v>
      </c>
      <c r="T68" s="22">
        <f>'Distributor Secondary'!S15*'DSR con %'!T68</f>
        <v>37.729999999999997</v>
      </c>
      <c r="U68" s="22">
        <f>'Distributor Secondary'!T15*'DSR con %'!U68</f>
        <v>37.729999999999997</v>
      </c>
      <c r="V68" s="22">
        <f>'Distributor Secondary'!U15*'DSR con %'!V68</f>
        <v>14.63</v>
      </c>
      <c r="W68" s="22">
        <f>'Distributor Secondary'!V15*'DSR con %'!W68</f>
        <v>37.729999999999997</v>
      </c>
      <c r="X68" s="22">
        <f>'Distributor Secondary'!W15*'DSR con %'!X68</f>
        <v>37.729999999999997</v>
      </c>
      <c r="Y68" s="22">
        <f>'Distributor Secondary'!X15*'DSR con %'!Y68</f>
        <v>18.59</v>
      </c>
      <c r="Z68" s="22">
        <f>'Distributor Secondary'!Y15*'DSR con %'!Z68</f>
        <v>37.729999999999997</v>
      </c>
      <c r="AA68" s="22">
        <f>'Distributor Secondary'!Z15*'DSR con %'!AA68</f>
        <v>37.729999999999997</v>
      </c>
      <c r="AB68" s="22">
        <f>'Distributor Secondary'!AA15*'DSR con %'!AB68</f>
        <v>6.2700000000000005</v>
      </c>
      <c r="AC68" s="22">
        <f>'Distributor Secondary'!AB15*'DSR con %'!AC68</f>
        <v>4.7300000000000004</v>
      </c>
      <c r="AD68" s="22">
        <f>'Distributor Secondary'!AC15*'DSR con %'!AD68</f>
        <v>10.89</v>
      </c>
      <c r="AE68" s="22">
        <f>'Distributor Secondary'!AD15*'DSR con %'!AE68</f>
        <v>10.199999999999999</v>
      </c>
      <c r="AF68" s="22">
        <f>'Distributor Secondary'!AE15*'DSR con %'!AF68</f>
        <v>17.099999999999998</v>
      </c>
      <c r="AG68" s="22">
        <f>'Distributor Secondary'!AF15*'DSR con %'!AG68</f>
        <v>12.75</v>
      </c>
      <c r="AH68" s="22">
        <f>'Distributor Secondary'!AG15*'DSR con %'!AH68</f>
        <v>18.599999999999998</v>
      </c>
    </row>
    <row r="69" spans="1:46" x14ac:dyDescent="0.2">
      <c r="A69" s="46" t="s">
        <v>15</v>
      </c>
      <c r="B69" s="18" t="s">
        <v>5</v>
      </c>
      <c r="C69" s="37" t="s">
        <v>45</v>
      </c>
      <c r="D69" s="38" t="s">
        <v>124</v>
      </c>
      <c r="E69" s="46" t="s">
        <v>125</v>
      </c>
      <c r="F69" s="20">
        <f t="shared" si="15"/>
        <v>2079917.5999999999</v>
      </c>
      <c r="G69" s="21">
        <f t="shared" si="16"/>
        <v>1356.5200000000007</v>
      </c>
      <c r="H69" s="22">
        <f>'Distributor Secondary'!G15*'DSR con %'!H69</f>
        <v>136.80000000000001</v>
      </c>
      <c r="I69" s="22">
        <f>'Distributor Secondary'!H15*'DSR con %'!I69</f>
        <v>194.88</v>
      </c>
      <c r="J69" s="22">
        <f>'Distributor Secondary'!I15*'DSR con %'!J69</f>
        <v>136.80000000000001</v>
      </c>
      <c r="K69" s="22">
        <f>'Distributor Secondary'!J15*'DSR con %'!K69</f>
        <v>108.96000000000001</v>
      </c>
      <c r="L69" s="22">
        <f>'Distributor Secondary'!K15*'DSR con %'!L69</f>
        <v>32.64</v>
      </c>
      <c r="M69" s="22">
        <f>'Distributor Secondary'!L15*'DSR con %'!M69</f>
        <v>32.64</v>
      </c>
      <c r="N69" s="22">
        <f>'Distributor Secondary'!M15*'DSR con %'!N69</f>
        <v>54.88</v>
      </c>
      <c r="O69" s="22">
        <f>'Distributor Secondary'!N15*'DSR con %'!O69</f>
        <v>54.88</v>
      </c>
      <c r="P69" s="22">
        <f>'Distributor Secondary'!O15*'DSR con %'!P69</f>
        <v>24.48</v>
      </c>
      <c r="Q69" s="22">
        <f>'Distributor Secondary'!P15*'DSR con %'!Q69</f>
        <v>41.28</v>
      </c>
      <c r="R69" s="22">
        <f>'Distributor Secondary'!Q15*'DSR con %'!R69</f>
        <v>27.04</v>
      </c>
      <c r="S69" s="22">
        <f>'Distributor Secondary'!R15*'DSR con %'!S69</f>
        <v>54.88</v>
      </c>
      <c r="T69" s="22">
        <f>'Distributor Secondary'!S15*'DSR con %'!T69</f>
        <v>54.88</v>
      </c>
      <c r="U69" s="22">
        <f>'Distributor Secondary'!T15*'DSR con %'!U69</f>
        <v>54.88</v>
      </c>
      <c r="V69" s="22">
        <f>'Distributor Secondary'!U15*'DSR con %'!V69</f>
        <v>21.28</v>
      </c>
      <c r="W69" s="22">
        <f>'Distributor Secondary'!V15*'DSR con %'!W69</f>
        <v>54.88</v>
      </c>
      <c r="X69" s="22">
        <f>'Distributor Secondary'!W15*'DSR con %'!X69</f>
        <v>54.88</v>
      </c>
      <c r="Y69" s="22">
        <f>'Distributor Secondary'!X15*'DSR con %'!Y69</f>
        <v>27.04</v>
      </c>
      <c r="Z69" s="22">
        <f>'Distributor Secondary'!Y15*'DSR con %'!Z69</f>
        <v>54.88</v>
      </c>
      <c r="AA69" s="22">
        <f>'Distributor Secondary'!Z15*'DSR con %'!AA69</f>
        <v>54.88</v>
      </c>
      <c r="AB69" s="22">
        <f>'Distributor Secondary'!AA15*'DSR con %'!AB69</f>
        <v>9.120000000000001</v>
      </c>
      <c r="AC69" s="22">
        <f>'Distributor Secondary'!AB15*'DSR con %'!AC69</f>
        <v>6.88</v>
      </c>
      <c r="AD69" s="22">
        <f>'Distributor Secondary'!AC15*'DSR con %'!AD69</f>
        <v>15.84</v>
      </c>
      <c r="AE69" s="22">
        <f>'Distributor Secondary'!AD15*'DSR con %'!AE69</f>
        <v>8.16</v>
      </c>
      <c r="AF69" s="22">
        <f>'Distributor Secondary'!AE15*'DSR con %'!AF69</f>
        <v>13.68</v>
      </c>
      <c r="AG69" s="22">
        <f>'Distributor Secondary'!AF15*'DSR con %'!AG69</f>
        <v>10.199999999999999</v>
      </c>
      <c r="AH69" s="22">
        <f>'Distributor Secondary'!AG15*'DSR con %'!AH69</f>
        <v>14.879999999999999</v>
      </c>
    </row>
    <row r="70" spans="1:46" x14ac:dyDescent="0.2">
      <c r="A70" s="46" t="s">
        <v>15</v>
      </c>
      <c r="B70" s="18" t="s">
        <v>5</v>
      </c>
      <c r="C70" s="37" t="s">
        <v>45</v>
      </c>
      <c r="D70" s="38" t="s">
        <v>126</v>
      </c>
      <c r="E70" s="102" t="s">
        <v>175</v>
      </c>
      <c r="F70" s="20">
        <f t="shared" si="15"/>
        <v>2089925.2000000002</v>
      </c>
      <c r="G70" s="21">
        <f t="shared" si="16"/>
        <v>1290.3100000000004</v>
      </c>
      <c r="H70" s="22">
        <f>'Distributor Secondary'!G15*'DSR con %'!H70</f>
        <v>128.25</v>
      </c>
      <c r="I70" s="22">
        <f>'Distributor Secondary'!H15*'DSR con %'!I70</f>
        <v>182.7</v>
      </c>
      <c r="J70" s="22">
        <f>'Distributor Secondary'!I15*'DSR con %'!J70</f>
        <v>128.25</v>
      </c>
      <c r="K70" s="22">
        <f>'Distributor Secondary'!J15*'DSR con %'!K70</f>
        <v>102.14999999999999</v>
      </c>
      <c r="L70" s="22">
        <f>'Distributor Secondary'!K15*'DSR con %'!L70</f>
        <v>30.599999999999998</v>
      </c>
      <c r="M70" s="22">
        <f>'Distributor Secondary'!L15*'DSR con %'!M70</f>
        <v>30.599999999999998</v>
      </c>
      <c r="N70" s="22">
        <f>'Distributor Secondary'!M15*'DSR con %'!N70</f>
        <v>51.449999999999996</v>
      </c>
      <c r="O70" s="22">
        <f>'Distributor Secondary'!N15*'DSR con %'!O70</f>
        <v>51.449999999999996</v>
      </c>
      <c r="P70" s="22">
        <f>'Distributor Secondary'!O15*'DSR con %'!P70</f>
        <v>22.95</v>
      </c>
      <c r="Q70" s="22">
        <f>'Distributor Secondary'!P15*'DSR con %'!Q70</f>
        <v>38.699999999999996</v>
      </c>
      <c r="R70" s="22">
        <f>'Distributor Secondary'!Q15*'DSR con %'!R70</f>
        <v>25.349999999999998</v>
      </c>
      <c r="S70" s="22">
        <f>'Distributor Secondary'!R15*'DSR con %'!S70</f>
        <v>51.449999999999996</v>
      </c>
      <c r="T70" s="22">
        <f>'Distributor Secondary'!S15*'DSR con %'!T70</f>
        <v>51.449999999999996</v>
      </c>
      <c r="U70" s="22">
        <f>'Distributor Secondary'!T15*'DSR con %'!U70</f>
        <v>51.449999999999996</v>
      </c>
      <c r="V70" s="22">
        <f>'Distributor Secondary'!U15*'DSR con %'!V70</f>
        <v>19.95</v>
      </c>
      <c r="W70" s="22">
        <f>'Distributor Secondary'!V15*'DSR con %'!W70</f>
        <v>51.449999999999996</v>
      </c>
      <c r="X70" s="22">
        <f>'Distributor Secondary'!W15*'DSR con %'!X70</f>
        <v>51.449999999999996</v>
      </c>
      <c r="Y70" s="22">
        <f>'Distributor Secondary'!X15*'DSR con %'!Y70</f>
        <v>25.349999999999998</v>
      </c>
      <c r="Z70" s="22">
        <f>'Distributor Secondary'!Y15*'DSR con %'!Z70</f>
        <v>51.449999999999996</v>
      </c>
      <c r="AA70" s="22">
        <f>'Distributor Secondary'!Z15*'DSR con %'!AA70</f>
        <v>51.449999999999996</v>
      </c>
      <c r="AB70" s="22">
        <f>'Distributor Secondary'!AA15*'DSR con %'!AB70</f>
        <v>8.5499999999999989</v>
      </c>
      <c r="AC70" s="22">
        <f>'Distributor Secondary'!AB15*'DSR con %'!AC70</f>
        <v>6.45</v>
      </c>
      <c r="AD70" s="22">
        <f>'Distributor Secondary'!AC15*'DSR con %'!AD70</f>
        <v>14.85</v>
      </c>
      <c r="AE70" s="22">
        <f>'Distributor Secondary'!AD15*'DSR con %'!AE70</f>
        <v>10.88</v>
      </c>
      <c r="AF70" s="22">
        <f>'Distributor Secondary'!AE15*'DSR con %'!AF70</f>
        <v>18.240000000000002</v>
      </c>
      <c r="AG70" s="22">
        <f>'Distributor Secondary'!AF15*'DSR con %'!AG70</f>
        <v>13.6</v>
      </c>
      <c r="AH70" s="22">
        <f>'Distributor Secondary'!AG15*'DSR con %'!AH70</f>
        <v>19.84</v>
      </c>
    </row>
    <row r="71" spans="1:46" x14ac:dyDescent="0.2">
      <c r="A71" s="47" t="s">
        <v>15</v>
      </c>
      <c r="B71" s="18" t="s">
        <v>5</v>
      </c>
      <c r="C71" s="48" t="s">
        <v>45</v>
      </c>
      <c r="D71" s="38" t="s">
        <v>127</v>
      </c>
      <c r="E71" s="46" t="s">
        <v>128</v>
      </c>
      <c r="F71" s="20">
        <f t="shared" si="15"/>
        <v>1618886.6000000003</v>
      </c>
      <c r="G71" s="21">
        <f t="shared" si="16"/>
        <v>1025.2099999999998</v>
      </c>
      <c r="H71" s="22">
        <f>'Distributor Secondary'!G15*'DSR con %'!H71</f>
        <v>102.6</v>
      </c>
      <c r="I71" s="22">
        <f>'Distributor Secondary'!H15*'DSR con %'!I71</f>
        <v>146.16</v>
      </c>
      <c r="J71" s="22">
        <f>'Distributor Secondary'!I15*'DSR con %'!J71</f>
        <v>102.6</v>
      </c>
      <c r="K71" s="22">
        <f>'Distributor Secondary'!J15*'DSR con %'!K71</f>
        <v>81.72</v>
      </c>
      <c r="L71" s="22">
        <f>'Distributor Secondary'!K15*'DSR con %'!L71</f>
        <v>24.48</v>
      </c>
      <c r="M71" s="22">
        <f>'Distributor Secondary'!L15*'DSR con %'!M71</f>
        <v>24.48</v>
      </c>
      <c r="N71" s="22">
        <f>'Distributor Secondary'!M15*'DSR con %'!N71</f>
        <v>41.16</v>
      </c>
      <c r="O71" s="22">
        <f>'Distributor Secondary'!N15*'DSR con %'!O71</f>
        <v>41.16</v>
      </c>
      <c r="P71" s="22">
        <f>'Distributor Secondary'!O15*'DSR con %'!P71</f>
        <v>18.36</v>
      </c>
      <c r="Q71" s="22">
        <f>'Distributor Secondary'!P15*'DSR con %'!Q71</f>
        <v>30.959999999999997</v>
      </c>
      <c r="R71" s="22">
        <f>'Distributor Secondary'!Q15*'DSR con %'!R71</f>
        <v>20.279999999999998</v>
      </c>
      <c r="S71" s="22">
        <f>'Distributor Secondary'!R15*'DSR con %'!S71</f>
        <v>41.16</v>
      </c>
      <c r="T71" s="22">
        <f>'Distributor Secondary'!S15*'DSR con %'!T71</f>
        <v>41.16</v>
      </c>
      <c r="U71" s="22">
        <f>'Distributor Secondary'!T15*'DSR con %'!U71</f>
        <v>41.16</v>
      </c>
      <c r="V71" s="22">
        <f>'Distributor Secondary'!U15*'DSR con %'!V71</f>
        <v>15.959999999999999</v>
      </c>
      <c r="W71" s="22">
        <f>'Distributor Secondary'!V15*'DSR con %'!W71</f>
        <v>41.16</v>
      </c>
      <c r="X71" s="22">
        <f>'Distributor Secondary'!W15*'DSR con %'!X71</f>
        <v>41.16</v>
      </c>
      <c r="Y71" s="22">
        <f>'Distributor Secondary'!X15*'DSR con %'!Y71</f>
        <v>20.279999999999998</v>
      </c>
      <c r="Z71" s="22">
        <f>'Distributor Secondary'!Y15*'DSR con %'!Z71</f>
        <v>41.16</v>
      </c>
      <c r="AA71" s="22">
        <f>'Distributor Secondary'!Z15*'DSR con %'!AA71</f>
        <v>41.16</v>
      </c>
      <c r="AB71" s="22">
        <f>'Distributor Secondary'!AA15*'DSR con %'!AB71</f>
        <v>6.84</v>
      </c>
      <c r="AC71" s="22">
        <f>'Distributor Secondary'!AB15*'DSR con %'!AC71</f>
        <v>5.16</v>
      </c>
      <c r="AD71" s="22">
        <f>'Distributor Secondary'!AC15*'DSR con %'!AD71</f>
        <v>11.879999999999999</v>
      </c>
      <c r="AE71" s="22">
        <f>'Distributor Secondary'!AD15*'DSR con %'!AE71</f>
        <v>7.48</v>
      </c>
      <c r="AF71" s="22">
        <f>'Distributor Secondary'!AE15*'DSR con %'!AF71</f>
        <v>12.540000000000001</v>
      </c>
      <c r="AG71" s="22">
        <f>'Distributor Secondary'!AF15*'DSR con %'!AG71</f>
        <v>9.35</v>
      </c>
      <c r="AH71" s="22">
        <f>'Distributor Secondary'!AG15*'DSR con %'!AH71</f>
        <v>13.64</v>
      </c>
    </row>
    <row r="72" spans="1:46" s="10" customFormat="1" x14ac:dyDescent="0.2">
      <c r="A72" s="14"/>
      <c r="B72" s="11"/>
      <c r="C72" s="11"/>
      <c r="D72" s="11"/>
      <c r="E72" s="14"/>
      <c r="F72" s="28">
        <f t="shared" si="15"/>
        <v>13736340</v>
      </c>
      <c r="G72" s="58">
        <f t="shared" si="16"/>
        <v>8576</v>
      </c>
      <c r="H72" s="12">
        <f t="shared" ref="H72:AH72" si="17">SUM(H65:H71)</f>
        <v>855.00000000000011</v>
      </c>
      <c r="I72" s="12">
        <f t="shared" si="17"/>
        <v>1218</v>
      </c>
      <c r="J72" s="12">
        <f t="shared" si="17"/>
        <v>855.00000000000011</v>
      </c>
      <c r="K72" s="12">
        <f t="shared" si="17"/>
        <v>681</v>
      </c>
      <c r="L72" s="12">
        <f t="shared" si="17"/>
        <v>203.99999999999997</v>
      </c>
      <c r="M72" s="12">
        <f t="shared" si="17"/>
        <v>203.99999999999997</v>
      </c>
      <c r="N72" s="12">
        <f t="shared" si="17"/>
        <v>343</v>
      </c>
      <c r="O72" s="12">
        <f t="shared" si="17"/>
        <v>343</v>
      </c>
      <c r="P72" s="12">
        <f t="shared" si="17"/>
        <v>153</v>
      </c>
      <c r="Q72" s="12">
        <f t="shared" si="17"/>
        <v>257.99999999999994</v>
      </c>
      <c r="R72" s="12">
        <f t="shared" si="17"/>
        <v>169</v>
      </c>
      <c r="S72" s="12">
        <f t="shared" si="17"/>
        <v>343</v>
      </c>
      <c r="T72" s="12">
        <f t="shared" si="17"/>
        <v>343</v>
      </c>
      <c r="U72" s="12">
        <f t="shared" si="17"/>
        <v>343</v>
      </c>
      <c r="V72" s="12">
        <f t="shared" si="17"/>
        <v>133</v>
      </c>
      <c r="W72" s="12">
        <f t="shared" si="17"/>
        <v>343</v>
      </c>
      <c r="X72" s="12">
        <f t="shared" si="17"/>
        <v>343</v>
      </c>
      <c r="Y72" s="12">
        <f t="shared" si="17"/>
        <v>169</v>
      </c>
      <c r="Z72" s="12">
        <f t="shared" si="17"/>
        <v>343</v>
      </c>
      <c r="AA72" s="12">
        <f t="shared" si="17"/>
        <v>343</v>
      </c>
      <c r="AB72" s="12">
        <f t="shared" si="17"/>
        <v>57</v>
      </c>
      <c r="AC72" s="12">
        <f t="shared" si="17"/>
        <v>43</v>
      </c>
      <c r="AD72" s="12">
        <f t="shared" si="17"/>
        <v>98.999999999999986</v>
      </c>
      <c r="AE72" s="12">
        <f t="shared" si="17"/>
        <v>68</v>
      </c>
      <c r="AF72" s="12">
        <f t="shared" si="17"/>
        <v>114.00000000000001</v>
      </c>
      <c r="AG72" s="12">
        <f t="shared" si="17"/>
        <v>84.999999999999986</v>
      </c>
      <c r="AH72" s="12">
        <f t="shared" si="17"/>
        <v>123.99999999999999</v>
      </c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</row>
    <row r="73" spans="1:46" s="10" customFormat="1" x14ac:dyDescent="0.2">
      <c r="A73" s="52" t="s">
        <v>129</v>
      </c>
      <c r="B73" s="18" t="s">
        <v>5</v>
      </c>
      <c r="C73" s="37" t="s">
        <v>45</v>
      </c>
      <c r="D73" s="72" t="s">
        <v>135</v>
      </c>
      <c r="E73" s="102" t="s">
        <v>176</v>
      </c>
      <c r="F73" s="20">
        <f t="shared" si="15"/>
        <v>1298034.2999999998</v>
      </c>
      <c r="G73" s="21">
        <f t="shared" si="16"/>
        <v>891.71999999999969</v>
      </c>
      <c r="H73" s="16">
        <f>'Distributor Secondary'!G16*'DSR con %'!H73</f>
        <v>91.14</v>
      </c>
      <c r="I73" s="16">
        <f>'Distributor Secondary'!H16*'DSR con %'!I73</f>
        <v>127.67999999999999</v>
      </c>
      <c r="J73" s="16">
        <f>'Distributor Secondary'!I16*'DSR con %'!J73</f>
        <v>91.14</v>
      </c>
      <c r="K73" s="16">
        <f>'Distributor Secondary'!J16*'DSR con %'!K73</f>
        <v>73.08</v>
      </c>
      <c r="L73" s="16">
        <f>'Distributor Secondary'!K16*'DSR con %'!L73</f>
        <v>22.05</v>
      </c>
      <c r="M73" s="16">
        <f>'Distributor Secondary'!L16*'DSR con %'!M73</f>
        <v>22.05</v>
      </c>
      <c r="N73" s="16">
        <f>'Distributor Secondary'!M16*'DSR con %'!N73</f>
        <v>36.54</v>
      </c>
      <c r="O73" s="16">
        <f>'Distributor Secondary'!N16*'DSR con %'!O73</f>
        <v>36.54</v>
      </c>
      <c r="P73" s="16">
        <f>'Distributor Secondary'!O16*'DSR con %'!P73</f>
        <v>16.38</v>
      </c>
      <c r="Q73" s="16">
        <f>'Distributor Secondary'!P16*'DSR con %'!Q73</f>
        <v>27.509999999999998</v>
      </c>
      <c r="R73" s="16">
        <f>'Distributor Secondary'!Q16*'DSR con %'!R73</f>
        <v>18.27</v>
      </c>
      <c r="S73" s="16">
        <f>'Distributor Secondary'!R16*'DSR con %'!S73</f>
        <v>36.54</v>
      </c>
      <c r="T73" s="16">
        <f>'Distributor Secondary'!S16*'DSR con %'!T73</f>
        <v>36.54</v>
      </c>
      <c r="U73" s="16">
        <f>'Distributor Secondary'!T16*'DSR con %'!U73</f>
        <v>36.54</v>
      </c>
      <c r="V73" s="16">
        <f>'Distributor Secondary'!U16*'DSR con %'!V73</f>
        <v>14.49</v>
      </c>
      <c r="W73" s="16">
        <f>'Distributor Secondary'!V16*'DSR con %'!W73</f>
        <v>36.54</v>
      </c>
      <c r="X73" s="16">
        <f>'Distributor Secondary'!W16*'DSR con %'!X73</f>
        <v>36.54</v>
      </c>
      <c r="Y73" s="16">
        <f>'Distributor Secondary'!X16*'DSR con %'!Y73</f>
        <v>18.27</v>
      </c>
      <c r="Z73" s="16">
        <f>'Distributor Secondary'!Y16*'DSR con %'!Z73</f>
        <v>36.54</v>
      </c>
      <c r="AA73" s="16">
        <f>'Distributor Secondary'!Z16*'DSR con %'!AA73</f>
        <v>36.54</v>
      </c>
      <c r="AB73" s="16">
        <f>'Distributor Secondary'!AA16*'DSR con %'!AB73</f>
        <v>6.09</v>
      </c>
      <c r="AC73" s="16">
        <f>'Distributor Secondary'!AB16*'DSR con %'!AC73</f>
        <v>4.41</v>
      </c>
      <c r="AD73" s="16">
        <f>'Distributor Secondary'!AC16*'DSR con %'!AD73</f>
        <v>10.5</v>
      </c>
      <c r="AE73" s="16">
        <f>'Distributor Secondary'!AD16*'DSR con %'!AE73</f>
        <v>3.4000000000000004</v>
      </c>
      <c r="AF73" s="16">
        <f>'Distributor Secondary'!AE16*'DSR con %'!AF73</f>
        <v>5.7</v>
      </c>
      <c r="AG73" s="16">
        <f>'Distributor Secondary'!AF16*'DSR con %'!AG73</f>
        <v>4.3</v>
      </c>
      <c r="AH73" s="16">
        <f>'Distributor Secondary'!AG16*'DSR con %'!AH73</f>
        <v>6.4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</row>
    <row r="74" spans="1:46" s="10" customFormat="1" x14ac:dyDescent="0.2">
      <c r="A74" s="52" t="s">
        <v>129</v>
      </c>
      <c r="B74" s="18" t="s">
        <v>5</v>
      </c>
      <c r="C74" s="37" t="s">
        <v>45</v>
      </c>
      <c r="D74" s="72" t="s">
        <v>136</v>
      </c>
      <c r="E74" s="46" t="s">
        <v>137</v>
      </c>
      <c r="F74" s="20">
        <f t="shared" si="15"/>
        <v>1740992.5</v>
      </c>
      <c r="G74" s="21">
        <f t="shared" si="16"/>
        <v>1087.5</v>
      </c>
      <c r="H74" s="16">
        <f>'Distributor Secondary'!G16*'DSR con %'!H74</f>
        <v>108.5</v>
      </c>
      <c r="I74" s="16">
        <f>'Distributor Secondary'!H16*'DSR con %'!I74</f>
        <v>152</v>
      </c>
      <c r="J74" s="16">
        <f>'Distributor Secondary'!I16*'DSR con %'!J74</f>
        <v>108.5</v>
      </c>
      <c r="K74" s="16">
        <f>'Distributor Secondary'!J16*'DSR con %'!K74</f>
        <v>87</v>
      </c>
      <c r="L74" s="16">
        <f>'Distributor Secondary'!K16*'DSR con %'!L74</f>
        <v>26.25</v>
      </c>
      <c r="M74" s="16">
        <f>'Distributor Secondary'!L16*'DSR con %'!M74</f>
        <v>26.25</v>
      </c>
      <c r="N74" s="16">
        <f>'Distributor Secondary'!M16*'DSR con %'!N74</f>
        <v>43.5</v>
      </c>
      <c r="O74" s="16">
        <f>'Distributor Secondary'!N16*'DSR con %'!O74</f>
        <v>43.5</v>
      </c>
      <c r="P74" s="16">
        <f>'Distributor Secondary'!O16*'DSR con %'!P74</f>
        <v>19.5</v>
      </c>
      <c r="Q74" s="16">
        <f>'Distributor Secondary'!P16*'DSR con %'!Q74</f>
        <v>32.75</v>
      </c>
      <c r="R74" s="16">
        <f>'Distributor Secondary'!Q16*'DSR con %'!R74</f>
        <v>21.75</v>
      </c>
      <c r="S74" s="16">
        <f>'Distributor Secondary'!R16*'DSR con %'!S74</f>
        <v>43.5</v>
      </c>
      <c r="T74" s="16">
        <f>'Distributor Secondary'!S16*'DSR con %'!T74</f>
        <v>43.5</v>
      </c>
      <c r="U74" s="16">
        <f>'Distributor Secondary'!T16*'DSR con %'!U74</f>
        <v>43.5</v>
      </c>
      <c r="V74" s="16">
        <f>'Distributor Secondary'!U16*'DSR con %'!V74</f>
        <v>17.25</v>
      </c>
      <c r="W74" s="16">
        <f>'Distributor Secondary'!V16*'DSR con %'!W74</f>
        <v>43.5</v>
      </c>
      <c r="X74" s="16">
        <f>'Distributor Secondary'!W16*'DSR con %'!X74</f>
        <v>43.5</v>
      </c>
      <c r="Y74" s="16">
        <f>'Distributor Secondary'!X16*'DSR con %'!Y74</f>
        <v>21.75</v>
      </c>
      <c r="Z74" s="16">
        <f>'Distributor Secondary'!Y16*'DSR con %'!Z74</f>
        <v>43.5</v>
      </c>
      <c r="AA74" s="16">
        <f>'Distributor Secondary'!Z16*'DSR con %'!AA74</f>
        <v>43.5</v>
      </c>
      <c r="AB74" s="16">
        <f>'Distributor Secondary'!AA16*'DSR con %'!AB74</f>
        <v>7.25</v>
      </c>
      <c r="AC74" s="16">
        <f>'Distributor Secondary'!AB16*'DSR con %'!AC74</f>
        <v>5.25</v>
      </c>
      <c r="AD74" s="16">
        <f>'Distributor Secondary'!AC16*'DSR con %'!AD74</f>
        <v>12.5</v>
      </c>
      <c r="AE74" s="16">
        <f>'Distributor Secondary'!AD16*'DSR con %'!AE74</f>
        <v>8.5</v>
      </c>
      <c r="AF74" s="16">
        <f>'Distributor Secondary'!AE16*'DSR con %'!AF74</f>
        <v>14.25</v>
      </c>
      <c r="AG74" s="16">
        <f>'Distributor Secondary'!AF16*'DSR con %'!AG74</f>
        <v>10.75</v>
      </c>
      <c r="AH74" s="16">
        <f>'Distributor Secondary'!AG16*'DSR con %'!AH74</f>
        <v>16</v>
      </c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</row>
    <row r="75" spans="1:46" s="10" customFormat="1" x14ac:dyDescent="0.2">
      <c r="A75" s="52" t="s">
        <v>129</v>
      </c>
      <c r="B75" s="18" t="s">
        <v>5</v>
      </c>
      <c r="C75" s="37" t="s">
        <v>45</v>
      </c>
      <c r="D75" s="72" t="s">
        <v>138</v>
      </c>
      <c r="E75" s="46" t="s">
        <v>139</v>
      </c>
      <c r="F75" s="20">
        <f t="shared" si="15"/>
        <v>1895217.2999999998</v>
      </c>
      <c r="G75" s="21">
        <f t="shared" si="16"/>
        <v>1176.4800000000002</v>
      </c>
      <c r="H75" s="16">
        <f>'Distributor Secondary'!G16*'DSR con %'!H75</f>
        <v>117.18</v>
      </c>
      <c r="I75" s="16">
        <f>'Distributor Secondary'!H16*'DSR con %'!I75</f>
        <v>164.16000000000003</v>
      </c>
      <c r="J75" s="16">
        <f>'Distributor Secondary'!I16*'DSR con %'!J75</f>
        <v>117.18</v>
      </c>
      <c r="K75" s="16">
        <f>'Distributor Secondary'!J16*'DSR con %'!K75</f>
        <v>93.960000000000008</v>
      </c>
      <c r="L75" s="16">
        <f>'Distributor Secondary'!K16*'DSR con %'!L75</f>
        <v>28.35</v>
      </c>
      <c r="M75" s="16">
        <f>'Distributor Secondary'!L16*'DSR con %'!M75</f>
        <v>28.35</v>
      </c>
      <c r="N75" s="16">
        <f>'Distributor Secondary'!M16*'DSR con %'!N75</f>
        <v>46.980000000000004</v>
      </c>
      <c r="O75" s="16">
        <f>'Distributor Secondary'!N16*'DSR con %'!O75</f>
        <v>46.980000000000004</v>
      </c>
      <c r="P75" s="16">
        <f>'Distributor Secondary'!O16*'DSR con %'!P75</f>
        <v>21.060000000000002</v>
      </c>
      <c r="Q75" s="16">
        <f>'Distributor Secondary'!P16*'DSR con %'!Q75</f>
        <v>35.370000000000005</v>
      </c>
      <c r="R75" s="16">
        <f>'Distributor Secondary'!Q16*'DSR con %'!R75</f>
        <v>23.490000000000002</v>
      </c>
      <c r="S75" s="16">
        <f>'Distributor Secondary'!R16*'DSR con %'!S75</f>
        <v>46.980000000000004</v>
      </c>
      <c r="T75" s="16">
        <f>'Distributor Secondary'!S16*'DSR con %'!T75</f>
        <v>46.980000000000004</v>
      </c>
      <c r="U75" s="16">
        <f>'Distributor Secondary'!T16*'DSR con %'!U75</f>
        <v>46.980000000000004</v>
      </c>
      <c r="V75" s="16">
        <f>'Distributor Secondary'!U16*'DSR con %'!V75</f>
        <v>18.630000000000003</v>
      </c>
      <c r="W75" s="16">
        <f>'Distributor Secondary'!V16*'DSR con %'!W75</f>
        <v>46.980000000000004</v>
      </c>
      <c r="X75" s="16">
        <f>'Distributor Secondary'!W16*'DSR con %'!X75</f>
        <v>46.980000000000004</v>
      </c>
      <c r="Y75" s="16">
        <f>'Distributor Secondary'!X16*'DSR con %'!Y75</f>
        <v>23.490000000000002</v>
      </c>
      <c r="Z75" s="16">
        <f>'Distributor Secondary'!Y16*'DSR con %'!Z75</f>
        <v>46.980000000000004</v>
      </c>
      <c r="AA75" s="16">
        <f>'Distributor Secondary'!Z16*'DSR con %'!AA75</f>
        <v>46.980000000000004</v>
      </c>
      <c r="AB75" s="16">
        <f>'Distributor Secondary'!AA16*'DSR con %'!AB75</f>
        <v>7.83</v>
      </c>
      <c r="AC75" s="16">
        <f>'Distributor Secondary'!AB16*'DSR con %'!AC75</f>
        <v>5.67</v>
      </c>
      <c r="AD75" s="16">
        <f>'Distributor Secondary'!AC16*'DSR con %'!AD75</f>
        <v>13.5</v>
      </c>
      <c r="AE75" s="16">
        <f>'Distributor Secondary'!AD16*'DSR con %'!AE75</f>
        <v>9.5200000000000014</v>
      </c>
      <c r="AF75" s="16">
        <f>'Distributor Secondary'!AE16*'DSR con %'!AF75</f>
        <v>15.96</v>
      </c>
      <c r="AG75" s="16">
        <f>'Distributor Secondary'!AF16*'DSR con %'!AG75</f>
        <v>12.040000000000001</v>
      </c>
      <c r="AH75" s="16">
        <f>'Distributor Secondary'!AG16*'DSR con %'!AH75</f>
        <v>17.920000000000002</v>
      </c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</row>
    <row r="76" spans="1:46" s="10" customFormat="1" x14ac:dyDescent="0.2">
      <c r="A76" s="52" t="s">
        <v>129</v>
      </c>
      <c r="B76" s="18" t="s">
        <v>5</v>
      </c>
      <c r="C76" s="37" t="s">
        <v>45</v>
      </c>
      <c r="D76" s="72" t="s">
        <v>140</v>
      </c>
      <c r="E76" s="46" t="s">
        <v>141</v>
      </c>
      <c r="F76" s="20">
        <f t="shared" si="15"/>
        <v>2029725.9</v>
      </c>
      <c r="G76" s="21">
        <f t="shared" si="16"/>
        <v>1194.3000000000002</v>
      </c>
      <c r="H76" s="16">
        <f>'Distributor Secondary'!G16*'DSR con %'!H76</f>
        <v>117.18</v>
      </c>
      <c r="I76" s="16">
        <f>'Distributor Secondary'!H16*'DSR con %'!I76</f>
        <v>164.16000000000003</v>
      </c>
      <c r="J76" s="16">
        <f>'Distributor Secondary'!I16*'DSR con %'!J76</f>
        <v>117.18</v>
      </c>
      <c r="K76" s="16">
        <f>'Distributor Secondary'!J16*'DSR con %'!K76</f>
        <v>93.960000000000008</v>
      </c>
      <c r="L76" s="16">
        <f>'Distributor Secondary'!K16*'DSR con %'!L76</f>
        <v>28.35</v>
      </c>
      <c r="M76" s="16">
        <f>'Distributor Secondary'!L16*'DSR con %'!M76</f>
        <v>28.35</v>
      </c>
      <c r="N76" s="16">
        <f>'Distributor Secondary'!M16*'DSR con %'!N76</f>
        <v>46.980000000000004</v>
      </c>
      <c r="O76" s="16">
        <f>'Distributor Secondary'!N16*'DSR con %'!O76</f>
        <v>46.980000000000004</v>
      </c>
      <c r="P76" s="16">
        <f>'Distributor Secondary'!O16*'DSR con %'!P76</f>
        <v>21.060000000000002</v>
      </c>
      <c r="Q76" s="16">
        <f>'Distributor Secondary'!P16*'DSR con %'!Q76</f>
        <v>35.370000000000005</v>
      </c>
      <c r="R76" s="16">
        <f>'Distributor Secondary'!Q16*'DSR con %'!R76</f>
        <v>23.490000000000002</v>
      </c>
      <c r="S76" s="16">
        <f>'Distributor Secondary'!R16*'DSR con %'!S76</f>
        <v>46.980000000000004</v>
      </c>
      <c r="T76" s="16">
        <f>'Distributor Secondary'!S16*'DSR con %'!T76</f>
        <v>46.980000000000004</v>
      </c>
      <c r="U76" s="16">
        <f>'Distributor Secondary'!T16*'DSR con %'!U76</f>
        <v>46.980000000000004</v>
      </c>
      <c r="V76" s="16">
        <f>'Distributor Secondary'!U16*'DSR con %'!V76</f>
        <v>18.630000000000003</v>
      </c>
      <c r="W76" s="16">
        <f>'Distributor Secondary'!V16*'DSR con %'!W76</f>
        <v>46.980000000000004</v>
      </c>
      <c r="X76" s="16">
        <f>'Distributor Secondary'!W16*'DSR con %'!X76</f>
        <v>46.980000000000004</v>
      </c>
      <c r="Y76" s="16">
        <f>'Distributor Secondary'!X16*'DSR con %'!Y76</f>
        <v>23.490000000000002</v>
      </c>
      <c r="Z76" s="16">
        <f>'Distributor Secondary'!Y16*'DSR con %'!Z76</f>
        <v>46.980000000000004</v>
      </c>
      <c r="AA76" s="16">
        <f>'Distributor Secondary'!Z16*'DSR con %'!AA76</f>
        <v>46.980000000000004</v>
      </c>
      <c r="AB76" s="16">
        <f>'Distributor Secondary'!AA16*'DSR con %'!AB76</f>
        <v>7.83</v>
      </c>
      <c r="AC76" s="16">
        <f>'Distributor Secondary'!AB16*'DSR con %'!AC76</f>
        <v>5.67</v>
      </c>
      <c r="AD76" s="16">
        <f>'Distributor Secondary'!AC16*'DSR con %'!AD76</f>
        <v>13.5</v>
      </c>
      <c r="AE76" s="16">
        <f>'Distributor Secondary'!AD16*'DSR con %'!AE76</f>
        <v>12.58</v>
      </c>
      <c r="AF76" s="16">
        <f>'Distributor Secondary'!AE16*'DSR con %'!AF76</f>
        <v>21.09</v>
      </c>
      <c r="AG76" s="16">
        <f>'Distributor Secondary'!AF16*'DSR con %'!AG76</f>
        <v>15.91</v>
      </c>
      <c r="AH76" s="16">
        <f>'Distributor Secondary'!AG16*'DSR con %'!AH76</f>
        <v>23.68</v>
      </c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</row>
    <row r="77" spans="1:46" s="10" customFormat="1" x14ac:dyDescent="0.2">
      <c r="A77" s="14"/>
      <c r="B77" s="11"/>
      <c r="C77" s="11"/>
      <c r="D77" s="11"/>
      <c r="E77" s="14"/>
      <c r="F77" s="28">
        <f t="shared" si="15"/>
        <v>6963970</v>
      </c>
      <c r="G77" s="58">
        <f t="shared" si="16"/>
        <v>4350</v>
      </c>
      <c r="H77" s="56">
        <f t="shared" ref="H77:AH77" si="18">SUM(H73:H76)</f>
        <v>434</v>
      </c>
      <c r="I77" s="56">
        <f t="shared" si="18"/>
        <v>608</v>
      </c>
      <c r="J77" s="56">
        <f t="shared" si="18"/>
        <v>434</v>
      </c>
      <c r="K77" s="56">
        <f t="shared" si="18"/>
        <v>348</v>
      </c>
      <c r="L77" s="56">
        <f t="shared" si="18"/>
        <v>105</v>
      </c>
      <c r="M77" s="56">
        <f t="shared" si="18"/>
        <v>105</v>
      </c>
      <c r="N77" s="56">
        <f t="shared" si="18"/>
        <v>174</v>
      </c>
      <c r="O77" s="56">
        <f t="shared" si="18"/>
        <v>174</v>
      </c>
      <c r="P77" s="56">
        <f t="shared" si="18"/>
        <v>78</v>
      </c>
      <c r="Q77" s="56">
        <f t="shared" si="18"/>
        <v>131</v>
      </c>
      <c r="R77" s="56">
        <f t="shared" si="18"/>
        <v>87</v>
      </c>
      <c r="S77" s="56">
        <f t="shared" si="18"/>
        <v>174</v>
      </c>
      <c r="T77" s="56">
        <f t="shared" si="18"/>
        <v>174</v>
      </c>
      <c r="U77" s="56">
        <f t="shared" si="18"/>
        <v>174</v>
      </c>
      <c r="V77" s="56">
        <f t="shared" si="18"/>
        <v>69</v>
      </c>
      <c r="W77" s="56">
        <f t="shared" si="18"/>
        <v>174</v>
      </c>
      <c r="X77" s="56">
        <f t="shared" si="18"/>
        <v>174</v>
      </c>
      <c r="Y77" s="56">
        <f t="shared" si="18"/>
        <v>87</v>
      </c>
      <c r="Z77" s="56">
        <f t="shared" si="18"/>
        <v>174</v>
      </c>
      <c r="AA77" s="56">
        <f t="shared" si="18"/>
        <v>174</v>
      </c>
      <c r="AB77" s="56">
        <f t="shared" si="18"/>
        <v>29</v>
      </c>
      <c r="AC77" s="56">
        <f t="shared" si="18"/>
        <v>21</v>
      </c>
      <c r="AD77" s="56">
        <f t="shared" si="18"/>
        <v>50</v>
      </c>
      <c r="AE77" s="56">
        <f t="shared" si="18"/>
        <v>34</v>
      </c>
      <c r="AF77" s="56">
        <f t="shared" si="18"/>
        <v>57</v>
      </c>
      <c r="AG77" s="56">
        <f t="shared" si="18"/>
        <v>43</v>
      </c>
      <c r="AH77" s="56">
        <f t="shared" si="18"/>
        <v>64</v>
      </c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</row>
    <row r="78" spans="1:46" s="10" customFormat="1" x14ac:dyDescent="0.2">
      <c r="A78" s="52" t="s">
        <v>130</v>
      </c>
      <c r="B78" s="18" t="s">
        <v>5</v>
      </c>
      <c r="C78" s="37" t="s">
        <v>45</v>
      </c>
      <c r="D78" s="72" t="s">
        <v>131</v>
      </c>
      <c r="E78" s="102" t="s">
        <v>177</v>
      </c>
      <c r="F78" s="20">
        <f t="shared" si="15"/>
        <v>2659374.3000000003</v>
      </c>
      <c r="G78" s="21">
        <f t="shared" si="16"/>
        <v>1403.6000000000004</v>
      </c>
      <c r="H78" s="16">
        <f>'Distributor Secondary'!G17*'DSR con %'!H78</f>
        <v>119.39999999999999</v>
      </c>
      <c r="I78" s="16">
        <f>'Distributor Secondary'!H17*'DSR con %'!I78</f>
        <v>167.4</v>
      </c>
      <c r="J78" s="16">
        <f>'Distributor Secondary'!I17*'DSR con %'!J78</f>
        <v>119.39999999999999</v>
      </c>
      <c r="K78" s="16">
        <f>'Distributor Secondary'!J17*'DSR con %'!K78</f>
        <v>95.7</v>
      </c>
      <c r="L78" s="16">
        <f>'Distributor Secondary'!K17*'DSR con %'!L78</f>
        <v>28.5</v>
      </c>
      <c r="M78" s="16">
        <f>'Distributor Secondary'!L17*'DSR con %'!M78</f>
        <v>28.5</v>
      </c>
      <c r="N78" s="16">
        <f>'Distributor Secondary'!M17*'DSR con %'!N78</f>
        <v>55.65</v>
      </c>
      <c r="O78" s="16">
        <f>'Distributor Secondary'!N17*'DSR con %'!O78</f>
        <v>55.65</v>
      </c>
      <c r="P78" s="16">
        <f>'Distributor Secondary'!O17*'DSR con %'!P78</f>
        <v>24.849999999999998</v>
      </c>
      <c r="Q78" s="16">
        <f>'Distributor Secondary'!P17*'DSR con %'!Q78</f>
        <v>42</v>
      </c>
      <c r="R78" s="16">
        <f>'Distributor Secondary'!Q17*'DSR con %'!R78</f>
        <v>27.65</v>
      </c>
      <c r="S78" s="16">
        <f>'Distributor Secondary'!R17*'DSR con %'!S78</f>
        <v>55.65</v>
      </c>
      <c r="T78" s="16">
        <f>'Distributor Secondary'!S17*'DSR con %'!T78</f>
        <v>55.65</v>
      </c>
      <c r="U78" s="16">
        <f>'Distributor Secondary'!T17*'DSR con %'!U78</f>
        <v>55.65</v>
      </c>
      <c r="V78" s="16">
        <f>'Distributor Secondary'!U17*'DSR con %'!V78</f>
        <v>22.049999999999997</v>
      </c>
      <c r="W78" s="16">
        <f>'Distributor Secondary'!V17*'DSR con %'!W78</f>
        <v>65.19</v>
      </c>
      <c r="X78" s="16">
        <f>'Distributor Secondary'!W17*'DSR con %'!X78</f>
        <v>65.19</v>
      </c>
      <c r="Y78" s="16">
        <f>'Distributor Secondary'!X17*'DSR con %'!Y78</f>
        <v>32.39</v>
      </c>
      <c r="Z78" s="16">
        <f>'Distributor Secondary'!Y17*'DSR con %'!Z78</f>
        <v>65.19</v>
      </c>
      <c r="AA78" s="16">
        <f>'Distributor Secondary'!Z17*'DSR con %'!AA78</f>
        <v>65.19</v>
      </c>
      <c r="AB78" s="16">
        <f>'Distributor Secondary'!AA17*'DSR con %'!AB78</f>
        <v>14.819999999999999</v>
      </c>
      <c r="AC78" s="16">
        <f>'Distributor Secondary'!AB17*'DSR con %'!AC78</f>
        <v>11.399999999999999</v>
      </c>
      <c r="AD78" s="16">
        <f>'Distributor Secondary'!AC17*'DSR con %'!AD78</f>
        <v>25.65</v>
      </c>
      <c r="AE78" s="16">
        <f>'Distributor Secondary'!AD17*'DSR con %'!AE78</f>
        <v>17.669999999999998</v>
      </c>
      <c r="AF78" s="16">
        <f>'Distributor Secondary'!AE17*'DSR con %'!AF78</f>
        <v>29.639999999999997</v>
      </c>
      <c r="AG78" s="16">
        <f>'Distributor Secondary'!AF17*'DSR con %'!AG78</f>
        <v>22.229999999999997</v>
      </c>
      <c r="AH78" s="16">
        <f>'Distributor Secondary'!AG17*'DSR con %'!AH78</f>
        <v>35.339999999999996</v>
      </c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</row>
    <row r="79" spans="1:46" s="10" customFormat="1" x14ac:dyDescent="0.2">
      <c r="A79" s="52" t="s">
        <v>130</v>
      </c>
      <c r="B79" s="18" t="s">
        <v>5</v>
      </c>
      <c r="C79" s="37" t="s">
        <v>45</v>
      </c>
      <c r="D79" s="72" t="s">
        <v>132</v>
      </c>
      <c r="E79" s="46" t="s">
        <v>133</v>
      </c>
      <c r="F79" s="20">
        <f t="shared" si="15"/>
        <v>2107248.2999999998</v>
      </c>
      <c r="G79" s="21">
        <f t="shared" si="16"/>
        <v>1336.8299999999997</v>
      </c>
      <c r="H79" s="16">
        <f>'Distributor Secondary'!G17*'DSR con %'!H79</f>
        <v>131.34</v>
      </c>
      <c r="I79" s="16">
        <f>'Distributor Secondary'!H17*'DSR con %'!I79</f>
        <v>184.14000000000001</v>
      </c>
      <c r="J79" s="16">
        <f>'Distributor Secondary'!I17*'DSR con %'!J79</f>
        <v>131.34</v>
      </c>
      <c r="K79" s="16">
        <f>'Distributor Secondary'!J17*'DSR con %'!K79</f>
        <v>105.27000000000001</v>
      </c>
      <c r="L79" s="16">
        <f>'Distributor Secondary'!K17*'DSR con %'!L79</f>
        <v>31.35</v>
      </c>
      <c r="M79" s="16">
        <f>'Distributor Secondary'!L17*'DSR con %'!M79</f>
        <v>31.35</v>
      </c>
      <c r="N79" s="16">
        <f>'Distributor Secondary'!M17*'DSR con %'!N79</f>
        <v>52.470000000000006</v>
      </c>
      <c r="O79" s="16">
        <f>'Distributor Secondary'!N17*'DSR con %'!O79</f>
        <v>52.470000000000006</v>
      </c>
      <c r="P79" s="16">
        <f>'Distributor Secondary'!O17*'DSR con %'!P79</f>
        <v>23.43</v>
      </c>
      <c r="Q79" s="16">
        <f>'Distributor Secondary'!P17*'DSR con %'!Q79</f>
        <v>39.6</v>
      </c>
      <c r="R79" s="16">
        <f>'Distributor Secondary'!Q17*'DSR con %'!R79</f>
        <v>26.07</v>
      </c>
      <c r="S79" s="16">
        <f>'Distributor Secondary'!R17*'DSR con %'!S79</f>
        <v>52.470000000000006</v>
      </c>
      <c r="T79" s="16">
        <f>'Distributor Secondary'!S17*'DSR con %'!T79</f>
        <v>52.470000000000006</v>
      </c>
      <c r="U79" s="16">
        <f>'Distributor Secondary'!T17*'DSR con %'!U79</f>
        <v>52.470000000000006</v>
      </c>
      <c r="V79" s="16">
        <f>'Distributor Secondary'!U17*'DSR con %'!V79</f>
        <v>20.790000000000003</v>
      </c>
      <c r="W79" s="16">
        <f>'Distributor Secondary'!V17*'DSR con %'!W79</f>
        <v>58.83</v>
      </c>
      <c r="X79" s="16">
        <f>'Distributor Secondary'!W17*'DSR con %'!X79</f>
        <v>58.83</v>
      </c>
      <c r="Y79" s="16">
        <f>'Distributor Secondary'!X17*'DSR con %'!Y79</f>
        <v>29.23</v>
      </c>
      <c r="Z79" s="16">
        <f>'Distributor Secondary'!Y17*'DSR con %'!Z79</f>
        <v>58.83</v>
      </c>
      <c r="AA79" s="16">
        <f>'Distributor Secondary'!Z17*'DSR con %'!AA79</f>
        <v>58.83</v>
      </c>
      <c r="AB79" s="16">
        <f>'Distributor Secondary'!AA17*'DSR con %'!AB79</f>
        <v>8.06</v>
      </c>
      <c r="AC79" s="16">
        <f>'Distributor Secondary'!AB17*'DSR con %'!AC79</f>
        <v>6.2</v>
      </c>
      <c r="AD79" s="16">
        <f>'Distributor Secondary'!AC17*'DSR con %'!AD79</f>
        <v>13.95</v>
      </c>
      <c r="AE79" s="16">
        <f>'Distributor Secondary'!AD17*'DSR con %'!AE79</f>
        <v>9.61</v>
      </c>
      <c r="AF79" s="16">
        <f>'Distributor Secondary'!AE17*'DSR con %'!AF79</f>
        <v>16.12</v>
      </c>
      <c r="AG79" s="16">
        <f>'Distributor Secondary'!AF17*'DSR con %'!AG79</f>
        <v>12.09</v>
      </c>
      <c r="AH79" s="16">
        <f>'Distributor Secondary'!AG17*'DSR con %'!AH79</f>
        <v>19.22</v>
      </c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</row>
    <row r="80" spans="1:46" s="10" customFormat="1" x14ac:dyDescent="0.2">
      <c r="A80" s="52" t="s">
        <v>130</v>
      </c>
      <c r="B80" s="18" t="s">
        <v>5</v>
      </c>
      <c r="C80" s="37" t="s">
        <v>45</v>
      </c>
      <c r="D80" s="72" t="s">
        <v>134</v>
      </c>
      <c r="E80" s="46" t="s">
        <v>143</v>
      </c>
      <c r="F80" s="20">
        <f t="shared" si="15"/>
        <v>1622547.4000000001</v>
      </c>
      <c r="G80" s="21">
        <f t="shared" si="16"/>
        <v>1240.5700000000004</v>
      </c>
      <c r="H80" s="16">
        <f>'Distributor Secondary'!G17*'DSR con %'!H80</f>
        <v>147.26</v>
      </c>
      <c r="I80" s="16">
        <f>'Distributor Secondary'!H17*'DSR con %'!I80</f>
        <v>206.46</v>
      </c>
      <c r="J80" s="16">
        <f>'Distributor Secondary'!I17*'DSR con %'!J80</f>
        <v>147.26</v>
      </c>
      <c r="K80" s="16">
        <f>'Distributor Secondary'!J17*'DSR con %'!K80</f>
        <v>118.03</v>
      </c>
      <c r="L80" s="16">
        <f>'Distributor Secondary'!K17*'DSR con %'!L80</f>
        <v>35.15</v>
      </c>
      <c r="M80" s="16">
        <f>'Distributor Secondary'!L17*'DSR con %'!M80</f>
        <v>35.15</v>
      </c>
      <c r="N80" s="16">
        <f>'Distributor Secondary'!M17*'DSR con %'!N80</f>
        <v>50.88</v>
      </c>
      <c r="O80" s="16">
        <f>'Distributor Secondary'!N17*'DSR con %'!O80</f>
        <v>50.88</v>
      </c>
      <c r="P80" s="16">
        <f>'Distributor Secondary'!O17*'DSR con %'!P80</f>
        <v>22.72</v>
      </c>
      <c r="Q80" s="16">
        <f>'Distributor Secondary'!P17*'DSR con %'!Q80</f>
        <v>38.4</v>
      </c>
      <c r="R80" s="16">
        <f>'Distributor Secondary'!Q17*'DSR con %'!R80</f>
        <v>25.28</v>
      </c>
      <c r="S80" s="16">
        <f>'Distributor Secondary'!R17*'DSR con %'!S80</f>
        <v>50.88</v>
      </c>
      <c r="T80" s="16">
        <f>'Distributor Secondary'!S17*'DSR con %'!T80</f>
        <v>50.88</v>
      </c>
      <c r="U80" s="16">
        <f>'Distributor Secondary'!T17*'DSR con %'!U80</f>
        <v>50.88</v>
      </c>
      <c r="V80" s="16">
        <f>'Distributor Secondary'!U17*'DSR con %'!V80</f>
        <v>20.16</v>
      </c>
      <c r="W80" s="16">
        <f>'Distributor Secondary'!V17*'DSR con %'!W80</f>
        <v>34.979999999999997</v>
      </c>
      <c r="X80" s="16">
        <f>'Distributor Secondary'!W17*'DSR con %'!X80</f>
        <v>34.979999999999997</v>
      </c>
      <c r="Y80" s="16">
        <f>'Distributor Secondary'!X17*'DSR con %'!Y80</f>
        <v>17.38</v>
      </c>
      <c r="Z80" s="16">
        <f>'Distributor Secondary'!Y17*'DSR con %'!Z80</f>
        <v>34.979999999999997</v>
      </c>
      <c r="AA80" s="16">
        <f>'Distributor Secondary'!Z17*'DSR con %'!AA80</f>
        <v>34.979999999999997</v>
      </c>
      <c r="AB80" s="16">
        <f>'Distributor Secondary'!AA17*'DSR con %'!AB80</f>
        <v>3.12</v>
      </c>
      <c r="AC80" s="16">
        <f>'Distributor Secondary'!AB17*'DSR con %'!AC80</f>
        <v>2.4</v>
      </c>
      <c r="AD80" s="16">
        <f>'Distributor Secondary'!AC17*'DSR con %'!AD80</f>
        <v>5.3999999999999995</v>
      </c>
      <c r="AE80" s="16">
        <f>'Distributor Secondary'!AD17*'DSR con %'!AE80</f>
        <v>3.7199999999999998</v>
      </c>
      <c r="AF80" s="16">
        <f>'Distributor Secondary'!AE17*'DSR con %'!AF80</f>
        <v>6.24</v>
      </c>
      <c r="AG80" s="16">
        <f>'Distributor Secondary'!AF17*'DSR con %'!AG80</f>
        <v>4.68</v>
      </c>
      <c r="AH80" s="16">
        <f>'Distributor Secondary'!AG17*'DSR con %'!AH80</f>
        <v>7.4399999999999995</v>
      </c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</row>
    <row r="81" spans="1:46" s="10" customFormat="1" x14ac:dyDescent="0.2">
      <c r="A81" s="53"/>
      <c r="B81" s="40"/>
      <c r="C81" s="40"/>
      <c r="D81" s="54"/>
      <c r="E81" s="55"/>
      <c r="F81" s="28">
        <f t="shared" si="15"/>
        <v>6389170</v>
      </c>
      <c r="G81" s="58">
        <f t="shared" si="16"/>
        <v>3981</v>
      </c>
      <c r="H81" s="56">
        <f t="shared" ref="H81:AH81" si="19">SUM(H78:H80)</f>
        <v>398</v>
      </c>
      <c r="I81" s="56">
        <f t="shared" si="19"/>
        <v>558</v>
      </c>
      <c r="J81" s="56">
        <f t="shared" si="19"/>
        <v>398</v>
      </c>
      <c r="K81" s="56">
        <f t="shared" si="19"/>
        <v>319</v>
      </c>
      <c r="L81" s="56">
        <f t="shared" si="19"/>
        <v>95</v>
      </c>
      <c r="M81" s="56">
        <f t="shared" si="19"/>
        <v>95</v>
      </c>
      <c r="N81" s="56">
        <f t="shared" si="19"/>
        <v>159</v>
      </c>
      <c r="O81" s="56">
        <f t="shared" si="19"/>
        <v>159</v>
      </c>
      <c r="P81" s="56">
        <f t="shared" si="19"/>
        <v>71</v>
      </c>
      <c r="Q81" s="56">
        <f t="shared" si="19"/>
        <v>120</v>
      </c>
      <c r="R81" s="56">
        <f t="shared" si="19"/>
        <v>79</v>
      </c>
      <c r="S81" s="56">
        <f t="shared" si="19"/>
        <v>159</v>
      </c>
      <c r="T81" s="56">
        <f t="shared" si="19"/>
        <v>159</v>
      </c>
      <c r="U81" s="56">
        <f t="shared" si="19"/>
        <v>159</v>
      </c>
      <c r="V81" s="56">
        <f t="shared" si="19"/>
        <v>63</v>
      </c>
      <c r="W81" s="56">
        <f t="shared" si="19"/>
        <v>159</v>
      </c>
      <c r="X81" s="56">
        <f t="shared" si="19"/>
        <v>159</v>
      </c>
      <c r="Y81" s="56">
        <f t="shared" si="19"/>
        <v>79</v>
      </c>
      <c r="Z81" s="56">
        <f t="shared" si="19"/>
        <v>159</v>
      </c>
      <c r="AA81" s="56">
        <f t="shared" si="19"/>
        <v>159</v>
      </c>
      <c r="AB81" s="56">
        <f t="shared" si="19"/>
        <v>26</v>
      </c>
      <c r="AC81" s="56">
        <f t="shared" si="19"/>
        <v>19.999999999999996</v>
      </c>
      <c r="AD81" s="56">
        <f t="shared" si="19"/>
        <v>44.999999999999993</v>
      </c>
      <c r="AE81" s="56">
        <f t="shared" si="19"/>
        <v>30.999999999999996</v>
      </c>
      <c r="AF81" s="56">
        <f t="shared" si="19"/>
        <v>52</v>
      </c>
      <c r="AG81" s="56">
        <f t="shared" si="19"/>
        <v>38.999999999999993</v>
      </c>
      <c r="AH81" s="56">
        <f t="shared" si="19"/>
        <v>61.999999999999993</v>
      </c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  <row r="82" spans="1:46" x14ac:dyDescent="0.2">
      <c r="A82" s="49" t="s">
        <v>47</v>
      </c>
      <c r="B82" s="13"/>
      <c r="C82" s="13"/>
      <c r="D82" s="13"/>
      <c r="E82" s="13"/>
      <c r="F82" s="66">
        <f>SUM(F5,F9,F16,F21,F26,F34,F40,F46,F54,F59,F64,F72,F77,F81)</f>
        <v>102027101.82583998</v>
      </c>
      <c r="G82" s="66">
        <f t="shared" ref="G82:AH82" si="20">SUM(G5,G9,G16,G21,G26,G34,G40,G46,G54,G59,G64,G72,G77,G81)</f>
        <v>63781.721424410876</v>
      </c>
      <c r="H82" s="66">
        <f t="shared" si="20"/>
        <v>6374.3558823529411</v>
      </c>
      <c r="I82" s="66">
        <f t="shared" si="20"/>
        <v>8926.1329842931937</v>
      </c>
      <c r="J82" s="66">
        <f t="shared" si="20"/>
        <v>6374.0950261780108</v>
      </c>
      <c r="K82" s="66">
        <f t="shared" si="20"/>
        <v>5102.7131147540986</v>
      </c>
      <c r="L82" s="66">
        <f t="shared" si="20"/>
        <v>1529.9302139037434</v>
      </c>
      <c r="M82" s="66">
        <f t="shared" si="20"/>
        <v>1529.9302139037434</v>
      </c>
      <c r="N82" s="66">
        <f t="shared" si="20"/>
        <v>2551.2013888888887</v>
      </c>
      <c r="O82" s="66">
        <f t="shared" si="20"/>
        <v>2551.2013888888887</v>
      </c>
      <c r="P82" s="66">
        <f t="shared" si="20"/>
        <v>1145</v>
      </c>
      <c r="Q82" s="66">
        <f t="shared" si="20"/>
        <v>1915</v>
      </c>
      <c r="R82" s="66">
        <f t="shared" si="20"/>
        <v>1272.9007228915661</v>
      </c>
      <c r="S82" s="66">
        <f t="shared" si="20"/>
        <v>2551.0174698795181</v>
      </c>
      <c r="T82" s="66">
        <f t="shared" si="20"/>
        <v>2551.0174698795181</v>
      </c>
      <c r="U82" s="66">
        <f t="shared" si="20"/>
        <v>2551.0174698795181</v>
      </c>
      <c r="V82" s="66">
        <f t="shared" si="20"/>
        <v>1018.0203833865814</v>
      </c>
      <c r="W82" s="66">
        <f t="shared" si="20"/>
        <v>2550.2796178343951</v>
      </c>
      <c r="X82" s="66">
        <f t="shared" si="20"/>
        <v>2551.1426229508197</v>
      </c>
      <c r="Y82" s="66">
        <f t="shared" si="20"/>
        <v>1275.1776623376622</v>
      </c>
      <c r="Z82" s="66">
        <f t="shared" si="20"/>
        <v>2553.7116883116882</v>
      </c>
      <c r="AA82" s="66">
        <f t="shared" si="20"/>
        <v>2551</v>
      </c>
      <c r="AB82" s="66">
        <f t="shared" si="20"/>
        <v>417</v>
      </c>
      <c r="AC82" s="66">
        <f t="shared" si="20"/>
        <v>314</v>
      </c>
      <c r="AD82" s="66">
        <f t="shared" si="20"/>
        <v>730</v>
      </c>
      <c r="AE82" s="66">
        <f t="shared" si="20"/>
        <v>501</v>
      </c>
      <c r="AF82" s="66">
        <f t="shared" si="20"/>
        <v>835</v>
      </c>
      <c r="AG82" s="66">
        <f t="shared" si="20"/>
        <v>624</v>
      </c>
      <c r="AH82" s="66">
        <f t="shared" si="20"/>
        <v>935.87610389610393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9" priority="43"/>
  </conditionalFormatting>
  <conditionalFormatting sqref="D33:E54 D3:E30 D31:D32">
    <cfRule type="duplicateValues" dxfId="8" priority="469"/>
  </conditionalFormatting>
  <conditionalFormatting sqref="E32">
    <cfRule type="duplicateValues" dxfId="7" priority="13"/>
  </conditionalFormatting>
  <conditionalFormatting sqref="E31">
    <cfRule type="duplicateValues" dxfId="6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con %</vt:lpstr>
      <vt:lpstr>DSR 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Abdus Sabur</cp:lastModifiedBy>
  <dcterms:created xsi:type="dcterms:W3CDTF">2020-07-03T08:23:30Z</dcterms:created>
  <dcterms:modified xsi:type="dcterms:W3CDTF">2022-02-02T07:20:49Z</dcterms:modified>
</cp:coreProperties>
</file>