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24.01.2022\"/>
    </mc:Choice>
  </mc:AlternateContent>
  <bookViews>
    <workbookView xWindow="-120" yWindow="-120" windowWidth="20730" windowHeight="11310" tabRatio="599" firstSheet="1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27" i="7" l="1"/>
  <c r="G18" i="7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<sst xmlns="http://schemas.openxmlformats.org/spreadsheetml/2006/main" count="185" uniqueCount="107">
  <si>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</si>
  <si>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</si>
  <si>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</si>
  <si>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</si>
  <si>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</si>
  <si>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</si>
  <si>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</si>
  <si>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</si>
  <si>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</si>
  <si>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</si>
  <si>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</si>
  <si>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</si>
  <si>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</si>
  <si>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</si>
  <si>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</si>
  <si>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</si>
  <si>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</si>
  <si>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</si>
  <si>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</si>
  <si>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</si>
  <si>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</si>
  <si>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</si>
  <si>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</si>
  <si>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</si>
  <si>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</si>
  <si>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</si>
  <si>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</si>
  <si>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</si>
  <si>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</si>
  <si>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</si>
  <si>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</si>
  <si>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</si>
  <si>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</si>
  <si>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</si>
  <si>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</si>
  <si>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</si>
  <si>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</si>
  <si>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</si>
  <si>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</si>
  <si>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</si>
  <si>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</si>
  <si>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</si>
  <si>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</si>
  <si>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</si>
  <si>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</si>
  <si>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</si>
  <si>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</si>
  <si>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</si>
  <si>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</si>
  <si>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</si>
  <si>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</si>
  <si>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</si>
  <si>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</si>
  <si>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</si>
  <si>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</si>
  <si>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</si>
  <si>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</si>
  <si>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</si>
  <si>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</si>
  <si>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</si>
  <si>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</si>
  <si>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</si>
  <si>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</si>
  <si>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</si>
  <si>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</si>
  <si>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</si>
  <si>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</si>
  <si>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</si>
  <si>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</si>
  <si>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</si>
  <si>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</si>
  <si>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</si>
  <si>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</si>
  <si>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</si>
  <si>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</si>
  <si>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</si>
  <si>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</si>
  <si>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</si>
  <si>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</si>
  <si>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</si>
  <si>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</si>
  <si>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</si>
  <si>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</si>
  <si>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</si>
  <si>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</si>
  <si>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</si>
  <si>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</si>
  <si>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</si>
  <si>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13.01.2022</t>
  </si>
  <si>
    <t>DSR+bank1000</t>
  </si>
  <si>
    <t>15.01.2022</t>
  </si>
  <si>
    <t>16.01.2022</t>
  </si>
  <si>
    <t>17.01.2022</t>
  </si>
  <si>
    <t>Office Monitor</t>
  </si>
  <si>
    <t>18.01.2022</t>
  </si>
  <si>
    <t>19.01.2022</t>
  </si>
  <si>
    <t>20.01.2022</t>
  </si>
  <si>
    <t>Shaha Realme Showroom</t>
  </si>
  <si>
    <t>22.01.2022</t>
  </si>
  <si>
    <t>N=Saha Realme Showroom</t>
  </si>
  <si>
    <t>23.01.2022</t>
  </si>
  <si>
    <t>24.01.2022</t>
  </si>
  <si>
    <t>Zilani Mobile</t>
  </si>
  <si>
    <t>Desh</t>
  </si>
  <si>
    <t>Date: 24.01.2022</t>
  </si>
  <si>
    <t>N=Desh Mobile</t>
  </si>
  <si>
    <t>N=Zilani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</si>
</sst>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2" fontId="34" fillId="0" borderId="34" xfId="0" applyNumberFormat="1" applyFont="1" applyFill="1" applyBorder="1" applyAlignment="1">
      <alignment horizontal="left" vertical="center"/>
    </xf>
    <xf numFmtId="1" fontId="34" fillId="0" borderId="35" xfId="0" applyNumberFormat="1" applyFont="1" applyFill="1" applyBorder="1" applyAlignment="1">
      <alignment horizontal="right" vertical="center"/>
    </xf>
    <xf numFmtId="0" fontId="34" fillId="0" borderId="35" xfId="0" applyFont="1" applyFill="1" applyBorder="1" applyAlignment="1">
      <alignment horizontal="left" vertical="center"/>
    </xf>
    <xf numFmtId="2" fontId="34" fillId="0" borderId="35" xfId="0" applyNumberFormat="1" applyFont="1" applyFill="1" applyBorder="1" applyAlignment="1">
      <alignment horizontal="left" vertical="center"/>
    </xf>
    <xf numFmtId="1" fontId="34" fillId="0" borderId="62" xfId="0" applyNumberFormat="1" applyFont="1" applyFill="1" applyBorder="1" applyAlignment="1">
      <alignment horizontal="right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3" workbookViewId="0">
      <selection activeCell="G35" sqref="G3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36" t="s">
        <v>13</v>
      </c>
      <c r="C1" s="236"/>
      <c r="D1" s="236"/>
      <c r="E1" s="236"/>
    </row>
    <row r="2" spans="1:11" ht="16.5" customHeight="1">
      <c r="A2" s="15"/>
      <c r="B2" s="237" t="s">
        <v>69</v>
      </c>
      <c r="C2" s="237"/>
      <c r="D2" s="237"/>
      <c r="E2" s="23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50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77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78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79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80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81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82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83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85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86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87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87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88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90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 t="s">
        <v>91</v>
      </c>
      <c r="C21" s="19">
        <v>0</v>
      </c>
      <c r="D21" s="19">
        <v>0</v>
      </c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 t="s">
        <v>92</v>
      </c>
      <c r="C22" s="19">
        <v>510000</v>
      </c>
      <c r="D22" s="19">
        <v>506935</v>
      </c>
      <c r="E22" s="21">
        <f>E21+C22-D22</f>
        <v>13665</v>
      </c>
      <c r="F22" s="1"/>
      <c r="G22" s="1"/>
      <c r="H22" s="1"/>
      <c r="I22" s="15"/>
      <c r="J22" s="15"/>
    </row>
    <row r="23" spans="1:10">
      <c r="A23" s="15"/>
      <c r="B23" s="20" t="s">
        <v>94</v>
      </c>
      <c r="C23" s="19">
        <v>149000</v>
      </c>
      <c r="D23" s="19">
        <v>0</v>
      </c>
      <c r="E23" s="21">
        <f t="shared" si="0"/>
        <v>162665</v>
      </c>
      <c r="F23" s="1"/>
      <c r="G23" s="1"/>
      <c r="H23" s="1"/>
      <c r="I23" s="15"/>
      <c r="J23" s="15"/>
    </row>
    <row r="24" spans="1:10">
      <c r="A24" s="15"/>
      <c r="B24" s="20" t="s">
        <v>94</v>
      </c>
      <c r="C24" s="19">
        <v>230000</v>
      </c>
      <c r="D24" s="19">
        <v>0</v>
      </c>
      <c r="E24" s="21">
        <f t="shared" si="0"/>
        <v>392665</v>
      </c>
      <c r="F24" s="1"/>
      <c r="G24" s="1"/>
      <c r="H24" s="1"/>
      <c r="I24" s="15"/>
      <c r="J24" s="15"/>
    </row>
    <row r="25" spans="1:10">
      <c r="A25" s="15"/>
      <c r="B25" s="20" t="s">
        <v>94</v>
      </c>
      <c r="C25" s="19">
        <v>5000</v>
      </c>
      <c r="D25" s="19">
        <v>390850</v>
      </c>
      <c r="E25" s="21">
        <f t="shared" si="0"/>
        <v>6815</v>
      </c>
      <c r="F25" s="1"/>
      <c r="G25" s="1"/>
      <c r="H25" s="1"/>
      <c r="I25" s="15"/>
      <c r="J25" s="15"/>
    </row>
    <row r="26" spans="1:10">
      <c r="A26" s="15"/>
      <c r="B26" s="20" t="s">
        <v>95</v>
      </c>
      <c r="C26" s="19">
        <v>330000</v>
      </c>
      <c r="D26" s="19">
        <v>322100</v>
      </c>
      <c r="E26" s="21">
        <f t="shared" si="0"/>
        <v>14715</v>
      </c>
      <c r="F26" s="1"/>
      <c r="G26" s="1"/>
      <c r="H26" s="1"/>
      <c r="I26" s="15"/>
      <c r="J26" s="15"/>
    </row>
    <row r="27" spans="1:10">
      <c r="A27" s="15"/>
      <c r="B27" s="20" t="s">
        <v>96</v>
      </c>
      <c r="C27" s="19">
        <v>300000</v>
      </c>
      <c r="D27" s="19">
        <v>0</v>
      </c>
      <c r="E27" s="21">
        <f t="shared" si="0"/>
        <v>314715</v>
      </c>
      <c r="F27" s="1"/>
      <c r="G27" s="1"/>
      <c r="H27" s="1"/>
      <c r="I27" s="15"/>
      <c r="J27" s="15"/>
    </row>
    <row r="28" spans="1:10">
      <c r="A28" s="15"/>
      <c r="B28" s="20" t="s">
        <v>98</v>
      </c>
      <c r="C28" s="19">
        <v>0</v>
      </c>
      <c r="D28" s="19">
        <v>0</v>
      </c>
      <c r="E28" s="21">
        <f t="shared" si="0"/>
        <v>314715</v>
      </c>
      <c r="F28" s="1"/>
      <c r="G28" s="1"/>
      <c r="H28" s="1"/>
      <c r="I28" s="15"/>
      <c r="J28" s="15"/>
    </row>
    <row r="29" spans="1:10">
      <c r="A29" s="15"/>
      <c r="B29" s="20" t="s">
        <v>100</v>
      </c>
      <c r="C29" s="19">
        <v>1100000</v>
      </c>
      <c r="D29" s="19">
        <v>873070</v>
      </c>
      <c r="E29" s="21">
        <f t="shared" si="0"/>
        <v>541645</v>
      </c>
      <c r="F29" s="1"/>
      <c r="G29" s="1"/>
      <c r="H29" s="1"/>
      <c r="I29" s="15"/>
      <c r="J29" s="15"/>
    </row>
    <row r="30" spans="1:10">
      <c r="A30" s="15"/>
      <c r="B30" s="20" t="s">
        <v>101</v>
      </c>
      <c r="C30" s="19">
        <v>0</v>
      </c>
      <c r="D30" s="19">
        <v>0</v>
      </c>
      <c r="E30" s="21">
        <f t="shared" si="0"/>
        <v>541645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541645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541645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541645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541645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541645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541645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541645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541645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541645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541645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541645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541645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541645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541645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541645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541645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541645</v>
      </c>
      <c r="F47" s="1"/>
      <c r="G47" s="15"/>
    </row>
    <row r="48" spans="1:10">
      <c r="B48" s="20"/>
      <c r="C48" s="19"/>
      <c r="D48" s="19"/>
      <c r="E48" s="21">
        <f t="shared" si="0"/>
        <v>541645</v>
      </c>
      <c r="F48" s="1"/>
      <c r="G48" s="15"/>
    </row>
    <row r="49" spans="2:7">
      <c r="B49" s="20"/>
      <c r="C49" s="19"/>
      <c r="D49" s="19"/>
      <c r="E49" s="21">
        <f t="shared" si="0"/>
        <v>541645</v>
      </c>
      <c r="F49" s="1"/>
      <c r="G49" s="15"/>
    </row>
    <row r="50" spans="2:7">
      <c r="B50" s="20"/>
      <c r="C50" s="19"/>
      <c r="D50" s="19"/>
      <c r="E50" s="21">
        <f t="shared" si="0"/>
        <v>541645</v>
      </c>
      <c r="F50" s="1"/>
      <c r="G50" s="15"/>
    </row>
    <row r="51" spans="2:7">
      <c r="B51" s="25"/>
      <c r="C51" s="21">
        <f>SUM(C5:C50)</f>
        <v>4100130</v>
      </c>
      <c r="D51" s="21">
        <f>SUM(D5:D50)</f>
        <v>3558485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J1" workbookViewId="0">
      <pane ySplit="1" topLeftCell="A26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4" t="s">
        <v>13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</row>
    <row r="2" spans="1:24" s="103" customFormat="1" ht="18">
      <c r="A2" s="245" t="s">
        <v>41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</row>
    <row r="3" spans="1:24" s="104" customFormat="1" ht="16.5" thickBot="1">
      <c r="A3" s="246" t="s">
        <v>70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8"/>
      <c r="S3" s="48"/>
      <c r="T3" s="5"/>
      <c r="U3" s="5"/>
      <c r="V3" s="5"/>
      <c r="W3" s="5"/>
      <c r="X3" s="11"/>
    </row>
    <row r="4" spans="1:24" s="106" customFormat="1">
      <c r="A4" s="249" t="s">
        <v>25</v>
      </c>
      <c r="B4" s="251" t="s">
        <v>26</v>
      </c>
      <c r="C4" s="238" t="s">
        <v>27</v>
      </c>
      <c r="D4" s="238" t="s">
        <v>28</v>
      </c>
      <c r="E4" s="238" t="s">
        <v>29</v>
      </c>
      <c r="F4" s="238" t="s">
        <v>30</v>
      </c>
      <c r="G4" s="238" t="s">
        <v>31</v>
      </c>
      <c r="H4" s="238" t="s">
        <v>47</v>
      </c>
      <c r="I4" s="238" t="s">
        <v>32</v>
      </c>
      <c r="J4" s="238" t="s">
        <v>33</v>
      </c>
      <c r="K4" s="238" t="s">
        <v>93</v>
      </c>
      <c r="L4" s="238" t="s">
        <v>34</v>
      </c>
      <c r="M4" s="238" t="s">
        <v>57</v>
      </c>
      <c r="N4" s="242" t="s">
        <v>76</v>
      </c>
      <c r="O4" s="240" t="s">
        <v>14</v>
      </c>
      <c r="P4" s="253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0"/>
      <c r="B5" s="252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43"/>
      <c r="O5" s="241"/>
      <c r="P5" s="254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71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77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78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79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80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81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82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83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85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86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87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88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90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190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950</v>
      </c>
      <c r="R18" s="120"/>
      <c r="S18" s="4"/>
      <c r="T18" s="26"/>
      <c r="U18" s="3"/>
      <c r="V18" s="26"/>
      <c r="W18" s="3"/>
    </row>
    <row r="19" spans="1:23" s="9" customFormat="1">
      <c r="A19" s="114" t="s">
        <v>91</v>
      </c>
      <c r="B19" s="122"/>
      <c r="C19" s="115"/>
      <c r="D19" s="123"/>
      <c r="E19" s="123"/>
      <c r="F19" s="123"/>
      <c r="G19" s="123">
        <v>120</v>
      </c>
      <c r="H19" s="123"/>
      <c r="I19" s="123">
        <v>200</v>
      </c>
      <c r="J19" s="123">
        <v>160</v>
      </c>
      <c r="K19" s="123"/>
      <c r="L19" s="123"/>
      <c r="M19" s="154"/>
      <c r="N19" s="125"/>
      <c r="O19" s="123"/>
      <c r="P19" s="125"/>
      <c r="Q19" s="119">
        <f t="shared" si="0"/>
        <v>480</v>
      </c>
      <c r="R19" s="120"/>
      <c r="S19" s="4"/>
      <c r="T19" s="26"/>
      <c r="U19" s="26"/>
      <c r="V19" s="26"/>
      <c r="W19" s="26"/>
    </row>
    <row r="20" spans="1:23" s="9" customFormat="1">
      <c r="A20" s="114" t="s">
        <v>92</v>
      </c>
      <c r="B20" s="122"/>
      <c r="C20" s="115"/>
      <c r="D20" s="123"/>
      <c r="E20" s="123"/>
      <c r="F20" s="153"/>
      <c r="G20" s="123">
        <v>100</v>
      </c>
      <c r="H20" s="123"/>
      <c r="I20" s="123">
        <v>130</v>
      </c>
      <c r="J20" s="123">
        <v>160</v>
      </c>
      <c r="K20" s="123">
        <v>6300</v>
      </c>
      <c r="L20" s="123"/>
      <c r="M20" s="153"/>
      <c r="N20" s="123"/>
      <c r="O20" s="123"/>
      <c r="P20" s="125"/>
      <c r="Q20" s="119">
        <f t="shared" si="0"/>
        <v>6690</v>
      </c>
      <c r="R20" s="120"/>
      <c r="S20" s="4"/>
      <c r="T20" s="26"/>
      <c r="U20" s="3"/>
      <c r="V20" s="26"/>
      <c r="W20" s="3"/>
    </row>
    <row r="21" spans="1:23" s="9" customFormat="1">
      <c r="A21" s="114" t="s">
        <v>94</v>
      </c>
      <c r="B21" s="122">
        <v>500</v>
      </c>
      <c r="C21" s="115"/>
      <c r="D21" s="123"/>
      <c r="E21" s="123"/>
      <c r="F21" s="123"/>
      <c r="G21" s="123">
        <v>70</v>
      </c>
      <c r="H21" s="123"/>
      <c r="I21" s="123">
        <v>110</v>
      </c>
      <c r="J21" s="123">
        <v>160</v>
      </c>
      <c r="K21" s="123"/>
      <c r="L21" s="123"/>
      <c r="M21" s="153"/>
      <c r="N21" s="123"/>
      <c r="O21" s="123"/>
      <c r="P21" s="125"/>
      <c r="Q21" s="119">
        <f t="shared" si="0"/>
        <v>840</v>
      </c>
      <c r="R21" s="120"/>
      <c r="S21" s="4"/>
    </row>
    <row r="22" spans="1:23" s="9" customFormat="1">
      <c r="A22" s="114" t="s">
        <v>95</v>
      </c>
      <c r="B22" s="122"/>
      <c r="C22" s="115"/>
      <c r="D22" s="123"/>
      <c r="E22" s="123"/>
      <c r="F22" s="123"/>
      <c r="G22" s="123">
        <v>100</v>
      </c>
      <c r="H22" s="123"/>
      <c r="I22" s="123">
        <v>120</v>
      </c>
      <c r="J22" s="123">
        <v>160</v>
      </c>
      <c r="K22" s="123"/>
      <c r="L22" s="123"/>
      <c r="M22" s="153"/>
      <c r="N22" s="123"/>
      <c r="O22" s="123"/>
      <c r="P22" s="125"/>
      <c r="Q22" s="119">
        <f t="shared" si="0"/>
        <v>380</v>
      </c>
      <c r="R22" s="120"/>
      <c r="S22" s="4"/>
    </row>
    <row r="23" spans="1:23" s="130" customFormat="1">
      <c r="A23" s="114" t="s">
        <v>96</v>
      </c>
      <c r="B23" s="122"/>
      <c r="C23" s="115"/>
      <c r="D23" s="123"/>
      <c r="E23" s="123"/>
      <c r="F23" s="123"/>
      <c r="G23" s="123"/>
      <c r="H23" s="123"/>
      <c r="I23" s="123">
        <v>40</v>
      </c>
      <c r="J23" s="123">
        <v>80</v>
      </c>
      <c r="K23" s="123"/>
      <c r="L23" s="123"/>
      <c r="M23" s="153"/>
      <c r="N23" s="123"/>
      <c r="O23" s="123"/>
      <c r="P23" s="125"/>
      <c r="Q23" s="119">
        <f t="shared" si="0"/>
        <v>120</v>
      </c>
      <c r="R23" s="129"/>
      <c r="S23" s="4"/>
    </row>
    <row r="24" spans="1:23" s="9" customFormat="1">
      <c r="A24" s="114" t="s">
        <v>98</v>
      </c>
      <c r="B24" s="122">
        <v>500</v>
      </c>
      <c r="C24" s="115"/>
      <c r="D24" s="123"/>
      <c r="E24" s="123"/>
      <c r="F24" s="123"/>
      <c r="G24" s="123">
        <v>100</v>
      </c>
      <c r="H24" s="123"/>
      <c r="I24" s="123">
        <v>130</v>
      </c>
      <c r="J24" s="123">
        <v>160</v>
      </c>
      <c r="K24" s="123"/>
      <c r="L24" s="123"/>
      <c r="M24" s="153"/>
      <c r="N24" s="123"/>
      <c r="O24" s="123"/>
      <c r="P24" s="125"/>
      <c r="Q24" s="119">
        <f t="shared" si="0"/>
        <v>890</v>
      </c>
      <c r="R24" s="120"/>
      <c r="S24" s="4"/>
      <c r="U24" s="131"/>
      <c r="V24" s="131"/>
      <c r="W24" s="131"/>
    </row>
    <row r="25" spans="1:23" s="130" customFormat="1">
      <c r="A25" s="114" t="s">
        <v>100</v>
      </c>
      <c r="B25" s="122"/>
      <c r="C25" s="115">
        <v>420</v>
      </c>
      <c r="D25" s="123"/>
      <c r="E25" s="123"/>
      <c r="F25" s="123"/>
      <c r="G25" s="123">
        <v>120</v>
      </c>
      <c r="H25" s="123"/>
      <c r="I25" s="123">
        <v>240</v>
      </c>
      <c r="J25" s="123">
        <v>160</v>
      </c>
      <c r="K25" s="123"/>
      <c r="L25" s="123"/>
      <c r="M25" s="153"/>
      <c r="N25" s="123"/>
      <c r="O25" s="123"/>
      <c r="P25" s="125"/>
      <c r="Q25" s="119">
        <f t="shared" si="0"/>
        <v>940</v>
      </c>
      <c r="R25" s="129"/>
      <c r="S25" s="4"/>
    </row>
    <row r="26" spans="1:23" s="9" customFormat="1">
      <c r="A26" s="114" t="s">
        <v>101</v>
      </c>
      <c r="B26" s="122"/>
      <c r="C26" s="115"/>
      <c r="D26" s="123"/>
      <c r="E26" s="123"/>
      <c r="F26" s="123"/>
      <c r="G26" s="123">
        <v>100</v>
      </c>
      <c r="H26" s="123"/>
      <c r="I26" s="123">
        <v>120</v>
      </c>
      <c r="J26" s="123">
        <v>160</v>
      </c>
      <c r="K26" s="123"/>
      <c r="L26" s="123"/>
      <c r="M26" s="153"/>
      <c r="N26" s="123"/>
      <c r="O26" s="123"/>
      <c r="P26" s="125"/>
      <c r="Q26" s="119">
        <f t="shared" si="0"/>
        <v>380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3500</v>
      </c>
      <c r="C37" s="141">
        <f t="shared" ref="C37:P37" si="1">SUM(C6:C36)</f>
        <v>420</v>
      </c>
      <c r="D37" s="141">
        <f t="shared" si="1"/>
        <v>0</v>
      </c>
      <c r="E37" s="141">
        <f t="shared" si="1"/>
        <v>600</v>
      </c>
      <c r="F37" s="141">
        <f t="shared" si="1"/>
        <v>0</v>
      </c>
      <c r="G37" s="141">
        <f>SUM(G6:G36)</f>
        <v>2120</v>
      </c>
      <c r="H37" s="141">
        <f t="shared" si="1"/>
        <v>0</v>
      </c>
      <c r="I37" s="141">
        <f t="shared" si="1"/>
        <v>2790</v>
      </c>
      <c r="J37" s="141">
        <f t="shared" si="1"/>
        <v>3040</v>
      </c>
      <c r="K37" s="141">
        <f t="shared" si="1"/>
        <v>6300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20770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1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62" t="s">
        <v>13</v>
      </c>
      <c r="B1" s="263"/>
      <c r="C1" s="263"/>
      <c r="D1" s="263"/>
      <c r="E1" s="263"/>
      <c r="F1" s="264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65" t="s">
        <v>64</v>
      </c>
      <c r="B2" s="265"/>
      <c r="C2" s="265"/>
      <c r="D2" s="265"/>
      <c r="E2" s="265"/>
      <c r="F2" s="265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66" t="s">
        <v>42</v>
      </c>
      <c r="B3" s="267"/>
      <c r="C3" s="267"/>
      <c r="D3" s="267"/>
      <c r="E3" s="267"/>
      <c r="F3" s="268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1" t="s">
        <v>0</v>
      </c>
      <c r="B4" s="212" t="s">
        <v>15</v>
      </c>
      <c r="C4" s="213" t="s">
        <v>16</v>
      </c>
      <c r="D4" s="212" t="s">
        <v>17</v>
      </c>
      <c r="E4" s="212" t="s">
        <v>18</v>
      </c>
      <c r="F4" s="214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08"/>
      <c r="B5" s="209"/>
      <c r="C5" s="209"/>
      <c r="D5" s="209"/>
      <c r="E5" s="209">
        <f>C5+D5</f>
        <v>0</v>
      </c>
      <c r="F5" s="210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>
        <v>-605720</v>
      </c>
      <c r="E31" s="43">
        <f t="shared" si="0"/>
        <v>-605720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-605720</v>
      </c>
      <c r="E33" s="43">
        <f>SUM(E5:E32)</f>
        <v>-605720</v>
      </c>
      <c r="F33" s="43">
        <f>B33-E33</f>
        <v>605720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69" t="s">
        <v>20</v>
      </c>
      <c r="B35" s="270"/>
      <c r="C35" s="270"/>
      <c r="D35" s="271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72" t="s">
        <v>12</v>
      </c>
      <c r="B36" s="273"/>
      <c r="C36" s="273"/>
      <c r="D36" s="274"/>
      <c r="E36" s="207">
        <f>F33-C113+K116</f>
        <v>0</v>
      </c>
      <c r="F36" s="202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3"/>
      <c r="B37" s="204"/>
      <c r="C37" s="205"/>
      <c r="D37" s="206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0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0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19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1" t="s">
        <v>97</v>
      </c>
      <c r="B41" s="221"/>
      <c r="C41" s="224">
        <v>31990</v>
      </c>
      <c r="D41" s="221" t="s">
        <v>96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1" t="s">
        <v>55</v>
      </c>
      <c r="B42" s="221" t="s">
        <v>58</v>
      </c>
      <c r="C42" s="224">
        <v>31990</v>
      </c>
      <c r="D42" s="221" t="s">
        <v>88</v>
      </c>
      <c r="F42" s="191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1" t="s">
        <v>62</v>
      </c>
      <c r="B43" s="221" t="s">
        <v>63</v>
      </c>
      <c r="C43" s="224">
        <v>1800</v>
      </c>
      <c r="D43" s="225" t="s">
        <v>56</v>
      </c>
      <c r="E43" s="48"/>
      <c r="F43" s="275" t="s">
        <v>21</v>
      </c>
      <c r="G43" s="276"/>
      <c r="H43" s="276"/>
      <c r="I43" s="276"/>
      <c r="J43" s="276"/>
      <c r="K43" s="276"/>
      <c r="L43" s="277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1" t="s">
        <v>59</v>
      </c>
      <c r="B44" s="221" t="s">
        <v>60</v>
      </c>
      <c r="C44" s="224">
        <v>6000</v>
      </c>
      <c r="D44" s="225" t="s">
        <v>54</v>
      </c>
      <c r="E44" s="47"/>
      <c r="F44" s="192"/>
      <c r="G44" s="192"/>
      <c r="H44" s="192"/>
      <c r="I44" s="193"/>
      <c r="J44" s="193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1" t="s">
        <v>68</v>
      </c>
      <c r="B45" s="221" t="s">
        <v>46</v>
      </c>
      <c r="C45" s="224">
        <v>4460</v>
      </c>
      <c r="D45" s="221" t="s">
        <v>67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6" t="s">
        <v>45</v>
      </c>
      <c r="B46" s="221" t="s">
        <v>46</v>
      </c>
      <c r="C46" s="224">
        <v>154550</v>
      </c>
      <c r="D46" s="225" t="s">
        <v>95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1" t="s">
        <v>72</v>
      </c>
      <c r="B47" s="221" t="s">
        <v>46</v>
      </c>
      <c r="C47" s="224">
        <v>299440</v>
      </c>
      <c r="D47" s="221" t="s">
        <v>73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1" t="s">
        <v>84</v>
      </c>
      <c r="B48" s="221" t="s">
        <v>53</v>
      </c>
      <c r="C48" s="224">
        <v>500</v>
      </c>
      <c r="D48" s="221" t="s">
        <v>83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5" t="s">
        <v>61</v>
      </c>
      <c r="B49" s="221" t="s">
        <v>89</v>
      </c>
      <c r="C49" s="224">
        <v>6000</v>
      </c>
      <c r="D49" s="221" t="s">
        <v>88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1" t="s">
        <v>102</v>
      </c>
      <c r="B50" s="221"/>
      <c r="C50" s="224">
        <v>31990</v>
      </c>
      <c r="D50" s="221" t="s">
        <v>101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1" t="s">
        <v>103</v>
      </c>
      <c r="B51" s="221"/>
      <c r="C51" s="224">
        <v>37000</v>
      </c>
      <c r="D51" s="221" t="s">
        <v>101</v>
      </c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88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88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88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88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88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88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88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88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88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88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88"/>
      <c r="D62" s="81"/>
      <c r="E62" s="53"/>
      <c r="F62" s="255" t="s">
        <v>40</v>
      </c>
      <c r="G62" s="256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88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88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88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88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88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88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88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88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88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88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88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88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88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88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88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7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88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88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88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88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88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88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88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88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88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88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88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88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88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88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88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88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88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88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88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88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88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88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88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88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88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88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88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88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88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88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88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88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88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4"/>
      <c r="B112" s="195"/>
      <c r="C112" s="196"/>
      <c r="D112" s="197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57" t="s">
        <v>23</v>
      </c>
      <c r="B113" s="258"/>
      <c r="C113" s="201">
        <f>SUM(C37:C112)</f>
        <v>605720</v>
      </c>
      <c r="D113" s="200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89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59" t="s">
        <v>24</v>
      </c>
      <c r="B115" s="260"/>
      <c r="C115" s="199" t="s">
        <v>11</v>
      </c>
      <c r="D115" s="198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61"/>
      <c r="G150" s="261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zoomScaleNormal="100" workbookViewId="0">
      <selection activeCell="L8" sqref="I8:L8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78" t="s">
        <v>43</v>
      </c>
      <c r="B1" s="279"/>
      <c r="C1" s="279"/>
      <c r="D1" s="279"/>
      <c r="E1" s="280"/>
      <c r="F1" s="227"/>
      <c r="G1" s="1"/>
    </row>
    <row r="2" spans="1:29" ht="21.75">
      <c r="A2" s="287" t="s">
        <v>42</v>
      </c>
      <c r="B2" s="288"/>
      <c r="C2" s="288"/>
      <c r="D2" s="288"/>
      <c r="E2" s="289"/>
      <c r="F2" s="227"/>
      <c r="G2" s="1"/>
    </row>
    <row r="3" spans="1:29" ht="24" thickBot="1">
      <c r="A3" s="281" t="s">
        <v>104</v>
      </c>
      <c r="B3" s="282"/>
      <c r="C3" s="282"/>
      <c r="D3" s="282"/>
      <c r="E3" s="283"/>
      <c r="F3" s="227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0" t="s">
        <v>49</v>
      </c>
      <c r="B4" s="291"/>
      <c r="C4" s="291"/>
      <c r="D4" s="291"/>
      <c r="E4" s="292"/>
      <c r="F4" s="227"/>
      <c r="G4" s="19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1" t="s">
        <v>48</v>
      </c>
      <c r="B5" s="232">
        <v>9000000</v>
      </c>
      <c r="C5" s="185"/>
      <c r="D5" s="186" t="s">
        <v>10</v>
      </c>
      <c r="E5" s="215">
        <v>7166160</v>
      </c>
      <c r="F5" s="22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202461.8</v>
      </c>
      <c r="C6" s="34"/>
      <c r="D6" s="174" t="s">
        <v>51</v>
      </c>
      <c r="E6" s="180">
        <v>541645</v>
      </c>
      <c r="F6" s="22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75</v>
      </c>
      <c r="E7" s="216">
        <v>868166.80000000075</v>
      </c>
      <c r="F7" s="227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6"/>
      <c r="F8" s="227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65</v>
      </c>
      <c r="B9" s="179">
        <v>20770</v>
      </c>
      <c r="C9" s="32"/>
      <c r="D9" s="174"/>
      <c r="E9" s="180"/>
      <c r="F9" s="227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605720</v>
      </c>
      <c r="F10" s="227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33" t="s">
        <v>7</v>
      </c>
      <c r="B11" s="217">
        <f>B6-B10-B9+B7</f>
        <v>181691.8</v>
      </c>
      <c r="C11" s="32"/>
      <c r="D11" s="174" t="s">
        <v>44</v>
      </c>
      <c r="E11" s="216">
        <v>0</v>
      </c>
      <c r="F11" s="227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4"/>
      <c r="B12" s="218"/>
      <c r="C12" s="32"/>
      <c r="D12" s="174"/>
      <c r="E12" s="216"/>
      <c r="F12" s="227"/>
      <c r="G12" s="27"/>
      <c r="H12" s="17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5"/>
      <c r="B13" s="220"/>
      <c r="C13" s="32"/>
      <c r="D13" s="174"/>
      <c r="E13" s="180"/>
      <c r="F13" s="227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5"/>
      <c r="B14" s="220"/>
      <c r="C14" s="32"/>
      <c r="D14" s="174"/>
      <c r="E14" s="180"/>
      <c r="F14" s="227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79"/>
      <c r="C15" s="32"/>
      <c r="D15" s="175"/>
      <c r="E15" s="216"/>
      <c r="F15" s="227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B5+B6-B9-B14-B15-B10</f>
        <v>9181691.8000000007</v>
      </c>
      <c r="C16" s="32"/>
      <c r="D16" s="174" t="s">
        <v>6</v>
      </c>
      <c r="E16" s="180">
        <f>E5+E6+E7+E10+E11+E12</f>
        <v>9181691.8000000007</v>
      </c>
      <c r="F16" s="227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27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84" t="s">
        <v>12</v>
      </c>
      <c r="B18" s="285"/>
      <c r="C18" s="285"/>
      <c r="D18" s="285"/>
      <c r="E18" s="286"/>
      <c r="F18" s="227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2" t="s">
        <v>52</v>
      </c>
      <c r="B19" s="229">
        <v>154550</v>
      </c>
      <c r="C19" s="223"/>
      <c r="D19" s="223" t="s">
        <v>66</v>
      </c>
      <c r="E19" s="230">
        <v>32000</v>
      </c>
      <c r="F19" s="228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301" t="s">
        <v>74</v>
      </c>
      <c r="B20" s="299">
        <v>299440</v>
      </c>
      <c r="C20" s="300"/>
      <c r="D20" s="298" t="s">
        <v>99</v>
      </c>
      <c r="E20" s="302">
        <v>32000</v>
      </c>
      <c r="F20" s="228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93" t="s">
        <v>105</v>
      </c>
      <c r="B21" s="294">
        <v>37000</v>
      </c>
      <c r="C21" s="295"/>
      <c r="D21" s="296" t="s">
        <v>106</v>
      </c>
      <c r="E21" s="297">
        <v>32000</v>
      </c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ht="21.75">
      <c r="A29" s="183"/>
      <c r="B29" s="183"/>
      <c r="C29" s="183"/>
      <c r="D29" s="183"/>
      <c r="E29" s="183"/>
      <c r="F29" s="183"/>
      <c r="G29" s="18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D19:E21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2022-01-24T14:50:05Z</dcterms:modified>
</cp:coreProperties>
</file>