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Top Sheet" sheetId="1" r:id="rId1"/>
    <sheet name="Stock Summary" sheetId="2" r:id="rId2"/>
    <sheet name="Company Due Summary" sheetId="3" r:id="rId3"/>
    <sheet name="Staff Due Summary" sheetId="4" r:id="rId4"/>
    <sheet name="Salary+Incentive" sheetId="5" r:id="rId5"/>
    <sheet name="Card" sheetId="6" r:id="rId6"/>
  </sheets>
  <calcPr calcId="162913"/>
</workbook>
</file>

<file path=xl/calcChain.xml><?xml version="1.0" encoding="utf-8"?>
<calcChain xmlns="http://schemas.openxmlformats.org/spreadsheetml/2006/main">
  <c r="D13" i="4" l="1"/>
  <c r="F3" i="6" l="1"/>
  <c r="F2" i="6"/>
  <c r="C4" i="6"/>
  <c r="D4" i="6"/>
  <c r="E4" i="6"/>
  <c r="B4" i="6"/>
  <c r="E13" i="5"/>
  <c r="D13" i="5"/>
  <c r="C13" i="5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G6" i="5"/>
  <c r="F6" i="5"/>
  <c r="F5" i="5"/>
  <c r="G5" i="5" s="1"/>
  <c r="F4" i="5"/>
  <c r="F13" i="5" s="1"/>
  <c r="C13" i="4"/>
  <c r="C18" i="3"/>
  <c r="D4" i="2"/>
  <c r="D3" i="2"/>
  <c r="C10" i="1"/>
  <c r="D5" i="2" l="1"/>
  <c r="G4" i="5"/>
  <c r="G13" i="5" s="1"/>
  <c r="F4" i="6"/>
  <c r="G3" i="6"/>
  <c r="H3" i="6" s="1"/>
  <c r="H8" i="6" s="1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<sst xmlns="http://schemas.openxmlformats.org/spreadsheetml/2006/main" count="120" uniqueCount="80">
  <si>
    <t>Hello Daffodils</t>
  </si>
  <si>
    <t>Sl No</t>
  </si>
  <si>
    <t>Bank Name</t>
  </si>
  <si>
    <t>Amount</t>
  </si>
  <si>
    <t>City Bank ( Hello Daffodils)30 November''2021</t>
  </si>
  <si>
    <t>City Bank ( Abdul Mannan Tipu)30 November''2021</t>
  </si>
  <si>
    <t>South East Bank ( Abdul Mannan Tipu)30 November''2021</t>
  </si>
  <si>
    <t>Hand Cash</t>
  </si>
  <si>
    <t>Closing Stock</t>
  </si>
  <si>
    <t>Due To Company  Till 30 November''2021</t>
  </si>
  <si>
    <t>Satuf Due Till 30 November''2021</t>
  </si>
  <si>
    <t>G.Total Amount</t>
  </si>
  <si>
    <t>Product Name</t>
  </si>
  <si>
    <t>Qty</t>
  </si>
  <si>
    <t xml:space="preserve"> Invoice Amount</t>
  </si>
  <si>
    <t>S.Card 10TK</t>
  </si>
  <si>
    <t>Ev Swap</t>
  </si>
  <si>
    <t>Total Amount</t>
  </si>
  <si>
    <t xml:space="preserve">Hello Daffodils </t>
  </si>
  <si>
    <t>Bl Company Adjustable  Due Till 30 November''2021</t>
  </si>
  <si>
    <t>Date</t>
  </si>
  <si>
    <t>Perpose</t>
  </si>
  <si>
    <t>20.12.2020</t>
  </si>
  <si>
    <t>Mitting Conference Traning Dce''20</t>
  </si>
  <si>
    <t>05.07.2021</t>
  </si>
  <si>
    <t>Covid'19 July''21</t>
  </si>
  <si>
    <t>02.08.2021</t>
  </si>
  <si>
    <t>Tread Letter Print Aug''21</t>
  </si>
  <si>
    <t>18.08.2021</t>
  </si>
  <si>
    <t>1% I top Discount August''21</t>
  </si>
  <si>
    <t>19.08.2021</t>
  </si>
  <si>
    <t>05.09.2021</t>
  </si>
  <si>
    <t>Trade Letter Print September''21</t>
  </si>
  <si>
    <t>20.09.2021</t>
  </si>
  <si>
    <t>1% I top Discount September''21</t>
  </si>
  <si>
    <t>29.09.2021</t>
  </si>
  <si>
    <t>30.09.2021</t>
  </si>
  <si>
    <t>03.10.2021</t>
  </si>
  <si>
    <t>Trade Letter Print October''21</t>
  </si>
  <si>
    <t>10.10.2021</t>
  </si>
  <si>
    <t>1% I top Discount October''21</t>
  </si>
  <si>
    <t>19.10.2021</t>
  </si>
  <si>
    <t>0.8% I top Discount October''21</t>
  </si>
  <si>
    <t>20.10.2021</t>
  </si>
  <si>
    <t>.8% I top Discount October''21</t>
  </si>
  <si>
    <t>31.10.2021</t>
  </si>
  <si>
    <t>Total Due Amount</t>
  </si>
  <si>
    <t>Hello Daffidils</t>
  </si>
  <si>
    <t>Staff Due Till 30 November</t>
  </si>
  <si>
    <t>Name</t>
  </si>
  <si>
    <t>Designation</t>
  </si>
  <si>
    <t>Due Amount</t>
  </si>
  <si>
    <t>Shawan Sup</t>
  </si>
  <si>
    <t>Supervisor</t>
  </si>
  <si>
    <t>Alomgir</t>
  </si>
  <si>
    <t>R.S.O</t>
  </si>
  <si>
    <t>Iqbal</t>
  </si>
  <si>
    <t>Nishan</t>
  </si>
  <si>
    <t>imran</t>
  </si>
  <si>
    <t>Sajib</t>
  </si>
  <si>
    <t>Robiul</t>
  </si>
  <si>
    <t>Rocky</t>
  </si>
  <si>
    <t>Sadek</t>
  </si>
  <si>
    <t>Salary</t>
  </si>
  <si>
    <t>Incentive</t>
  </si>
  <si>
    <t>After Adjust Due</t>
  </si>
  <si>
    <t>Name Of product</t>
  </si>
  <si>
    <t>S/C10 Tk</t>
  </si>
  <si>
    <t>S/C 20 Tk</t>
  </si>
  <si>
    <t>S/C 9Tk Data</t>
  </si>
  <si>
    <t>S/C 9 Tk Voice</t>
  </si>
  <si>
    <t>Opening</t>
  </si>
  <si>
    <t>Sales</t>
  </si>
  <si>
    <t>Closing</t>
  </si>
  <si>
    <t>2.8% Commi</t>
  </si>
  <si>
    <t>Cash</t>
  </si>
  <si>
    <t>(-Bank)</t>
  </si>
  <si>
    <t>Need Cash</t>
  </si>
  <si>
    <t>Discount</t>
  </si>
  <si>
    <t>Due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</si>
</sst>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2" fontId="4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2" fontId="4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2" fontId="0" fillId="0" borderId="16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left" vertical="center"/>
    </xf>
    <xf numFmtId="0" fontId="8" fillId="0" borderId="15" xfId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/>
    </xf>
    <xf numFmtId="2" fontId="0" fillId="0" borderId="18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9.140625" style="16"/>
    <col min="2" max="2" width="57.5703125" style="17" customWidth="1"/>
    <col min="3" max="3" width="14.28515625" style="16" customWidth="1"/>
  </cols>
  <sheetData>
    <row r="1" spans="1:3" ht="19.5" thickBot="1" x14ac:dyDescent="0.3">
      <c r="A1" s="70" t="s">
        <v>0</v>
      </c>
      <c r="B1" s="70"/>
      <c r="C1" s="70"/>
    </row>
    <row r="2" spans="1:3" ht="19.5" thickBot="1" x14ac:dyDescent="0.3">
      <c r="A2" s="1" t="s">
        <v>1</v>
      </c>
      <c r="B2" s="2" t="s">
        <v>2</v>
      </c>
      <c r="C2" s="3" t="s">
        <v>3</v>
      </c>
    </row>
    <row r="3" spans="1:3" ht="15.75" x14ac:dyDescent="0.25">
      <c r="A3" s="4">
        <v>1</v>
      </c>
      <c r="B3" s="5" t="s">
        <v>4</v>
      </c>
      <c r="C3" s="6">
        <v>758</v>
      </c>
    </row>
    <row r="4" spans="1:3" ht="15.75" x14ac:dyDescent="0.25">
      <c r="A4" s="7">
        <v>2</v>
      </c>
      <c r="B4" s="8" t="s">
        <v>5</v>
      </c>
      <c r="C4" s="9">
        <v>963</v>
      </c>
    </row>
    <row r="5" spans="1:3" ht="15.75" x14ac:dyDescent="0.25">
      <c r="A5" s="7">
        <v>3</v>
      </c>
      <c r="B5" s="8" t="s">
        <v>6</v>
      </c>
      <c r="C5" s="9">
        <v>13661</v>
      </c>
    </row>
    <row r="6" spans="1:3" ht="15.75" x14ac:dyDescent="0.25">
      <c r="A6" s="7">
        <v>4</v>
      </c>
      <c r="B6" s="8" t="s">
        <v>7</v>
      </c>
      <c r="C6" s="9">
        <v>265173</v>
      </c>
    </row>
    <row r="7" spans="1:3" ht="15.75" x14ac:dyDescent="0.25">
      <c r="A7" s="7">
        <v>5</v>
      </c>
      <c r="B7" s="8" t="s">
        <v>8</v>
      </c>
      <c r="C7" s="9">
        <v>46648.75</v>
      </c>
    </row>
    <row r="8" spans="1:3" ht="15.75" x14ac:dyDescent="0.25">
      <c r="A8" s="7">
        <v>6</v>
      </c>
      <c r="B8" s="8" t="s">
        <v>9</v>
      </c>
      <c r="C8" s="9">
        <v>45248</v>
      </c>
    </row>
    <row r="9" spans="1:3" ht="16.5" thickBot="1" x14ac:dyDescent="0.3">
      <c r="A9" s="10">
        <v>7</v>
      </c>
      <c r="B9" s="11" t="s">
        <v>10</v>
      </c>
      <c r="C9" s="12">
        <v>127549</v>
      </c>
    </row>
    <row r="10" spans="1:3" ht="19.5" thickBot="1" x14ac:dyDescent="0.35">
      <c r="A10" s="13"/>
      <c r="B10" s="14" t="s">
        <v>11</v>
      </c>
      <c r="C10" s="15">
        <f>SUM(C3:C9)</f>
        <v>500000.75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2" sqref="D22"/>
    </sheetView>
  </sheetViews>
  <sheetFormatPr defaultRowHeight="15" x14ac:dyDescent="0.25"/>
  <cols>
    <col min="2" max="2" width="19" customWidth="1"/>
    <col min="3" max="3" width="9.140625" style="16"/>
    <col min="4" max="4" width="15.85546875" customWidth="1"/>
  </cols>
  <sheetData>
    <row r="1" spans="1:4" ht="19.5" thickBot="1" x14ac:dyDescent="0.3">
      <c r="A1" s="70" t="s">
        <v>0</v>
      </c>
      <c r="B1" s="70"/>
      <c r="C1" s="70"/>
      <c r="D1" s="70"/>
    </row>
    <row r="2" spans="1:4" ht="15.75" thickBot="1" x14ac:dyDescent="0.3">
      <c r="A2" s="18" t="s">
        <v>1</v>
      </c>
      <c r="B2" s="19" t="s">
        <v>12</v>
      </c>
      <c r="C2" s="19" t="s">
        <v>13</v>
      </c>
      <c r="D2" s="20" t="s">
        <v>14</v>
      </c>
    </row>
    <row r="3" spans="1:4" x14ac:dyDescent="0.25">
      <c r="A3" s="21">
        <v>1</v>
      </c>
      <c r="B3" s="21" t="s">
        <v>15</v>
      </c>
      <c r="C3" s="21">
        <v>4670</v>
      </c>
      <c r="D3" s="21">
        <f>C3*9.625</f>
        <v>44948.75</v>
      </c>
    </row>
    <row r="4" spans="1:4" ht="15.75" thickBot="1" x14ac:dyDescent="0.3">
      <c r="A4" s="22">
        <v>2</v>
      </c>
      <c r="B4" s="22" t="s">
        <v>16</v>
      </c>
      <c r="C4" s="22">
        <v>17</v>
      </c>
      <c r="D4" s="22">
        <f>C4*100</f>
        <v>1700</v>
      </c>
    </row>
    <row r="5" spans="1:4" ht="15.75" thickBot="1" x14ac:dyDescent="0.3">
      <c r="A5" s="71" t="s">
        <v>17</v>
      </c>
      <c r="B5" s="72"/>
      <c r="C5" s="73"/>
      <c r="D5" s="23">
        <f>SUM(D3:D4)</f>
        <v>46648.75</v>
      </c>
    </row>
  </sheetData>
  <mergeCells count="2">
    <mergeCell ref="A1:D1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C23" sqref="C23"/>
    </sheetView>
  </sheetViews>
  <sheetFormatPr defaultRowHeight="15" x14ac:dyDescent="0.25"/>
  <cols>
    <col min="1" max="1" width="22" customWidth="1"/>
    <col min="2" max="2" width="33.85546875" customWidth="1"/>
    <col min="3" max="3" width="18.28515625" customWidth="1"/>
  </cols>
  <sheetData>
    <row r="1" spans="1:3" ht="21.75" thickBot="1" x14ac:dyDescent="0.3">
      <c r="A1" s="74" t="s">
        <v>18</v>
      </c>
      <c r="B1" s="74"/>
      <c r="C1" s="74"/>
    </row>
    <row r="2" spans="1:3" ht="19.5" thickBot="1" x14ac:dyDescent="0.3">
      <c r="A2" s="75" t="s">
        <v>19</v>
      </c>
      <c r="B2" s="76"/>
      <c r="C2" s="77"/>
    </row>
    <row r="3" spans="1:3" ht="16.5" thickBot="1" x14ac:dyDescent="0.3">
      <c r="A3" s="24" t="s">
        <v>20</v>
      </c>
      <c r="B3" s="25" t="s">
        <v>21</v>
      </c>
      <c r="C3" s="26" t="s">
        <v>3</v>
      </c>
    </row>
    <row r="4" spans="1:3" ht="15.75" x14ac:dyDescent="0.25">
      <c r="A4" s="27" t="s">
        <v>22</v>
      </c>
      <c r="B4" s="28" t="s">
        <v>23</v>
      </c>
      <c r="C4" s="29">
        <v>2050</v>
      </c>
    </row>
    <row r="5" spans="1:3" ht="15.75" x14ac:dyDescent="0.25">
      <c r="A5" s="30" t="s">
        <v>24</v>
      </c>
      <c r="B5" s="31" t="s">
        <v>25</v>
      </c>
      <c r="C5" s="32">
        <v>8585</v>
      </c>
    </row>
    <row r="6" spans="1:3" ht="15.75" x14ac:dyDescent="0.25">
      <c r="A6" s="30" t="s">
        <v>26</v>
      </c>
      <c r="B6" s="31" t="s">
        <v>27</v>
      </c>
      <c r="C6" s="32">
        <v>4546</v>
      </c>
    </row>
    <row r="7" spans="1:3" ht="15.75" x14ac:dyDescent="0.25">
      <c r="A7" s="30" t="s">
        <v>28</v>
      </c>
      <c r="B7" s="31" t="s">
        <v>29</v>
      </c>
      <c r="C7" s="32">
        <v>3152</v>
      </c>
    </row>
    <row r="8" spans="1:3" ht="15.75" x14ac:dyDescent="0.25">
      <c r="A8" s="30" t="s">
        <v>30</v>
      </c>
      <c r="B8" s="31" t="s">
        <v>29</v>
      </c>
      <c r="C8" s="32">
        <v>5023</v>
      </c>
    </row>
    <row r="9" spans="1:3" ht="15.75" x14ac:dyDescent="0.25">
      <c r="A9" s="30" t="s">
        <v>31</v>
      </c>
      <c r="B9" s="31" t="s">
        <v>32</v>
      </c>
      <c r="C9" s="32">
        <v>2917</v>
      </c>
    </row>
    <row r="10" spans="1:3" ht="15.75" x14ac:dyDescent="0.25">
      <c r="A10" s="30" t="s">
        <v>33</v>
      </c>
      <c r="B10" s="31" t="s">
        <v>34</v>
      </c>
      <c r="C10" s="32">
        <v>2295</v>
      </c>
    </row>
    <row r="11" spans="1:3" x14ac:dyDescent="0.25">
      <c r="A11" s="33" t="s">
        <v>35</v>
      </c>
      <c r="B11" s="31" t="s">
        <v>34</v>
      </c>
      <c r="C11" s="32">
        <v>2546</v>
      </c>
    </row>
    <row r="12" spans="1:3" x14ac:dyDescent="0.25">
      <c r="A12" s="33" t="s">
        <v>36</v>
      </c>
      <c r="B12" s="31" t="s">
        <v>34</v>
      </c>
      <c r="C12" s="32">
        <v>2673</v>
      </c>
    </row>
    <row r="13" spans="1:3" x14ac:dyDescent="0.25">
      <c r="A13" s="33" t="s">
        <v>37</v>
      </c>
      <c r="B13" s="31" t="s">
        <v>38</v>
      </c>
      <c r="C13" s="32">
        <v>1899</v>
      </c>
    </row>
    <row r="14" spans="1:3" x14ac:dyDescent="0.25">
      <c r="A14" s="33" t="s">
        <v>39</v>
      </c>
      <c r="B14" s="31" t="s">
        <v>40</v>
      </c>
      <c r="C14" s="32">
        <v>5706</v>
      </c>
    </row>
    <row r="15" spans="1:3" x14ac:dyDescent="0.25">
      <c r="A15" s="33" t="s">
        <v>41</v>
      </c>
      <c r="B15" s="34" t="s">
        <v>42</v>
      </c>
      <c r="C15" s="32">
        <v>2437</v>
      </c>
    </row>
    <row r="16" spans="1:3" ht="30" x14ac:dyDescent="0.25">
      <c r="A16" s="35" t="s">
        <v>43</v>
      </c>
      <c r="B16" s="31" t="s">
        <v>44</v>
      </c>
      <c r="C16" s="32">
        <v>1167</v>
      </c>
    </row>
    <row r="17" spans="1:3" ht="30.75" thickBot="1" x14ac:dyDescent="0.3">
      <c r="A17" s="36" t="s">
        <v>45</v>
      </c>
      <c r="B17" s="37" t="s">
        <v>40</v>
      </c>
      <c r="C17" s="38">
        <v>252</v>
      </c>
    </row>
    <row r="18" spans="1:3" ht="19.5" thickBot="1" x14ac:dyDescent="0.3">
      <c r="A18" s="78" t="s">
        <v>46</v>
      </c>
      <c r="B18" s="79"/>
      <c r="C18" s="39">
        <f>SUM(C4:C17)</f>
        <v>45248</v>
      </c>
    </row>
  </sheetData>
  <mergeCells count="3">
    <mergeCell ref="A1:C1"/>
    <mergeCell ref="A2:C2"/>
    <mergeCell ref="A18:B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0" zoomScaleNormal="130" workbookViewId="0">
      <selection activeCell="F6" sqref="F6"/>
    </sheetView>
  </sheetViews>
  <sheetFormatPr defaultColWidth="9.28515625" defaultRowHeight="15" x14ac:dyDescent="0.25"/>
  <cols>
    <col min="1" max="1" width="17.85546875" customWidth="1"/>
    <col min="2" max="2" width="18.85546875" customWidth="1"/>
    <col min="3" max="3" width="19.5703125" customWidth="1"/>
  </cols>
  <sheetData>
    <row r="1" spans="1:4" ht="19.5" x14ac:dyDescent="0.25">
      <c r="A1" s="80" t="s">
        <v>47</v>
      </c>
      <c r="B1" s="80"/>
      <c r="C1" s="80"/>
    </row>
    <row r="2" spans="1:4" s="40" customFormat="1" ht="16.5" thickBot="1" x14ac:dyDescent="0.3">
      <c r="A2" s="81" t="s">
        <v>79</v>
      </c>
      <c r="B2" s="81"/>
      <c r="C2" s="81"/>
    </row>
    <row r="3" spans="1:4" ht="17.25" thickBot="1" x14ac:dyDescent="0.3">
      <c r="A3" s="41" t="s">
        <v>49</v>
      </c>
      <c r="B3" s="42" t="s">
        <v>50</v>
      </c>
      <c r="C3" s="43" t="s">
        <v>51</v>
      </c>
    </row>
    <row r="4" spans="1:4" ht="16.5" x14ac:dyDescent="0.25">
      <c r="A4" s="44" t="s">
        <v>52</v>
      </c>
      <c r="B4" s="44" t="s">
        <v>53</v>
      </c>
      <c r="C4" s="45">
        <v>50067</v>
      </c>
    </row>
    <row r="5" spans="1:4" ht="16.5" x14ac:dyDescent="0.25">
      <c r="A5" s="46" t="s">
        <v>54</v>
      </c>
      <c r="B5" s="46" t="s">
        <v>55</v>
      </c>
      <c r="C5" s="47">
        <v>4595</v>
      </c>
    </row>
    <row r="6" spans="1:4" ht="16.5" x14ac:dyDescent="0.25">
      <c r="A6" s="46" t="s">
        <v>56</v>
      </c>
      <c r="B6" s="46" t="s">
        <v>55</v>
      </c>
      <c r="C6" s="47">
        <v>0</v>
      </c>
      <c r="D6">
        <v>4200</v>
      </c>
    </row>
    <row r="7" spans="1:4" ht="16.5" x14ac:dyDescent="0.25">
      <c r="A7" s="46" t="s">
        <v>57</v>
      </c>
      <c r="B7" s="46" t="s">
        <v>55</v>
      </c>
      <c r="C7" s="47">
        <v>14655</v>
      </c>
    </row>
    <row r="8" spans="1:4" ht="16.5" x14ac:dyDescent="0.25">
      <c r="A8" s="46" t="s">
        <v>58</v>
      </c>
      <c r="B8" s="46" t="s">
        <v>55</v>
      </c>
      <c r="C8" s="47">
        <v>3752</v>
      </c>
      <c r="D8">
        <v>7000</v>
      </c>
    </row>
    <row r="9" spans="1:4" ht="16.5" x14ac:dyDescent="0.25">
      <c r="A9" s="46" t="s">
        <v>59</v>
      </c>
      <c r="B9" s="46" t="s">
        <v>55</v>
      </c>
      <c r="C9" s="47">
        <v>0</v>
      </c>
      <c r="D9">
        <v>9354</v>
      </c>
    </row>
    <row r="10" spans="1:4" ht="16.5" x14ac:dyDescent="0.25">
      <c r="A10" s="46" t="s">
        <v>60</v>
      </c>
      <c r="B10" s="46" t="s">
        <v>55</v>
      </c>
      <c r="C10" s="47">
        <v>4900</v>
      </c>
    </row>
    <row r="11" spans="1:4" ht="16.5" x14ac:dyDescent="0.25">
      <c r="A11" s="46" t="s">
        <v>61</v>
      </c>
      <c r="B11" s="46" t="s">
        <v>55</v>
      </c>
      <c r="C11" s="47">
        <v>9306</v>
      </c>
    </row>
    <row r="12" spans="1:4" ht="17.25" thickBot="1" x14ac:dyDescent="0.3">
      <c r="A12" s="48" t="s">
        <v>62</v>
      </c>
      <c r="B12" s="48" t="s">
        <v>55</v>
      </c>
      <c r="C12" s="49">
        <v>3220</v>
      </c>
      <c r="D12">
        <v>3500</v>
      </c>
    </row>
    <row r="13" spans="1:4" ht="18.75" thickBot="1" x14ac:dyDescent="0.3">
      <c r="A13" s="82" t="s">
        <v>46</v>
      </c>
      <c r="B13" s="83"/>
      <c r="C13" s="50">
        <f>SUM(C4:C12)</f>
        <v>90495</v>
      </c>
      <c r="D13" s="87">
        <f>SUM(D6:D12)</f>
        <v>24054</v>
      </c>
    </row>
  </sheetData>
  <mergeCells count="3">
    <mergeCell ref="A1:C1"/>
    <mergeCell ref="A2:C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6" sqref="J16"/>
    </sheetView>
  </sheetViews>
  <sheetFormatPr defaultRowHeight="15" x14ac:dyDescent="0.25"/>
  <cols>
    <col min="1" max="1" width="16.85546875" customWidth="1"/>
    <col min="2" max="2" width="16.7109375" customWidth="1"/>
    <col min="3" max="3" width="16.5703125" customWidth="1"/>
    <col min="4" max="4" width="13.42578125" style="16" customWidth="1"/>
    <col min="5" max="5" width="13.140625" style="16" customWidth="1"/>
    <col min="6" max="6" width="17.85546875" style="16" customWidth="1"/>
    <col min="7" max="7" width="21.140625" style="16" customWidth="1"/>
  </cols>
  <sheetData>
    <row r="1" spans="1:7" ht="19.5" x14ac:dyDescent="0.25">
      <c r="A1" s="80" t="s">
        <v>47</v>
      </c>
      <c r="B1" s="80"/>
      <c r="C1" s="80"/>
      <c r="D1" s="80"/>
      <c r="E1" s="80"/>
      <c r="F1" s="80"/>
      <c r="G1" s="80"/>
    </row>
    <row r="2" spans="1:7" ht="16.5" thickBot="1" x14ac:dyDescent="0.3">
      <c r="A2" s="84" t="s">
        <v>48</v>
      </c>
      <c r="B2" s="84"/>
      <c r="C2" s="84"/>
      <c r="D2" s="84"/>
      <c r="E2" s="84"/>
      <c r="F2" s="84"/>
      <c r="G2" s="84"/>
    </row>
    <row r="3" spans="1:7" ht="17.25" thickBot="1" x14ac:dyDescent="0.3">
      <c r="A3" s="41" t="s">
        <v>49</v>
      </c>
      <c r="B3" s="42" t="s">
        <v>50</v>
      </c>
      <c r="C3" s="42" t="s">
        <v>51</v>
      </c>
      <c r="D3" s="42" t="s">
        <v>63</v>
      </c>
      <c r="E3" s="42" t="s">
        <v>64</v>
      </c>
      <c r="F3" s="43" t="s">
        <v>17</v>
      </c>
      <c r="G3" s="43" t="s">
        <v>65</v>
      </c>
    </row>
    <row r="4" spans="1:7" ht="16.5" x14ac:dyDescent="0.25">
      <c r="A4" s="44" t="s">
        <v>52</v>
      </c>
      <c r="B4" s="44" t="s">
        <v>53</v>
      </c>
      <c r="C4" s="45">
        <v>50067</v>
      </c>
      <c r="D4" s="21">
        <v>0</v>
      </c>
      <c r="E4" s="21">
        <v>0</v>
      </c>
      <c r="F4" s="21">
        <f>D4+E4</f>
        <v>0</v>
      </c>
      <c r="G4" s="21">
        <f>C4-F4</f>
        <v>50067</v>
      </c>
    </row>
    <row r="5" spans="1:7" ht="16.5" x14ac:dyDescent="0.25">
      <c r="A5" s="46" t="s">
        <v>54</v>
      </c>
      <c r="B5" s="46" t="s">
        <v>55</v>
      </c>
      <c r="C5" s="47">
        <v>4595</v>
      </c>
      <c r="D5" s="51">
        <v>3117</v>
      </c>
      <c r="E5" s="51">
        <v>1478</v>
      </c>
      <c r="F5" s="51">
        <f t="shared" ref="F5:F12" si="0">D5+E5</f>
        <v>4595</v>
      </c>
      <c r="G5" s="51">
        <f t="shared" ref="G5:G12" si="1">C5-F5</f>
        <v>0</v>
      </c>
    </row>
    <row r="6" spans="1:7" ht="16.5" x14ac:dyDescent="0.25">
      <c r="A6" s="46" t="s">
        <v>56</v>
      </c>
      <c r="B6" s="46" t="s">
        <v>55</v>
      </c>
      <c r="C6" s="47">
        <v>4200</v>
      </c>
      <c r="D6" s="51">
        <v>3400</v>
      </c>
      <c r="E6" s="51">
        <v>800</v>
      </c>
      <c r="F6" s="51">
        <f t="shared" si="0"/>
        <v>4200</v>
      </c>
      <c r="G6" s="51">
        <f t="shared" si="1"/>
        <v>0</v>
      </c>
    </row>
    <row r="7" spans="1:7" ht="16.5" x14ac:dyDescent="0.25">
      <c r="A7" s="46" t="s">
        <v>57</v>
      </c>
      <c r="B7" s="46" t="s">
        <v>55</v>
      </c>
      <c r="C7" s="47">
        <v>14655</v>
      </c>
      <c r="D7" s="51">
        <v>0</v>
      </c>
      <c r="E7" s="51">
        <v>0</v>
      </c>
      <c r="F7" s="51">
        <f t="shared" si="0"/>
        <v>0</v>
      </c>
      <c r="G7" s="51">
        <f t="shared" si="1"/>
        <v>14655</v>
      </c>
    </row>
    <row r="8" spans="1:7" ht="16.5" x14ac:dyDescent="0.25">
      <c r="A8" s="46" t="s">
        <v>58</v>
      </c>
      <c r="B8" s="46" t="s">
        <v>55</v>
      </c>
      <c r="C8" s="47">
        <v>10752</v>
      </c>
      <c r="D8" s="51">
        <v>5367</v>
      </c>
      <c r="E8" s="51">
        <v>3000</v>
      </c>
      <c r="F8" s="51">
        <f t="shared" si="0"/>
        <v>8367</v>
      </c>
      <c r="G8" s="51">
        <f t="shared" si="1"/>
        <v>2385</v>
      </c>
    </row>
    <row r="9" spans="1:7" ht="16.5" x14ac:dyDescent="0.25">
      <c r="A9" s="46" t="s">
        <v>59</v>
      </c>
      <c r="B9" s="46" t="s">
        <v>55</v>
      </c>
      <c r="C9" s="47">
        <v>12354</v>
      </c>
      <c r="D9" s="51">
        <v>4025</v>
      </c>
      <c r="E9" s="51">
        <v>4440</v>
      </c>
      <c r="F9" s="51">
        <f t="shared" si="0"/>
        <v>8465</v>
      </c>
      <c r="G9" s="51">
        <f t="shared" si="1"/>
        <v>3889</v>
      </c>
    </row>
    <row r="10" spans="1:7" ht="16.5" x14ac:dyDescent="0.25">
      <c r="A10" s="46" t="s">
        <v>60</v>
      </c>
      <c r="B10" s="46" t="s">
        <v>55</v>
      </c>
      <c r="C10" s="47">
        <v>9900</v>
      </c>
      <c r="D10" s="51">
        <v>3600</v>
      </c>
      <c r="E10" s="51">
        <v>300</v>
      </c>
      <c r="F10" s="51">
        <f t="shared" si="0"/>
        <v>3900</v>
      </c>
      <c r="G10" s="51">
        <f t="shared" si="1"/>
        <v>6000</v>
      </c>
    </row>
    <row r="11" spans="1:7" ht="16.5" x14ac:dyDescent="0.25">
      <c r="A11" s="46" t="s">
        <v>61</v>
      </c>
      <c r="B11" s="46" t="s">
        <v>55</v>
      </c>
      <c r="C11" s="47">
        <v>9306</v>
      </c>
      <c r="D11" s="51">
        <v>4400</v>
      </c>
      <c r="E11" s="51">
        <v>300</v>
      </c>
      <c r="F11" s="51">
        <f t="shared" si="0"/>
        <v>4700</v>
      </c>
      <c r="G11" s="51">
        <f t="shared" si="1"/>
        <v>4606</v>
      </c>
    </row>
    <row r="12" spans="1:7" ht="17.25" thickBot="1" x14ac:dyDescent="0.3">
      <c r="A12" s="48" t="s">
        <v>62</v>
      </c>
      <c r="B12" s="48" t="s">
        <v>55</v>
      </c>
      <c r="C12" s="49">
        <v>11720</v>
      </c>
      <c r="D12" s="22">
        <v>3833</v>
      </c>
      <c r="E12" s="22">
        <v>2840</v>
      </c>
      <c r="F12" s="22">
        <f t="shared" si="0"/>
        <v>6673</v>
      </c>
      <c r="G12" s="22">
        <f t="shared" si="1"/>
        <v>5047</v>
      </c>
    </row>
    <row r="13" spans="1:7" ht="19.5" thickBot="1" x14ac:dyDescent="0.35">
      <c r="A13" s="85" t="s">
        <v>46</v>
      </c>
      <c r="B13" s="86"/>
      <c r="C13" s="52">
        <f>SUM(C4:C12)</f>
        <v>127549</v>
      </c>
      <c r="D13" s="53">
        <f>SUM(D4:D12)</f>
        <v>27742</v>
      </c>
      <c r="E13" s="54">
        <f t="shared" ref="E13:F13" si="2">SUM(E4:E12)</f>
        <v>13158</v>
      </c>
      <c r="F13" s="3">
        <f t="shared" si="2"/>
        <v>40900</v>
      </c>
      <c r="G13" s="55">
        <f>SUM(G4:G12)</f>
        <v>86649</v>
      </c>
    </row>
  </sheetData>
  <mergeCells count="3">
    <mergeCell ref="A1:G1"/>
    <mergeCell ref="A2:G2"/>
    <mergeCell ref="A13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6" sqref="G16"/>
    </sheetView>
  </sheetViews>
  <sheetFormatPr defaultRowHeight="15" x14ac:dyDescent="0.25"/>
  <cols>
    <col min="1" max="1" width="23.5703125" customWidth="1"/>
    <col min="2" max="2" width="10" customWidth="1"/>
    <col min="3" max="3" width="13.85546875" customWidth="1"/>
    <col min="4" max="4" width="13.28515625" customWidth="1"/>
    <col min="5" max="5" width="23.85546875" customWidth="1"/>
    <col min="6" max="6" width="13.28515625" customWidth="1"/>
    <col min="7" max="7" width="14.28515625" style="16" customWidth="1"/>
    <col min="8" max="8" width="13.5703125" style="16" customWidth="1"/>
  </cols>
  <sheetData>
    <row r="1" spans="1:11" ht="15.75" thickBot="1" x14ac:dyDescent="0.3">
      <c r="A1" s="58" t="s">
        <v>66</v>
      </c>
      <c r="B1" s="59" t="s">
        <v>68</v>
      </c>
      <c r="C1" s="59" t="s">
        <v>67</v>
      </c>
      <c r="D1" s="59" t="s">
        <v>69</v>
      </c>
      <c r="E1" s="59" t="s">
        <v>70</v>
      </c>
      <c r="F1" s="60" t="s">
        <v>3</v>
      </c>
      <c r="G1" s="63" t="s">
        <v>74</v>
      </c>
      <c r="H1" s="64" t="s">
        <v>75</v>
      </c>
    </row>
    <row r="2" spans="1:11" x14ac:dyDescent="0.25">
      <c r="A2" s="57" t="s">
        <v>71</v>
      </c>
      <c r="B2" s="57">
        <v>1500</v>
      </c>
      <c r="C2" s="57">
        <v>2500</v>
      </c>
      <c r="D2" s="57">
        <v>1500</v>
      </c>
      <c r="E2" s="57">
        <v>20000</v>
      </c>
      <c r="F2" s="65">
        <f>B2*20+C2*10+D2*9+E2*9</f>
        <v>248500</v>
      </c>
      <c r="G2" s="21"/>
      <c r="H2" s="21"/>
    </row>
    <row r="3" spans="1:11" ht="15.75" thickBot="1" x14ac:dyDescent="0.3">
      <c r="A3" s="56" t="s">
        <v>72</v>
      </c>
      <c r="B3" s="56">
        <v>390</v>
      </c>
      <c r="C3" s="56">
        <v>960</v>
      </c>
      <c r="D3" s="56">
        <v>620</v>
      </c>
      <c r="E3" s="56">
        <v>11300</v>
      </c>
      <c r="F3" s="66">
        <f t="shared" ref="F3:F4" si="0">B3*20+C3*10+D3*9+E3*9</f>
        <v>124680</v>
      </c>
      <c r="G3" s="22">
        <f>F3*2.8%</f>
        <v>3491.0399999999995</v>
      </c>
      <c r="H3" s="22">
        <f>F3-G3</f>
        <v>121188.96</v>
      </c>
    </row>
    <row r="4" spans="1:11" ht="15.75" thickBot="1" x14ac:dyDescent="0.3">
      <c r="A4" s="61" t="s">
        <v>73</v>
      </c>
      <c r="B4" s="62">
        <f>B2-B3</f>
        <v>1110</v>
      </c>
      <c r="C4" s="62">
        <f t="shared" ref="C4:E4" si="1">C2-C3</f>
        <v>1540</v>
      </c>
      <c r="D4" s="62">
        <f t="shared" si="1"/>
        <v>880</v>
      </c>
      <c r="E4" s="62">
        <f t="shared" si="1"/>
        <v>8700</v>
      </c>
      <c r="F4" s="67">
        <f t="shared" si="0"/>
        <v>123820</v>
      </c>
      <c r="G4" s="67"/>
      <c r="H4" s="67"/>
    </row>
    <row r="5" spans="1:11" ht="15.75" thickBot="1" x14ac:dyDescent="0.3"/>
    <row r="6" spans="1:11" ht="15.75" thickBot="1" x14ac:dyDescent="0.3">
      <c r="B6" s="16"/>
      <c r="C6" s="16"/>
      <c r="D6" s="16"/>
      <c r="E6" s="16"/>
      <c r="G6" s="69" t="s">
        <v>76</v>
      </c>
      <c r="H6" s="68">
        <v>113194</v>
      </c>
      <c r="K6">
        <v>80000</v>
      </c>
    </row>
    <row r="7" spans="1:11" ht="15.75" thickBot="1" x14ac:dyDescent="0.3">
      <c r="B7" s="16"/>
      <c r="C7" s="16"/>
      <c r="D7" s="16"/>
      <c r="E7" s="16"/>
      <c r="G7" s="69" t="s">
        <v>78</v>
      </c>
      <c r="H7" s="68">
        <v>390</v>
      </c>
    </row>
    <row r="8" spans="1:11" ht="15.75" thickBot="1" x14ac:dyDescent="0.3">
      <c r="G8" s="69" t="s">
        <v>77</v>
      </c>
      <c r="H8" s="68">
        <f>H3-H6-H7</f>
        <v>7604.9600000000064</v>
      </c>
      <c r="K8">
        <v>33194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Sheet</vt:lpstr>
      <vt:lpstr>Stock Summary</vt:lpstr>
      <vt:lpstr>Company Due Summary</vt:lpstr>
      <vt:lpstr>Staff Due Summary</vt:lpstr>
      <vt:lpstr>Salary+Incentive</vt:lpstr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2021-12-14T13:11:19Z</dcterms:modified>
</cp:coreProperties>
</file>