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27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4" i="10"/>
  <c r="E17" i="10" l="1"/>
  <c r="B11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family val="2"/>
          </rPr>
          <t xml:space="preserve">Tep=140
Kali=40
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Chaskoir Tax=4666
for One year</t>
        </r>
      </text>
    </comment>
    <comment ref="F24" authorId="0" shapeId="0">
      <text>
        <r>
          <rPr>
            <b/>
            <sz val="9"/>
            <color indexed="81"/>
            <rFont val="Tahoma"/>
            <charset val="1"/>
          </rPr>
          <t>Tutul Accident Medicine Cost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Bonpara 6 Month Chada
 total=7000
Symphony=3250
Realme=3250</t>
        </r>
      </text>
    </comment>
    <comment ref="H27" authorId="0" shapeId="0">
      <text>
        <r>
          <rPr>
            <b/>
            <sz val="9"/>
            <color indexed="81"/>
            <rFont val="Tahoma"/>
            <charset val="1"/>
          </rPr>
          <t>SBC EID Gift</t>
        </r>
      </text>
    </comment>
    <comment ref="I28" authorId="0" shapeId="0">
      <text>
        <r>
          <rPr>
            <b/>
            <sz val="9"/>
            <color indexed="81"/>
            <rFont val="Tahoma"/>
            <charset val="1"/>
          </rPr>
          <t>Office Iftar</t>
        </r>
      </text>
    </comment>
  </commentList>
</comments>
</file>

<file path=xl/sharedStrings.xml><?xml version="1.0" encoding="utf-8"?>
<sst xmlns="http://schemas.openxmlformats.org/spreadsheetml/2006/main" count="512" uniqueCount="277">
  <si>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</si>
  <si>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</si>
  <si>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</si>
  <si>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</si>
  <si>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</si>
  <si>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</si>
  <si>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</si>
  <si>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</si>
  <si>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</si>
  <si>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</si>
  <si>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</si>
  <si>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</si>
  <si>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</si>
  <si>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</si>
  <si>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</si>
  <si>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</si>
  <si>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</si>
  <si>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</si>
  <si>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</si>
  <si>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</si>
  <si>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</si>
  <si>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</si>
  <si>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</si>
  <si>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</si>
  <si>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</si>
  <si>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</si>
  <si>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</si>
  <si>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</si>
  <si>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</si>
  <si>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</si>
  <si>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</si>
  <si>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</si>
  <si>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</si>
  <si>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</si>
  <si>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</si>
  <si>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</si>
  <si>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</si>
  <si>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</si>
  <si>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</si>
  <si>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</si>
  <si>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</si>
  <si>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</si>
  <si>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</si>
  <si>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</si>
  <si>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</si>
  <si>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</si>
  <si>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</si>
  <si>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</si>
  <si>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</si>
  <si>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</si>
  <si>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</si>
  <si>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</si>
  <si>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</si>
  <si>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</si>
  <si>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</si>
  <si>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</si>
  <si>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</si>
  <si>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</si>
  <si>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</si>
  <si>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</si>
  <si>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</si>
  <si>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</si>
  <si>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</si>
  <si>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</si>
  <si>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</si>
  <si>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</si>
  <si>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</si>
  <si>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</si>
  <si>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</si>
  <si>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</si>
  <si>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</si>
  <si>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</si>
  <si>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</si>
  <si>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</si>
  <si>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</si>
  <si>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</si>
  <si>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</si>
  <si>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</si>
  <si>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</si>
  <si>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</si>
  <si>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</si>
  <si>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</si>
  <si>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</si>
  <si>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</si>
  <si>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</si>
  <si>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</si>
  <si>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</si>
  <si>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</si>
  <si>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</si>
  <si>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</si>
  <si>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</si>
  <si>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</si>
  <si>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</si>
  <si>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</si>
  <si>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</si>
  <si>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</si>
  <si>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</si>
  <si>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</si>
  <si>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</si>
  <si>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</si>
  <si>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</si>
  <si>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</si>
  <si>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</si>
  <si>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</si>
  <si>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</si>
  <si>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</si>
  <si>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</si>
  <si>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</si>
  <si>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</si>
  <si>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</si>
  <si>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</si>
  <si>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</si>
  <si>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</si>
  <si>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</si>
  <si>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</si>
  <si>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</si>
  <si>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</si>
  <si>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</si>
  <si>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</si>
  <si>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</si>
  <si>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</si>
  <si>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</si>
  <si>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</si>
  <si>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</si>
  <si>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</si>
  <si>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</si>
  <si>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</si>
  <si>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</si>
  <si>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</si>
  <si>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</si>
  <si>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</si>
  <si>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</si>
  <si>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</si>
  <si>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</si>
  <si>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</si>
  <si>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</si>
  <si>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</si>
  <si>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</si>
  <si>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</si>
  <si>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</si>
  <si>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</si>
  <si>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</si>
  <si>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</si>
  <si>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</si>
  <si>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</si>
  <si>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</si>
  <si>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</si>
  <si>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</si>
  <si>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</si>
  <si>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</si>
  <si>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</si>
  <si>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</si>
  <si>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</si>
  <si>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</si>
  <si>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</si>
  <si>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</si>
  <si>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</si>
  <si>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</si>
  <si>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</si>
  <si>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</si>
  <si>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</si>
  <si>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</si>
  <si>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</si>
  <si>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</si>
  <si>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</si>
  <si>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</si>
  <si>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</si>
  <si>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</si>
  <si>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</si>
  <si>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</si>
  <si>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</si>
  <si>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</si>
  <si>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</si>
  <si>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</si>
  <si>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</si>
  <si>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</si>
  <si>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</si>
  <si>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</si>
  <si>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</si>
  <si>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</si>
  <si>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</si>
  <si>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</si>
  <si>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</si>
  <si>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</si>
  <si>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</si>
  <si>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</si>
  <si>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</si>
  <si>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</si>
  <si>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</si>
  <si>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</si>
  <si>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</si>
  <si>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</si>
  <si>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</si>
  <si>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</si>
  <si>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</si>
  <si>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</si>
  <si>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</si>
  <si>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</si>
  <si>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</si>
  <si>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</si>
  <si>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02.04.2022</t>
  </si>
  <si>
    <t>Sabbir Telecom</t>
  </si>
  <si>
    <t>Friends Telecom</t>
  </si>
  <si>
    <t>Serkul</t>
  </si>
  <si>
    <t>Barsha Computer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</si>
  <si>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</si>
  <si>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</si>
  <si>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</si>
  <si>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</si>
  <si>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</si>
  <si>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</si>
  <si>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</si>
  <si>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</si>
  <si>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</si>
  <si>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</si>
  <si>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</si>
  <si>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</si>
  <si>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</si>
  <si>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</si>
  <si>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Salampur</t>
  </si>
  <si>
    <t>Roktim Electronics</t>
  </si>
  <si>
    <t>09.04.2022</t>
  </si>
  <si>
    <t>10.04.2022</t>
  </si>
  <si>
    <t>Murad</t>
  </si>
  <si>
    <t>11.04.2022</t>
  </si>
  <si>
    <t>Symphony Adj: Due</t>
  </si>
  <si>
    <t>Friends Electronics</t>
  </si>
  <si>
    <t>12.04.2022</t>
  </si>
  <si>
    <t>Najirpur</t>
  </si>
  <si>
    <t>Babu Computer</t>
  </si>
  <si>
    <t>S=Barsha Computer</t>
  </si>
  <si>
    <t>13.04.2022</t>
  </si>
  <si>
    <t>14.04.2022</t>
  </si>
  <si>
    <t>16.04.2022</t>
  </si>
  <si>
    <t>Others</t>
  </si>
  <si>
    <t>17.04.2022</t>
  </si>
  <si>
    <t>B=Friends Electronics</t>
  </si>
  <si>
    <t>Sa=Roktiom Electronics</t>
  </si>
  <si>
    <t>18.04.2022</t>
  </si>
  <si>
    <t>Doyarampur</t>
  </si>
  <si>
    <t>Moom Telecom</t>
  </si>
  <si>
    <t>19.04.2022</t>
  </si>
  <si>
    <t>Rasel Telecom</t>
  </si>
  <si>
    <t>L=Rasel Telecom</t>
  </si>
  <si>
    <t>20.04.2022</t>
  </si>
  <si>
    <t>J=Molla Mobile Center</t>
  </si>
  <si>
    <t>21.04.2022</t>
  </si>
  <si>
    <t>DSR Eid Offer</t>
  </si>
  <si>
    <t>Arif Agro (+)</t>
  </si>
  <si>
    <t>22.04.2022</t>
  </si>
  <si>
    <t>Sakil</t>
  </si>
  <si>
    <t>ADSR</t>
  </si>
  <si>
    <t>23.04.2022</t>
  </si>
  <si>
    <t>Biswas</t>
  </si>
  <si>
    <t>Bonpara</t>
  </si>
  <si>
    <t>C=Biswas Telecom</t>
  </si>
  <si>
    <t>Ch=Friends Telecom</t>
  </si>
  <si>
    <t>24.04.2022</t>
  </si>
  <si>
    <t>Mokhura</t>
  </si>
  <si>
    <t>T.M Electronics</t>
  </si>
  <si>
    <t>B=Moom Telecom</t>
  </si>
  <si>
    <t>Nal=Ma Telecom</t>
  </si>
  <si>
    <t>M=T.M Electronics</t>
  </si>
  <si>
    <t>B=Hiron Moible Zone</t>
  </si>
  <si>
    <t>25.04.2022</t>
  </si>
  <si>
    <t>Symphony  Balance(-)</t>
  </si>
  <si>
    <t xml:space="preserve">Rokeya </t>
  </si>
  <si>
    <t>S=Rokeya Mobile</t>
  </si>
  <si>
    <t>26.04.2022</t>
  </si>
  <si>
    <t>CD Sound</t>
  </si>
  <si>
    <t>Na=CD Sound</t>
  </si>
  <si>
    <t>Nan=Hasan Telecom</t>
  </si>
  <si>
    <t>27.04.2022</t>
  </si>
  <si>
    <t>Date:27.04.2022</t>
  </si>
  <si>
    <t>Sales Profit</t>
  </si>
  <si>
    <t>Back Margin March'22</t>
  </si>
  <si>
    <t>Q1 Back Margin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</si>
</sst>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left" vertical="center"/>
    </xf>
    <xf numFmtId="2" fontId="33" fillId="0" borderId="45" xfId="0" applyNumberFormat="1" applyFont="1" applyFill="1" applyBorder="1" applyAlignment="1">
      <alignment horizontal="left" vertical="center"/>
    </xf>
    <xf numFmtId="1" fontId="33" fillId="0" borderId="26" xfId="0" applyNumberFormat="1" applyFont="1" applyFill="1" applyBorder="1" applyAlignment="1">
      <alignment horizontal="right" vertical="center"/>
    </xf>
    <xf numFmtId="1" fontId="33" fillId="0" borderId="59" xfId="0" applyNumberFormat="1" applyFont="1" applyFill="1" applyBorder="1" applyAlignment="1">
      <alignment horizontal="right"/>
    </xf>
    <xf numFmtId="0" fontId="34" fillId="43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58</v>
      </c>
      <c r="C3" s="312"/>
      <c r="D3" s="312"/>
      <c r="E3" s="312"/>
    </row>
    <row r="4" spans="1:8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4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4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4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4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4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4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4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4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4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4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4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3" workbookViewId="0">
      <selection activeCell="G36" sqref="G36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3"/>
      <c r="B1" s="313"/>
      <c r="C1" s="313"/>
      <c r="D1" s="313"/>
      <c r="E1" s="313"/>
      <c r="F1" s="313"/>
    </row>
    <row r="2" spans="1:7" ht="20.25">
      <c r="A2" s="314"/>
      <c r="B2" s="311" t="s">
        <v>16</v>
      </c>
      <c r="C2" s="311"/>
      <c r="D2" s="311"/>
      <c r="E2" s="311"/>
    </row>
    <row r="3" spans="1:7" ht="16.5" customHeight="1">
      <c r="A3" s="314"/>
      <c r="B3" s="312" t="s">
        <v>197</v>
      </c>
      <c r="C3" s="312"/>
      <c r="D3" s="312"/>
      <c r="E3" s="312"/>
    </row>
    <row r="4" spans="1:7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4"/>
      <c r="B5" s="24" t="s">
        <v>3</v>
      </c>
      <c r="C5" s="261">
        <v>21038</v>
      </c>
      <c r="D5" s="261">
        <v>0</v>
      </c>
      <c r="E5" s="262">
        <f>C5-D5</f>
        <v>21038</v>
      </c>
      <c r="F5" s="18"/>
      <c r="G5" s="2"/>
    </row>
    <row r="6" spans="1:7">
      <c r="A6" s="314"/>
      <c r="B6" s="26"/>
      <c r="C6" s="261"/>
      <c r="D6" s="261"/>
      <c r="E6" s="262">
        <f t="shared" ref="E6:E69" si="0">E5+C6-D6</f>
        <v>21038</v>
      </c>
      <c r="F6" s="18"/>
      <c r="G6" s="19"/>
    </row>
    <row r="7" spans="1:7">
      <c r="A7" s="314"/>
      <c r="B7" s="26" t="s">
        <v>200</v>
      </c>
      <c r="C7" s="261">
        <v>0</v>
      </c>
      <c r="D7" s="261">
        <v>0</v>
      </c>
      <c r="E7" s="262">
        <f t="shared" si="0"/>
        <v>21038</v>
      </c>
      <c r="F7" s="2"/>
      <c r="G7" s="2"/>
    </row>
    <row r="8" spans="1:7">
      <c r="A8" s="314"/>
      <c r="B8" s="26" t="s">
        <v>206</v>
      </c>
      <c r="C8" s="261">
        <v>0</v>
      </c>
      <c r="D8" s="261">
        <v>0</v>
      </c>
      <c r="E8" s="262">
        <f>E7+C8-D8</f>
        <v>21038</v>
      </c>
      <c r="F8" s="2"/>
      <c r="G8" s="2"/>
    </row>
    <row r="9" spans="1:7">
      <c r="A9" s="314"/>
      <c r="B9" s="26" t="s">
        <v>212</v>
      </c>
      <c r="C9" s="261">
        <v>200000</v>
      </c>
      <c r="D9" s="261">
        <v>200000</v>
      </c>
      <c r="E9" s="262">
        <f t="shared" si="0"/>
        <v>21038</v>
      </c>
      <c r="F9" s="2"/>
      <c r="G9" s="2"/>
    </row>
    <row r="10" spans="1:7">
      <c r="A10" s="314"/>
      <c r="B10" s="26" t="s">
        <v>213</v>
      </c>
      <c r="C10" s="263">
        <v>100000</v>
      </c>
      <c r="D10" s="263">
        <v>100000</v>
      </c>
      <c r="E10" s="262">
        <f t="shared" si="0"/>
        <v>21038</v>
      </c>
      <c r="F10" s="2"/>
      <c r="G10" s="2"/>
    </row>
    <row r="11" spans="1:7">
      <c r="A11" s="314"/>
      <c r="B11" s="26" t="s">
        <v>217</v>
      </c>
      <c r="C11" s="261">
        <v>200000</v>
      </c>
      <c r="D11" s="261">
        <v>200000</v>
      </c>
      <c r="E11" s="262">
        <f t="shared" si="0"/>
        <v>21038</v>
      </c>
      <c r="F11" s="2"/>
      <c r="G11" s="2"/>
    </row>
    <row r="12" spans="1:7">
      <c r="A12" s="314"/>
      <c r="B12" s="26" t="s">
        <v>218</v>
      </c>
      <c r="C12" s="261">
        <v>200000</v>
      </c>
      <c r="D12" s="261">
        <v>200000</v>
      </c>
      <c r="E12" s="262">
        <f>E11+C12-D12</f>
        <v>21038</v>
      </c>
      <c r="F12" s="29"/>
      <c r="G12" s="2"/>
    </row>
    <row r="13" spans="1:7">
      <c r="A13" s="314"/>
      <c r="B13" s="26" t="s">
        <v>221</v>
      </c>
      <c r="C13" s="261">
        <v>0</v>
      </c>
      <c r="D13" s="261">
        <v>0</v>
      </c>
      <c r="E13" s="262">
        <f t="shared" si="0"/>
        <v>21038</v>
      </c>
      <c r="F13" s="2"/>
      <c r="G13" s="30"/>
    </row>
    <row r="14" spans="1:7">
      <c r="A14" s="314"/>
      <c r="B14" s="26" t="s">
        <v>222</v>
      </c>
      <c r="C14" s="261">
        <v>1500000</v>
      </c>
      <c r="D14" s="261">
        <v>1500000</v>
      </c>
      <c r="E14" s="262">
        <f t="shared" si="0"/>
        <v>21038</v>
      </c>
      <c r="F14" s="2"/>
      <c r="G14" s="2"/>
    </row>
    <row r="15" spans="1:7">
      <c r="A15" s="314"/>
      <c r="B15" s="26" t="s">
        <v>224</v>
      </c>
      <c r="C15" s="261">
        <v>100000</v>
      </c>
      <c r="D15" s="261">
        <v>100000</v>
      </c>
      <c r="E15" s="262">
        <f t="shared" si="0"/>
        <v>21038</v>
      </c>
      <c r="F15" s="2"/>
      <c r="G15" s="11"/>
    </row>
    <row r="16" spans="1:7">
      <c r="A16" s="314"/>
      <c r="B16" s="26" t="s">
        <v>227</v>
      </c>
      <c r="C16" s="261">
        <v>1100000</v>
      </c>
      <c r="D16" s="261">
        <v>1100000</v>
      </c>
      <c r="E16" s="262">
        <f t="shared" si="0"/>
        <v>21038</v>
      </c>
      <c r="F16" s="12"/>
      <c r="G16" s="2"/>
    </row>
    <row r="17" spans="1:7">
      <c r="A17" s="314"/>
      <c r="B17" s="26" t="s">
        <v>231</v>
      </c>
      <c r="C17" s="261">
        <v>600000</v>
      </c>
      <c r="D17" s="261">
        <v>600000</v>
      </c>
      <c r="E17" s="262">
        <f t="shared" si="0"/>
        <v>21038</v>
      </c>
      <c r="F17" s="12"/>
      <c r="G17" s="2"/>
    </row>
    <row r="18" spans="1:7">
      <c r="A18" s="314"/>
      <c r="B18" s="26" t="s">
        <v>232</v>
      </c>
      <c r="C18" s="261">
        <v>0</v>
      </c>
      <c r="D18" s="261">
        <v>0</v>
      </c>
      <c r="E18" s="262">
        <f>E17+C18-D18</f>
        <v>21038</v>
      </c>
      <c r="F18" s="29"/>
      <c r="G18" s="2"/>
    </row>
    <row r="19" spans="1:7" ht="12.75" customHeight="1">
      <c r="A19" s="314"/>
      <c r="B19" s="26" t="s">
        <v>233</v>
      </c>
      <c r="C19" s="261">
        <v>0</v>
      </c>
      <c r="D19" s="263">
        <v>0</v>
      </c>
      <c r="E19" s="262">
        <f t="shared" si="0"/>
        <v>21038</v>
      </c>
      <c r="F19" s="29"/>
      <c r="G19" s="2"/>
    </row>
    <row r="20" spans="1:7">
      <c r="A20" s="314"/>
      <c r="B20" s="26" t="s">
        <v>235</v>
      </c>
      <c r="C20" s="261">
        <v>500000</v>
      </c>
      <c r="D20" s="261">
        <v>500000</v>
      </c>
      <c r="E20" s="262">
        <f t="shared" si="0"/>
        <v>21038</v>
      </c>
      <c r="F20" s="12"/>
      <c r="G20" s="2"/>
    </row>
    <row r="21" spans="1:7">
      <c r="A21" s="314"/>
      <c r="B21" s="26" t="s">
        <v>238</v>
      </c>
      <c r="C21" s="261">
        <v>300000</v>
      </c>
      <c r="D21" s="261">
        <v>300000</v>
      </c>
      <c r="E21" s="262">
        <f>E20+C21-D21</f>
        <v>21038</v>
      </c>
      <c r="F21" s="273"/>
      <c r="G21" s="2"/>
    </row>
    <row r="22" spans="1:7">
      <c r="A22" s="314"/>
      <c r="B22" s="26" t="s">
        <v>241</v>
      </c>
      <c r="C22" s="261">
        <v>1000000</v>
      </c>
      <c r="D22" s="261">
        <v>1000000</v>
      </c>
      <c r="E22" s="262">
        <f t="shared" si="0"/>
        <v>21038</v>
      </c>
      <c r="F22" s="2"/>
      <c r="G22" s="2"/>
    </row>
    <row r="23" spans="1:7">
      <c r="A23" s="314"/>
      <c r="B23" s="26" t="s">
        <v>244</v>
      </c>
      <c r="C23" s="261">
        <v>360000</v>
      </c>
      <c r="D23" s="261">
        <v>360000</v>
      </c>
      <c r="E23" s="262">
        <f>E22+C23-D23</f>
        <v>21038</v>
      </c>
      <c r="F23" s="2"/>
      <c r="G23" s="2"/>
    </row>
    <row r="24" spans="1:7">
      <c r="A24" s="314"/>
      <c r="B24" s="26" t="s">
        <v>246</v>
      </c>
      <c r="C24" s="261">
        <v>410000</v>
      </c>
      <c r="D24" s="261">
        <v>410000</v>
      </c>
      <c r="E24" s="262">
        <f t="shared" si="0"/>
        <v>21038</v>
      </c>
      <c r="F24" s="2"/>
      <c r="G24" s="2"/>
    </row>
    <row r="25" spans="1:7">
      <c r="A25" s="314"/>
      <c r="B25" s="302" t="s">
        <v>246</v>
      </c>
      <c r="C25" s="303">
        <v>47000</v>
      </c>
      <c r="D25" s="303">
        <v>0</v>
      </c>
      <c r="E25" s="262">
        <f t="shared" si="0"/>
        <v>68038</v>
      </c>
      <c r="F25" s="301" t="s">
        <v>248</v>
      </c>
      <c r="G25" s="2"/>
    </row>
    <row r="26" spans="1:7">
      <c r="A26" s="314"/>
      <c r="B26" s="26" t="s">
        <v>249</v>
      </c>
      <c r="C26" s="261">
        <v>0</v>
      </c>
      <c r="D26" s="261">
        <v>0</v>
      </c>
      <c r="E26" s="262">
        <f t="shared" si="0"/>
        <v>68038</v>
      </c>
      <c r="F26" s="2"/>
      <c r="G26" s="2"/>
    </row>
    <row r="27" spans="1:7">
      <c r="A27" s="314"/>
      <c r="B27" s="26" t="s">
        <v>252</v>
      </c>
      <c r="C27" s="261">
        <v>0</v>
      </c>
      <c r="D27" s="261">
        <v>0</v>
      </c>
      <c r="E27" s="262">
        <f t="shared" si="0"/>
        <v>68038</v>
      </c>
      <c r="F27" s="2"/>
      <c r="G27" s="21"/>
    </row>
    <row r="28" spans="1:7">
      <c r="A28" s="314"/>
      <c r="B28" s="26" t="s">
        <v>257</v>
      </c>
      <c r="C28" s="261">
        <v>700000</v>
      </c>
      <c r="D28" s="261">
        <v>700000</v>
      </c>
      <c r="E28" s="262">
        <f>E27+C28-D28</f>
        <v>68038</v>
      </c>
      <c r="F28" s="21"/>
    </row>
    <row r="29" spans="1:7">
      <c r="A29" s="314"/>
      <c r="B29" s="26" t="s">
        <v>264</v>
      </c>
      <c r="C29" s="261">
        <v>500000</v>
      </c>
      <c r="D29" s="261">
        <v>500000</v>
      </c>
      <c r="E29" s="262">
        <f t="shared" si="0"/>
        <v>68038</v>
      </c>
      <c r="F29" s="2"/>
      <c r="G29" s="21"/>
    </row>
    <row r="30" spans="1:7">
      <c r="A30" s="314"/>
      <c r="B30" s="26" t="s">
        <v>268</v>
      </c>
      <c r="C30" s="261">
        <v>950000</v>
      </c>
      <c r="D30" s="261">
        <v>1000000</v>
      </c>
      <c r="E30" s="262">
        <f t="shared" si="0"/>
        <v>18038</v>
      </c>
      <c r="F30" s="2"/>
      <c r="G30" s="21"/>
    </row>
    <row r="31" spans="1:7">
      <c r="A31" s="314"/>
      <c r="B31" s="26" t="s">
        <v>272</v>
      </c>
      <c r="C31" s="261">
        <v>0</v>
      </c>
      <c r="D31" s="261">
        <v>0</v>
      </c>
      <c r="E31" s="262">
        <f t="shared" si="0"/>
        <v>18038</v>
      </c>
      <c r="F31" s="2"/>
      <c r="G31" s="21"/>
    </row>
    <row r="32" spans="1:7">
      <c r="A32" s="314"/>
      <c r="B32" s="26"/>
      <c r="C32" s="261"/>
      <c r="D32" s="261"/>
      <c r="E32" s="262">
        <f>E31+C32-D32</f>
        <v>18038</v>
      </c>
      <c r="F32" s="2"/>
      <c r="G32" s="21"/>
    </row>
    <row r="33" spans="1:7">
      <c r="A33" s="314"/>
      <c r="B33" s="26"/>
      <c r="C33" s="261"/>
      <c r="D33" s="263"/>
      <c r="E33" s="262">
        <f t="shared" si="0"/>
        <v>18038</v>
      </c>
      <c r="F33" s="2"/>
      <c r="G33" s="21"/>
    </row>
    <row r="34" spans="1:7">
      <c r="A34" s="314"/>
      <c r="B34" s="26"/>
      <c r="C34" s="261"/>
      <c r="D34" s="261"/>
      <c r="E34" s="262">
        <f t="shared" si="0"/>
        <v>18038</v>
      </c>
      <c r="F34" s="2"/>
      <c r="G34" s="21"/>
    </row>
    <row r="35" spans="1:7">
      <c r="A35" s="314"/>
      <c r="B35" s="26"/>
      <c r="C35" s="261"/>
      <c r="D35" s="261"/>
      <c r="E35" s="262">
        <f t="shared" si="0"/>
        <v>18038</v>
      </c>
      <c r="F35" s="2"/>
      <c r="G35" s="21"/>
    </row>
    <row r="36" spans="1:7">
      <c r="A36" s="314"/>
      <c r="B36" s="26"/>
      <c r="C36" s="261"/>
      <c r="D36" s="261"/>
      <c r="E36" s="262">
        <f t="shared" si="0"/>
        <v>18038</v>
      </c>
      <c r="F36" s="2"/>
      <c r="G36" s="21"/>
    </row>
    <row r="37" spans="1:7">
      <c r="A37" s="314"/>
      <c r="B37" s="26"/>
      <c r="C37" s="261"/>
      <c r="D37" s="261"/>
      <c r="E37" s="262">
        <f t="shared" si="0"/>
        <v>18038</v>
      </c>
      <c r="F37" s="2"/>
      <c r="G37" s="21"/>
    </row>
    <row r="38" spans="1:7">
      <c r="A38" s="314"/>
      <c r="B38" s="26"/>
      <c r="C38" s="261"/>
      <c r="D38" s="261"/>
      <c r="E38" s="262">
        <f t="shared" si="0"/>
        <v>18038</v>
      </c>
      <c r="F38" s="2"/>
      <c r="G38" s="21"/>
    </row>
    <row r="39" spans="1:7">
      <c r="A39" s="314"/>
      <c r="B39" s="26"/>
      <c r="C39" s="261"/>
      <c r="D39" s="261"/>
      <c r="E39" s="262">
        <f t="shared" si="0"/>
        <v>18038</v>
      </c>
      <c r="F39" s="2"/>
      <c r="G39" s="21"/>
    </row>
    <row r="40" spans="1:7">
      <c r="A40" s="314"/>
      <c r="B40" s="26"/>
      <c r="C40" s="261"/>
      <c r="D40" s="261"/>
      <c r="E40" s="262">
        <f t="shared" si="0"/>
        <v>18038</v>
      </c>
      <c r="F40" s="2"/>
      <c r="G40" s="21"/>
    </row>
    <row r="41" spans="1:7">
      <c r="A41" s="314"/>
      <c r="B41" s="26"/>
      <c r="C41" s="261"/>
      <c r="D41" s="261"/>
      <c r="E41" s="262">
        <f t="shared" si="0"/>
        <v>18038</v>
      </c>
      <c r="F41" s="2"/>
      <c r="G41" s="21"/>
    </row>
    <row r="42" spans="1:7">
      <c r="A42" s="314"/>
      <c r="B42" s="26"/>
      <c r="C42" s="261"/>
      <c r="D42" s="261"/>
      <c r="E42" s="262">
        <f t="shared" si="0"/>
        <v>18038</v>
      </c>
      <c r="F42" s="2"/>
      <c r="G42" s="21"/>
    </row>
    <row r="43" spans="1:7">
      <c r="A43" s="314"/>
      <c r="B43" s="26"/>
      <c r="C43" s="261"/>
      <c r="D43" s="261"/>
      <c r="E43" s="262">
        <f t="shared" si="0"/>
        <v>18038</v>
      </c>
      <c r="F43" s="2"/>
      <c r="G43" s="21"/>
    </row>
    <row r="44" spans="1:7">
      <c r="A44" s="314"/>
      <c r="B44" s="26"/>
      <c r="C44" s="261"/>
      <c r="D44" s="261"/>
      <c r="E44" s="262">
        <f t="shared" si="0"/>
        <v>18038</v>
      </c>
      <c r="F44" s="2"/>
      <c r="G44" s="21"/>
    </row>
    <row r="45" spans="1:7">
      <c r="A45" s="314"/>
      <c r="B45" s="26"/>
      <c r="C45" s="261"/>
      <c r="D45" s="261"/>
      <c r="E45" s="262">
        <f t="shared" si="0"/>
        <v>18038</v>
      </c>
      <c r="F45" s="2"/>
      <c r="G45" s="21"/>
    </row>
    <row r="46" spans="1:7">
      <c r="A46" s="314"/>
      <c r="B46" s="26"/>
      <c r="C46" s="261"/>
      <c r="D46" s="261"/>
      <c r="E46" s="262">
        <f t="shared" si="0"/>
        <v>18038</v>
      </c>
      <c r="F46" s="2"/>
      <c r="G46" s="21"/>
    </row>
    <row r="47" spans="1:7">
      <c r="A47" s="314"/>
      <c r="B47" s="26"/>
      <c r="C47" s="261"/>
      <c r="D47" s="261"/>
      <c r="E47" s="262">
        <f t="shared" si="0"/>
        <v>18038</v>
      </c>
      <c r="F47" s="2"/>
      <c r="G47" s="21"/>
    </row>
    <row r="48" spans="1:7">
      <c r="A48" s="314"/>
      <c r="B48" s="26"/>
      <c r="C48" s="261"/>
      <c r="D48" s="261"/>
      <c r="E48" s="262">
        <f t="shared" si="0"/>
        <v>18038</v>
      </c>
      <c r="F48" s="2"/>
      <c r="G48" s="21"/>
    </row>
    <row r="49" spans="1:7">
      <c r="A49" s="314"/>
      <c r="B49" s="26"/>
      <c r="C49" s="261"/>
      <c r="D49" s="261"/>
      <c r="E49" s="262">
        <f t="shared" si="0"/>
        <v>18038</v>
      </c>
      <c r="F49" s="2"/>
      <c r="G49" s="21"/>
    </row>
    <row r="50" spans="1:7">
      <c r="A50" s="314"/>
      <c r="B50" s="26"/>
      <c r="C50" s="261"/>
      <c r="D50" s="261"/>
      <c r="E50" s="262">
        <f t="shared" si="0"/>
        <v>18038</v>
      </c>
      <c r="F50" s="2"/>
      <c r="G50" s="21"/>
    </row>
    <row r="51" spans="1:7">
      <c r="A51" s="314"/>
      <c r="B51" s="26"/>
      <c r="C51" s="261"/>
      <c r="D51" s="261"/>
      <c r="E51" s="262">
        <f t="shared" si="0"/>
        <v>18038</v>
      </c>
      <c r="F51" s="2"/>
      <c r="G51" s="21"/>
    </row>
    <row r="52" spans="1:7">
      <c r="A52" s="314"/>
      <c r="B52" s="26"/>
      <c r="C52" s="261"/>
      <c r="D52" s="261"/>
      <c r="E52" s="262">
        <f t="shared" si="0"/>
        <v>18038</v>
      </c>
      <c r="F52" s="2"/>
      <c r="G52" s="21"/>
    </row>
    <row r="53" spans="1:7">
      <c r="A53" s="314"/>
      <c r="B53" s="26"/>
      <c r="C53" s="261"/>
      <c r="D53" s="261"/>
      <c r="E53" s="262">
        <f t="shared" si="0"/>
        <v>18038</v>
      </c>
      <c r="F53" s="2"/>
      <c r="G53" s="21"/>
    </row>
    <row r="54" spans="1:7">
      <c r="A54" s="314"/>
      <c r="B54" s="26"/>
      <c r="C54" s="261"/>
      <c r="D54" s="261"/>
      <c r="E54" s="262">
        <f t="shared" si="0"/>
        <v>18038</v>
      </c>
      <c r="F54" s="2"/>
      <c r="G54" s="21"/>
    </row>
    <row r="55" spans="1:7">
      <c r="A55" s="314"/>
      <c r="B55" s="26"/>
      <c r="C55" s="261"/>
      <c r="D55" s="261"/>
      <c r="E55" s="262">
        <f t="shared" si="0"/>
        <v>18038</v>
      </c>
      <c r="F55" s="2"/>
    </row>
    <row r="56" spans="1:7">
      <c r="A56" s="314"/>
      <c r="B56" s="26"/>
      <c r="C56" s="261"/>
      <c r="D56" s="261"/>
      <c r="E56" s="262">
        <f t="shared" si="0"/>
        <v>18038</v>
      </c>
      <c r="F56" s="2"/>
    </row>
    <row r="57" spans="1:7">
      <c r="A57" s="314"/>
      <c r="B57" s="26"/>
      <c r="C57" s="261"/>
      <c r="D57" s="261"/>
      <c r="E57" s="262">
        <f t="shared" si="0"/>
        <v>18038</v>
      </c>
      <c r="F57" s="2"/>
    </row>
    <row r="58" spans="1:7">
      <c r="A58" s="314"/>
      <c r="B58" s="26"/>
      <c r="C58" s="261"/>
      <c r="D58" s="261"/>
      <c r="E58" s="262">
        <f t="shared" si="0"/>
        <v>18038</v>
      </c>
      <c r="F58" s="2"/>
    </row>
    <row r="59" spans="1:7">
      <c r="A59" s="314"/>
      <c r="B59" s="26"/>
      <c r="C59" s="261"/>
      <c r="D59" s="261"/>
      <c r="E59" s="262">
        <f t="shared" si="0"/>
        <v>18038</v>
      </c>
      <c r="F59" s="2"/>
    </row>
    <row r="60" spans="1:7">
      <c r="A60" s="314"/>
      <c r="B60" s="26"/>
      <c r="C60" s="261"/>
      <c r="D60" s="261"/>
      <c r="E60" s="262">
        <f t="shared" si="0"/>
        <v>18038</v>
      </c>
      <c r="F60" s="2"/>
    </row>
    <row r="61" spans="1:7">
      <c r="A61" s="314"/>
      <c r="B61" s="26"/>
      <c r="C61" s="261"/>
      <c r="D61" s="261"/>
      <c r="E61" s="262">
        <f t="shared" si="0"/>
        <v>18038</v>
      </c>
      <c r="F61" s="2"/>
    </row>
    <row r="62" spans="1:7">
      <c r="A62" s="314"/>
      <c r="B62" s="26"/>
      <c r="C62" s="261"/>
      <c r="D62" s="261"/>
      <c r="E62" s="262">
        <f t="shared" si="0"/>
        <v>18038</v>
      </c>
      <c r="F62" s="2"/>
    </row>
    <row r="63" spans="1:7">
      <c r="A63" s="314"/>
      <c r="B63" s="26"/>
      <c r="C63" s="261"/>
      <c r="D63" s="261"/>
      <c r="E63" s="262">
        <f t="shared" si="0"/>
        <v>18038</v>
      </c>
      <c r="F63" s="2"/>
    </row>
    <row r="64" spans="1:7">
      <c r="A64" s="314"/>
      <c r="B64" s="26"/>
      <c r="C64" s="261"/>
      <c r="D64" s="261"/>
      <c r="E64" s="262">
        <f t="shared" si="0"/>
        <v>18038</v>
      </c>
      <c r="F64" s="2"/>
    </row>
    <row r="65" spans="1:7">
      <c r="A65" s="314"/>
      <c r="B65" s="26"/>
      <c r="C65" s="261"/>
      <c r="D65" s="261"/>
      <c r="E65" s="262">
        <f t="shared" si="0"/>
        <v>18038</v>
      </c>
      <c r="F65" s="2"/>
    </row>
    <row r="66" spans="1:7">
      <c r="A66" s="314"/>
      <c r="B66" s="26"/>
      <c r="C66" s="261"/>
      <c r="D66" s="261"/>
      <c r="E66" s="262">
        <f t="shared" si="0"/>
        <v>18038</v>
      </c>
      <c r="F66" s="2"/>
    </row>
    <row r="67" spans="1:7">
      <c r="A67" s="314"/>
      <c r="B67" s="26"/>
      <c r="C67" s="261"/>
      <c r="D67" s="261"/>
      <c r="E67" s="262">
        <f t="shared" si="0"/>
        <v>18038</v>
      </c>
      <c r="F67" s="2"/>
    </row>
    <row r="68" spans="1:7">
      <c r="A68" s="314"/>
      <c r="B68" s="26"/>
      <c r="C68" s="261"/>
      <c r="D68" s="261"/>
      <c r="E68" s="262">
        <f t="shared" si="0"/>
        <v>18038</v>
      </c>
      <c r="F68" s="2"/>
    </row>
    <row r="69" spans="1:7">
      <c r="A69" s="314"/>
      <c r="B69" s="26"/>
      <c r="C69" s="261"/>
      <c r="D69" s="261"/>
      <c r="E69" s="262">
        <f t="shared" si="0"/>
        <v>18038</v>
      </c>
      <c r="F69" s="2"/>
    </row>
    <row r="70" spans="1:7">
      <c r="A70" s="314"/>
      <c r="B70" s="26"/>
      <c r="C70" s="261"/>
      <c r="D70" s="261"/>
      <c r="E70" s="262">
        <f t="shared" ref="E70:E82" si="1">E69+C70-D70</f>
        <v>18038</v>
      </c>
      <c r="F70" s="2"/>
    </row>
    <row r="71" spans="1:7">
      <c r="A71" s="314"/>
      <c r="B71" s="26"/>
      <c r="C71" s="261"/>
      <c r="D71" s="261"/>
      <c r="E71" s="262">
        <f t="shared" si="1"/>
        <v>18038</v>
      </c>
      <c r="F71" s="2"/>
    </row>
    <row r="72" spans="1:7">
      <c r="A72" s="314"/>
      <c r="B72" s="26"/>
      <c r="C72" s="261"/>
      <c r="D72" s="261"/>
      <c r="E72" s="262">
        <f t="shared" si="1"/>
        <v>18038</v>
      </c>
      <c r="F72" s="2"/>
    </row>
    <row r="73" spans="1:7">
      <c r="A73" s="314"/>
      <c r="B73" s="26"/>
      <c r="C73" s="261"/>
      <c r="D73" s="261"/>
      <c r="E73" s="262">
        <f t="shared" si="1"/>
        <v>18038</v>
      </c>
      <c r="F73" s="2"/>
    </row>
    <row r="74" spans="1:7">
      <c r="A74" s="314"/>
      <c r="B74" s="26"/>
      <c r="C74" s="261"/>
      <c r="D74" s="261"/>
      <c r="E74" s="262">
        <f t="shared" si="1"/>
        <v>18038</v>
      </c>
      <c r="F74" s="2"/>
    </row>
    <row r="75" spans="1:7">
      <c r="A75" s="314"/>
      <c r="B75" s="26"/>
      <c r="C75" s="261"/>
      <c r="D75" s="261"/>
      <c r="E75" s="262">
        <f t="shared" si="1"/>
        <v>18038</v>
      </c>
      <c r="F75" s="2"/>
    </row>
    <row r="76" spans="1:7">
      <c r="A76" s="314"/>
      <c r="B76" s="26"/>
      <c r="C76" s="261"/>
      <c r="D76" s="261"/>
      <c r="E76" s="262">
        <f t="shared" si="1"/>
        <v>18038</v>
      </c>
      <c r="F76" s="2"/>
    </row>
    <row r="77" spans="1:7">
      <c r="A77" s="314"/>
      <c r="B77" s="26"/>
      <c r="C77" s="261"/>
      <c r="D77" s="261"/>
      <c r="E77" s="262">
        <f t="shared" si="1"/>
        <v>18038</v>
      </c>
      <c r="F77" s="2"/>
    </row>
    <row r="78" spans="1:7">
      <c r="A78" s="314"/>
      <c r="B78" s="26"/>
      <c r="C78" s="261"/>
      <c r="D78" s="261"/>
      <c r="E78" s="262">
        <f t="shared" si="1"/>
        <v>18038</v>
      </c>
      <c r="F78" s="2"/>
    </row>
    <row r="79" spans="1:7">
      <c r="A79" s="314"/>
      <c r="B79" s="26"/>
      <c r="C79" s="261"/>
      <c r="D79" s="261"/>
      <c r="E79" s="262">
        <f t="shared" si="1"/>
        <v>18038</v>
      </c>
      <c r="F79" s="18"/>
      <c r="G79" s="2"/>
    </row>
    <row r="80" spans="1:7">
      <c r="A80" s="314"/>
      <c r="B80" s="26"/>
      <c r="C80" s="261"/>
      <c r="D80" s="261"/>
      <c r="E80" s="262">
        <f t="shared" si="1"/>
        <v>18038</v>
      </c>
      <c r="F80" s="18"/>
      <c r="G80" s="2"/>
    </row>
    <row r="81" spans="1:7">
      <c r="A81" s="314"/>
      <c r="B81" s="26"/>
      <c r="C81" s="261"/>
      <c r="D81" s="261"/>
      <c r="E81" s="262">
        <f t="shared" si="1"/>
        <v>18038</v>
      </c>
      <c r="F81" s="18"/>
      <c r="G81" s="2"/>
    </row>
    <row r="82" spans="1:7">
      <c r="A82" s="314"/>
      <c r="B82" s="26"/>
      <c r="C82" s="261"/>
      <c r="D82" s="261"/>
      <c r="E82" s="262">
        <f t="shared" si="1"/>
        <v>18038</v>
      </c>
      <c r="F82" s="18"/>
      <c r="G82" s="2"/>
    </row>
    <row r="83" spans="1:7">
      <c r="A83" s="314"/>
      <c r="B83" s="295"/>
      <c r="C83" s="262">
        <f>SUM(C5:C72)</f>
        <v>8788038</v>
      </c>
      <c r="D83" s="262">
        <f>SUM(D5:D77)</f>
        <v>8770000</v>
      </c>
      <c r="E83" s="262">
        <f>E71</f>
        <v>18038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sqref="A1:Q9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7" max="17" width="9.140625" style="69"/>
  </cols>
  <sheetData>
    <row r="1" spans="1:24" ht="23.25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4" s="70" customFormat="1" ht="18">
      <c r="A2" s="320" t="s">
        <v>115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24" s="71" customFormat="1" ht="16.5" thickBot="1">
      <c r="A3" s="321" t="s">
        <v>198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  <c r="S3" s="54"/>
      <c r="T3" s="7"/>
      <c r="U3" s="7"/>
      <c r="V3" s="7"/>
      <c r="W3" s="7"/>
      <c r="X3" s="16"/>
    </row>
    <row r="4" spans="1:24" s="72" customFormat="1" ht="12.75" customHeight="1">
      <c r="A4" s="324" t="s">
        <v>33</v>
      </c>
      <c r="B4" s="326" t="s">
        <v>34</v>
      </c>
      <c r="C4" s="315" t="s">
        <v>35</v>
      </c>
      <c r="D4" s="315" t="s">
        <v>36</v>
      </c>
      <c r="E4" s="315" t="s">
        <v>37</v>
      </c>
      <c r="F4" s="315" t="s">
        <v>234</v>
      </c>
      <c r="G4" s="315" t="s">
        <v>38</v>
      </c>
      <c r="H4" s="315" t="s">
        <v>247</v>
      </c>
      <c r="I4" s="315" t="s">
        <v>145</v>
      </c>
      <c r="J4" s="315" t="s">
        <v>39</v>
      </c>
      <c r="K4" s="315" t="s">
        <v>40</v>
      </c>
      <c r="L4" s="315" t="s">
        <v>41</v>
      </c>
      <c r="M4" s="315" t="s">
        <v>42</v>
      </c>
      <c r="N4" s="315" t="s">
        <v>43</v>
      </c>
      <c r="O4" s="317" t="s">
        <v>44</v>
      </c>
      <c r="P4" s="328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5"/>
      <c r="B5" s="327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8"/>
      <c r="P5" s="329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200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206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212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213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217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>
        <v>20</v>
      </c>
      <c r="O10" s="88"/>
      <c r="P10" s="90"/>
      <c r="Q10" s="84">
        <f t="shared" si="0"/>
        <v>1180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218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>
        <v>20</v>
      </c>
      <c r="O11" s="88"/>
      <c r="P11" s="90">
        <v>180</v>
      </c>
      <c r="Q11" s="84">
        <f t="shared" si="0"/>
        <v>1270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221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2020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222</v>
      </c>
      <c r="B13" s="87">
        <v>500</v>
      </c>
      <c r="C13" s="80"/>
      <c r="D13" s="88"/>
      <c r="E13" s="88"/>
      <c r="F13" s="88"/>
      <c r="G13" s="88">
        <v>200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1130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224</v>
      </c>
      <c r="B14" s="87">
        <v>500</v>
      </c>
      <c r="C14" s="80"/>
      <c r="D14" s="88"/>
      <c r="E14" s="88">
        <v>340</v>
      </c>
      <c r="F14" s="88"/>
      <c r="G14" s="88">
        <v>200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1510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227</v>
      </c>
      <c r="B15" s="87">
        <v>900</v>
      </c>
      <c r="C15" s="80"/>
      <c r="D15" s="88"/>
      <c r="E15" s="88"/>
      <c r="F15" s="88"/>
      <c r="G15" s="88">
        <v>210</v>
      </c>
      <c r="H15" s="88"/>
      <c r="I15" s="88"/>
      <c r="J15" s="88">
        <v>30</v>
      </c>
      <c r="K15" s="88">
        <v>400</v>
      </c>
      <c r="L15" s="81"/>
      <c r="M15" s="88"/>
      <c r="N15" s="119">
        <v>20</v>
      </c>
      <c r="O15" s="88">
        <v>10000</v>
      </c>
      <c r="P15" s="90"/>
      <c r="Q15" s="84">
        <f t="shared" si="0"/>
        <v>11560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231</v>
      </c>
      <c r="B16" s="87">
        <v>1000</v>
      </c>
      <c r="C16" s="80"/>
      <c r="D16" s="88"/>
      <c r="E16" s="88"/>
      <c r="F16" s="88"/>
      <c r="G16" s="88">
        <v>200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1630</v>
      </c>
      <c r="R16" s="85"/>
      <c r="S16" s="6"/>
      <c r="T16" s="32"/>
      <c r="U16" s="5"/>
      <c r="V16" s="32"/>
      <c r="W16" s="5"/>
    </row>
    <row r="17" spans="1:23" s="13" customFormat="1">
      <c r="A17" s="79" t="s">
        <v>232</v>
      </c>
      <c r="B17" s="87">
        <v>500</v>
      </c>
      <c r="C17" s="80">
        <v>410</v>
      </c>
      <c r="D17" s="88"/>
      <c r="E17" s="88"/>
      <c r="F17" s="88"/>
      <c r="G17" s="88">
        <v>120</v>
      </c>
      <c r="H17" s="88"/>
      <c r="I17" s="88"/>
      <c r="J17" s="88">
        <v>30</v>
      </c>
      <c r="K17" s="88">
        <v>400</v>
      </c>
      <c r="L17" s="88"/>
      <c r="M17" s="88"/>
      <c r="N17" s="119">
        <v>20</v>
      </c>
      <c r="O17" s="90"/>
      <c r="P17" s="90">
        <v>330</v>
      </c>
      <c r="Q17" s="84">
        <f t="shared" si="0"/>
        <v>1810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233</v>
      </c>
      <c r="B18" s="87">
        <v>900</v>
      </c>
      <c r="C18" s="80">
        <v>420</v>
      </c>
      <c r="D18" s="88"/>
      <c r="E18" s="88">
        <v>100</v>
      </c>
      <c r="F18" s="88"/>
      <c r="G18" s="88">
        <v>170</v>
      </c>
      <c r="H18" s="88"/>
      <c r="I18" s="88"/>
      <c r="J18" s="88">
        <v>30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2040</v>
      </c>
      <c r="R18" s="85"/>
      <c r="S18" s="6"/>
      <c r="T18" s="32"/>
      <c r="U18" s="5"/>
      <c r="V18" s="32"/>
      <c r="W18" s="5"/>
    </row>
    <row r="19" spans="1:23" s="13" customFormat="1">
      <c r="A19" s="79" t="s">
        <v>235</v>
      </c>
      <c r="B19" s="87">
        <v>1000</v>
      </c>
      <c r="C19" s="80">
        <v>900</v>
      </c>
      <c r="D19" s="88"/>
      <c r="E19" s="88"/>
      <c r="F19" s="88"/>
      <c r="G19" s="88">
        <v>220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2570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238</v>
      </c>
      <c r="B20" s="87">
        <v>500</v>
      </c>
      <c r="C20" s="80"/>
      <c r="D20" s="88"/>
      <c r="E20" s="88"/>
      <c r="F20" s="119"/>
      <c r="G20" s="88">
        <v>100</v>
      </c>
      <c r="H20" s="88"/>
      <c r="I20" s="88"/>
      <c r="J20" s="88">
        <v>30</v>
      </c>
      <c r="K20" s="88">
        <v>400</v>
      </c>
      <c r="L20" s="88"/>
      <c r="M20" s="88"/>
      <c r="N20" s="119"/>
      <c r="O20" s="88"/>
      <c r="P20" s="90">
        <v>450</v>
      </c>
      <c r="Q20" s="84">
        <f t="shared" si="0"/>
        <v>1480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241</v>
      </c>
      <c r="B21" s="87">
        <v>900</v>
      </c>
      <c r="C21" s="80"/>
      <c r="D21" s="88"/>
      <c r="E21" s="88"/>
      <c r="F21" s="88"/>
      <c r="G21" s="88">
        <v>270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/>
      <c r="Q21" s="84">
        <f t="shared" si="0"/>
        <v>1600</v>
      </c>
      <c r="R21" s="85"/>
      <c r="S21" s="6"/>
    </row>
    <row r="22" spans="1:23" s="13" customFormat="1">
      <c r="A22" s="79" t="s">
        <v>244</v>
      </c>
      <c r="B22" s="87">
        <v>500</v>
      </c>
      <c r="C22" s="80"/>
      <c r="D22" s="88"/>
      <c r="E22" s="88">
        <v>1290</v>
      </c>
      <c r="F22" s="88"/>
      <c r="G22" s="88">
        <v>300</v>
      </c>
      <c r="H22" s="88"/>
      <c r="I22" s="88"/>
      <c r="J22" s="88">
        <v>30</v>
      </c>
      <c r="K22" s="88">
        <v>320</v>
      </c>
      <c r="L22" s="88"/>
      <c r="M22" s="88"/>
      <c r="N22" s="119">
        <v>20</v>
      </c>
      <c r="O22" s="88"/>
      <c r="P22" s="90"/>
      <c r="Q22" s="84">
        <f t="shared" si="0"/>
        <v>2460</v>
      </c>
      <c r="R22" s="85"/>
      <c r="S22" s="6"/>
    </row>
    <row r="23" spans="1:23" s="95" customFormat="1">
      <c r="A23" s="79" t="s">
        <v>246</v>
      </c>
      <c r="B23" s="87">
        <v>1000</v>
      </c>
      <c r="C23" s="80">
        <v>400</v>
      </c>
      <c r="D23" s="88"/>
      <c r="E23" s="88"/>
      <c r="F23" s="88"/>
      <c r="G23" s="88">
        <v>4986</v>
      </c>
      <c r="H23" s="88">
        <v>300</v>
      </c>
      <c r="I23" s="88"/>
      <c r="J23" s="88">
        <v>30</v>
      </c>
      <c r="K23" s="88">
        <v>400</v>
      </c>
      <c r="L23" s="88"/>
      <c r="M23" s="88">
        <v>1700</v>
      </c>
      <c r="N23" s="119">
        <v>20</v>
      </c>
      <c r="O23" s="88"/>
      <c r="P23" s="90"/>
      <c r="Q23" s="84">
        <f t="shared" si="0"/>
        <v>8836</v>
      </c>
      <c r="R23" s="94"/>
      <c r="S23" s="6"/>
    </row>
    <row r="24" spans="1:23" s="13" customFormat="1">
      <c r="A24" s="79" t="s">
        <v>249</v>
      </c>
      <c r="B24" s="87">
        <v>1000</v>
      </c>
      <c r="C24" s="80"/>
      <c r="D24" s="88"/>
      <c r="E24" s="88"/>
      <c r="F24" s="88">
        <v>500</v>
      </c>
      <c r="G24" s="88">
        <v>30</v>
      </c>
      <c r="H24" s="88"/>
      <c r="I24" s="88"/>
      <c r="J24" s="88">
        <v>30</v>
      </c>
      <c r="K24" s="88">
        <v>240</v>
      </c>
      <c r="L24" s="88"/>
      <c r="M24" s="88"/>
      <c r="N24" s="119">
        <v>20</v>
      </c>
      <c r="O24" s="88"/>
      <c r="P24" s="90"/>
      <c r="Q24" s="84">
        <f t="shared" si="0"/>
        <v>1820</v>
      </c>
      <c r="R24" s="85"/>
      <c r="S24" s="6"/>
      <c r="U24" s="96"/>
      <c r="V24" s="96"/>
      <c r="W24" s="96"/>
    </row>
    <row r="25" spans="1:23" s="95" customFormat="1">
      <c r="A25" s="79" t="s">
        <v>252</v>
      </c>
      <c r="B25" s="87">
        <v>400</v>
      </c>
      <c r="C25" s="80"/>
      <c r="D25" s="88"/>
      <c r="E25" s="88"/>
      <c r="F25" s="88"/>
      <c r="G25" s="88">
        <v>3250</v>
      </c>
      <c r="H25" s="88">
        <v>400</v>
      </c>
      <c r="I25" s="88"/>
      <c r="J25" s="88">
        <v>30</v>
      </c>
      <c r="K25" s="88">
        <v>400</v>
      </c>
      <c r="L25" s="88"/>
      <c r="M25" s="88"/>
      <c r="N25" s="119"/>
      <c r="O25" s="88"/>
      <c r="P25" s="90">
        <v>210</v>
      </c>
      <c r="Q25" s="84">
        <f t="shared" si="0"/>
        <v>4690</v>
      </c>
      <c r="R25" s="94"/>
      <c r="S25" s="6"/>
    </row>
    <row r="26" spans="1:23" s="13" customFormat="1">
      <c r="A26" s="79" t="s">
        <v>257</v>
      </c>
      <c r="B26" s="87"/>
      <c r="C26" s="80"/>
      <c r="D26" s="88"/>
      <c r="E26" s="88"/>
      <c r="F26" s="88"/>
      <c r="G26" s="88">
        <v>130</v>
      </c>
      <c r="H26" s="88"/>
      <c r="I26" s="88"/>
      <c r="J26" s="88">
        <v>30</v>
      </c>
      <c r="K26" s="88">
        <v>400</v>
      </c>
      <c r="L26" s="88"/>
      <c r="M26" s="88"/>
      <c r="N26" s="119">
        <v>20</v>
      </c>
      <c r="O26" s="88"/>
      <c r="P26" s="90"/>
      <c r="Q26" s="84">
        <f t="shared" si="0"/>
        <v>580</v>
      </c>
      <c r="R26" s="85"/>
      <c r="S26" s="6"/>
    </row>
    <row r="27" spans="1:23" s="13" customFormat="1">
      <c r="A27" s="79" t="s">
        <v>264</v>
      </c>
      <c r="B27" s="87">
        <v>2000</v>
      </c>
      <c r="C27" s="80"/>
      <c r="D27" s="88"/>
      <c r="E27" s="88">
        <v>60</v>
      </c>
      <c r="F27" s="88"/>
      <c r="G27" s="88">
        <v>130</v>
      </c>
      <c r="H27" s="88">
        <v>2000</v>
      </c>
      <c r="I27" s="88"/>
      <c r="J27" s="88">
        <v>30</v>
      </c>
      <c r="K27" s="88">
        <v>400</v>
      </c>
      <c r="L27" s="88"/>
      <c r="M27" s="88"/>
      <c r="N27" s="119">
        <v>20</v>
      </c>
      <c r="O27" s="88"/>
      <c r="P27" s="90"/>
      <c r="Q27" s="84">
        <f t="shared" si="0"/>
        <v>4640</v>
      </c>
      <c r="R27" s="85"/>
      <c r="S27" s="6"/>
    </row>
    <row r="28" spans="1:23" s="13" customFormat="1">
      <c r="A28" s="79" t="s">
        <v>268</v>
      </c>
      <c r="B28" s="87">
        <v>600</v>
      </c>
      <c r="C28" s="80"/>
      <c r="D28" s="88">
        <v>120</v>
      </c>
      <c r="E28" s="88"/>
      <c r="F28" s="88"/>
      <c r="G28" s="88">
        <v>140</v>
      </c>
      <c r="H28" s="88"/>
      <c r="I28" s="88">
        <v>500</v>
      </c>
      <c r="J28" s="88">
        <v>30</v>
      </c>
      <c r="K28" s="88">
        <v>400</v>
      </c>
      <c r="L28" s="88"/>
      <c r="M28" s="88"/>
      <c r="N28" s="119">
        <v>20</v>
      </c>
      <c r="O28" s="88"/>
      <c r="P28" s="90">
        <v>320</v>
      </c>
      <c r="Q28" s="84">
        <f t="shared" si="0"/>
        <v>2130</v>
      </c>
      <c r="R28" s="85"/>
      <c r="S28" s="6"/>
      <c r="T28" s="97"/>
      <c r="U28" s="97"/>
    </row>
    <row r="29" spans="1:23" s="13" customFormat="1">
      <c r="A29" s="79" t="s">
        <v>272</v>
      </c>
      <c r="B29" s="87"/>
      <c r="C29" s="80">
        <v>420</v>
      </c>
      <c r="D29" s="88"/>
      <c r="E29" s="88"/>
      <c r="F29" s="88"/>
      <c r="G29" s="88">
        <v>130</v>
      </c>
      <c r="H29" s="88"/>
      <c r="I29" s="88"/>
      <c r="J29" s="88">
        <v>30</v>
      </c>
      <c r="K29" s="88">
        <v>400</v>
      </c>
      <c r="L29" s="88"/>
      <c r="M29" s="88"/>
      <c r="N29" s="119">
        <v>100</v>
      </c>
      <c r="O29" s="88"/>
      <c r="P29" s="90"/>
      <c r="Q29" s="84">
        <f t="shared" si="0"/>
        <v>1080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17900</v>
      </c>
      <c r="C37" s="106">
        <f t="shared" ref="C37:P37" si="1">SUM(C6:C36)</f>
        <v>3390</v>
      </c>
      <c r="D37" s="106">
        <f t="shared" si="1"/>
        <v>300</v>
      </c>
      <c r="E37" s="106">
        <f t="shared" si="1"/>
        <v>4060</v>
      </c>
      <c r="F37" s="106">
        <f t="shared" si="1"/>
        <v>500</v>
      </c>
      <c r="G37" s="106">
        <f>SUM(G6:G36)</f>
        <v>13066</v>
      </c>
      <c r="H37" s="106">
        <f t="shared" si="1"/>
        <v>2700</v>
      </c>
      <c r="I37" s="106">
        <f t="shared" si="1"/>
        <v>500</v>
      </c>
      <c r="J37" s="106">
        <f t="shared" si="1"/>
        <v>790</v>
      </c>
      <c r="K37" s="106">
        <f t="shared" si="1"/>
        <v>9360</v>
      </c>
      <c r="L37" s="106">
        <f t="shared" si="1"/>
        <v>799</v>
      </c>
      <c r="M37" s="106">
        <f t="shared" si="1"/>
        <v>1700</v>
      </c>
      <c r="N37" s="122">
        <f t="shared" si="1"/>
        <v>380</v>
      </c>
      <c r="O37" s="106">
        <f t="shared" si="1"/>
        <v>10000</v>
      </c>
      <c r="P37" s="107">
        <f t="shared" si="1"/>
        <v>1860</v>
      </c>
      <c r="Q37" s="108">
        <f>SUM(Q6:Q36)</f>
        <v>67305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4" zoomScale="120" zoomScaleNormal="120" workbookViewId="0">
      <selection activeCell="D105" sqref="D105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4" t="s">
        <v>16</v>
      </c>
      <c r="B1" s="335"/>
      <c r="C1" s="335"/>
      <c r="D1" s="335"/>
      <c r="E1" s="335"/>
      <c r="F1" s="336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7" t="s">
        <v>157</v>
      </c>
      <c r="B2" s="338"/>
      <c r="C2" s="338"/>
      <c r="D2" s="338"/>
      <c r="E2" s="338"/>
      <c r="F2" s="339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0" t="s">
        <v>102</v>
      </c>
      <c r="B3" s="341"/>
      <c r="C3" s="341"/>
      <c r="D3" s="341"/>
      <c r="E3" s="341"/>
      <c r="F3" s="342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200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206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212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213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217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218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221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222</v>
      </c>
      <c r="B12" s="53">
        <v>269750</v>
      </c>
      <c r="C12" s="56">
        <v>258320</v>
      </c>
      <c r="D12" s="53">
        <v>1130</v>
      </c>
      <c r="E12" s="53">
        <f t="shared" si="0"/>
        <v>259450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224</v>
      </c>
      <c r="B13" s="53">
        <v>984940</v>
      </c>
      <c r="C13" s="56">
        <v>697700</v>
      </c>
      <c r="D13" s="53">
        <v>1490</v>
      </c>
      <c r="E13" s="53">
        <f t="shared" si="0"/>
        <v>699190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227</v>
      </c>
      <c r="B14" s="53">
        <v>341050</v>
      </c>
      <c r="C14" s="56">
        <v>440950</v>
      </c>
      <c r="D14" s="53">
        <v>11540</v>
      </c>
      <c r="E14" s="53">
        <f t="shared" si="0"/>
        <v>452490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231</v>
      </c>
      <c r="B15" s="53">
        <v>371370</v>
      </c>
      <c r="C15" s="56">
        <v>385610</v>
      </c>
      <c r="D15" s="53">
        <v>1630</v>
      </c>
      <c r="E15" s="53">
        <f t="shared" si="0"/>
        <v>387240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232</v>
      </c>
      <c r="B16" s="53">
        <v>314680</v>
      </c>
      <c r="C16" s="56">
        <v>398860</v>
      </c>
      <c r="D16" s="53">
        <v>1790</v>
      </c>
      <c r="E16" s="53">
        <f t="shared" si="0"/>
        <v>400650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233</v>
      </c>
      <c r="B17" s="53">
        <v>438860</v>
      </c>
      <c r="C17" s="56">
        <v>379160</v>
      </c>
      <c r="D17" s="53">
        <v>2020</v>
      </c>
      <c r="E17" s="53">
        <f t="shared" si="0"/>
        <v>381180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235</v>
      </c>
      <c r="B18" s="53">
        <v>307830</v>
      </c>
      <c r="C18" s="56">
        <v>320260</v>
      </c>
      <c r="D18" s="53">
        <v>2550</v>
      </c>
      <c r="E18" s="53">
        <f t="shared" si="0"/>
        <v>322810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238</v>
      </c>
      <c r="B19" s="53">
        <v>295410</v>
      </c>
      <c r="C19" s="56">
        <v>310170</v>
      </c>
      <c r="D19" s="53">
        <v>1480</v>
      </c>
      <c r="E19" s="53">
        <f>C19+D19</f>
        <v>311650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241</v>
      </c>
      <c r="B20" s="53">
        <v>799880</v>
      </c>
      <c r="C20" s="56">
        <v>561680</v>
      </c>
      <c r="D20" s="53">
        <v>1600</v>
      </c>
      <c r="E20" s="53">
        <f t="shared" ref="E20:E23" si="1">C20+D20</f>
        <v>563280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244</v>
      </c>
      <c r="B21" s="53">
        <v>1096820</v>
      </c>
      <c r="C21" s="56">
        <v>814400</v>
      </c>
      <c r="D21" s="53">
        <v>2520</v>
      </c>
      <c r="E21" s="53">
        <f t="shared" si="1"/>
        <v>816920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246</v>
      </c>
      <c r="B22" s="53">
        <v>462910</v>
      </c>
      <c r="C22" s="56">
        <v>626064</v>
      </c>
      <c r="D22" s="53">
        <v>8836</v>
      </c>
      <c r="E22" s="53">
        <f t="shared" si="1"/>
        <v>634900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249</v>
      </c>
      <c r="B23" s="53">
        <v>265610</v>
      </c>
      <c r="C23" s="56">
        <v>143620</v>
      </c>
      <c r="D23" s="53">
        <v>1930</v>
      </c>
      <c r="E23" s="53">
        <f t="shared" si="1"/>
        <v>145550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252</v>
      </c>
      <c r="B24" s="53">
        <v>437560</v>
      </c>
      <c r="C24" s="56">
        <v>432710</v>
      </c>
      <c r="D24" s="53">
        <v>4690</v>
      </c>
      <c r="E24" s="53">
        <f t="shared" si="0"/>
        <v>437400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257</v>
      </c>
      <c r="B25" s="53">
        <v>456580</v>
      </c>
      <c r="C25" s="56">
        <v>417810</v>
      </c>
      <c r="D25" s="53">
        <v>560</v>
      </c>
      <c r="E25" s="53">
        <f t="shared" si="0"/>
        <v>418370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264</v>
      </c>
      <c r="B26" s="53">
        <v>361840</v>
      </c>
      <c r="C26" s="56">
        <v>411240</v>
      </c>
      <c r="D26" s="53">
        <v>2620</v>
      </c>
      <c r="E26" s="53">
        <f t="shared" si="0"/>
        <v>413860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 t="s">
        <v>268</v>
      </c>
      <c r="B27" s="53">
        <v>807610</v>
      </c>
      <c r="C27" s="56">
        <v>511890</v>
      </c>
      <c r="D27" s="53">
        <v>2130</v>
      </c>
      <c r="E27" s="53">
        <f t="shared" si="0"/>
        <v>514020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 t="s">
        <v>272</v>
      </c>
      <c r="B28" s="53">
        <v>357410</v>
      </c>
      <c r="C28" s="56">
        <v>463450</v>
      </c>
      <c r="D28" s="53">
        <v>1080</v>
      </c>
      <c r="E28" s="53">
        <f t="shared" si="0"/>
        <v>464530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10776640</v>
      </c>
      <c r="C33" s="266">
        <f>SUM(C5:C32)</f>
        <v>9787475</v>
      </c>
      <c r="D33" s="265">
        <f>SUM(D5:D32)</f>
        <v>65275</v>
      </c>
      <c r="E33" s="265">
        <f>SUM(E5:E32)</f>
        <v>9852750</v>
      </c>
      <c r="F33" s="265">
        <f>B33-E33</f>
        <v>923890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2" t="s">
        <v>25</v>
      </c>
      <c r="C35" s="332"/>
      <c r="D35" s="332"/>
      <c r="E35" s="332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100</v>
      </c>
      <c r="B37" s="290" t="s">
        <v>250</v>
      </c>
      <c r="C37" s="134" t="s">
        <v>251</v>
      </c>
      <c r="D37" s="214">
        <v>3000</v>
      </c>
      <c r="E37" s="281" t="s">
        <v>249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8500</v>
      </c>
      <c r="E38" s="182" t="s">
        <v>222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206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206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186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257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 t="s">
        <v>223</v>
      </c>
      <c r="C43" s="123" t="s">
        <v>125</v>
      </c>
      <c r="D43" s="215">
        <v>400</v>
      </c>
      <c r="E43" s="183" t="s">
        <v>257</v>
      </c>
      <c r="F43" s="140"/>
      <c r="G43" s="333"/>
      <c r="H43" s="333"/>
      <c r="I43" s="333"/>
      <c r="J43" s="333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4" t="s">
        <v>107</v>
      </c>
      <c r="C46" s="134">
        <v>1718911905</v>
      </c>
      <c r="D46" s="217">
        <v>504280</v>
      </c>
      <c r="E46" s="275" t="s">
        <v>272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193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227880</v>
      </c>
      <c r="E47" s="184" t="s">
        <v>272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193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200000</v>
      </c>
      <c r="E48" s="186" t="s">
        <v>252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252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163780</v>
      </c>
      <c r="E50" s="184" t="s">
        <v>272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193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65900</v>
      </c>
      <c r="E53" s="186" t="s">
        <v>272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192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218440</v>
      </c>
      <c r="E54" s="184" t="s">
        <v>272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185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188</v>
      </c>
      <c r="I57" s="60"/>
      <c r="J57" s="56">
        <v>4850</v>
      </c>
      <c r="K57" s="177" t="s">
        <v>186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98</v>
      </c>
      <c r="B60" s="58" t="s">
        <v>81</v>
      </c>
      <c r="C60" s="123" t="s">
        <v>72</v>
      </c>
      <c r="D60" s="218">
        <v>20000</v>
      </c>
      <c r="E60" s="184" t="s">
        <v>126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86</v>
      </c>
      <c r="C61" s="123" t="s">
        <v>75</v>
      </c>
      <c r="D61" s="218">
        <v>11000</v>
      </c>
      <c r="E61" s="185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82</v>
      </c>
      <c r="C62" s="123" t="s">
        <v>73</v>
      </c>
      <c r="D62" s="218">
        <v>17400</v>
      </c>
      <c r="E62" s="185" t="s">
        <v>155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84</v>
      </c>
      <c r="C63" s="123" t="s">
        <v>74</v>
      </c>
      <c r="D63" s="218">
        <v>19370</v>
      </c>
      <c r="E63" s="186" t="s">
        <v>123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85</v>
      </c>
      <c r="C64" s="123">
        <v>1711270696</v>
      </c>
      <c r="D64" s="218">
        <v>22000</v>
      </c>
      <c r="E64" s="186" t="s">
        <v>54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83</v>
      </c>
      <c r="C65" s="123">
        <v>1774412324</v>
      </c>
      <c r="D65" s="218">
        <v>26320</v>
      </c>
      <c r="E65" s="185" t="s">
        <v>213</v>
      </c>
      <c r="F65" s="138"/>
      <c r="G65" s="144"/>
      <c r="H65" s="194" t="s">
        <v>174</v>
      </c>
      <c r="I65" s="60"/>
      <c r="J65" s="56">
        <v>10000</v>
      </c>
      <c r="K65" s="177" t="s">
        <v>193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94</v>
      </c>
      <c r="B66" s="58" t="s">
        <v>87</v>
      </c>
      <c r="C66" s="123" t="s">
        <v>76</v>
      </c>
      <c r="D66" s="218">
        <v>13500</v>
      </c>
      <c r="E66" s="184" t="s">
        <v>111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202</v>
      </c>
      <c r="C67" s="123"/>
      <c r="D67" s="218">
        <v>26000</v>
      </c>
      <c r="E67" s="185" t="s">
        <v>199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158</v>
      </c>
      <c r="B68" s="57" t="s">
        <v>174</v>
      </c>
      <c r="C68" s="123"/>
      <c r="D68" s="218">
        <v>3000</v>
      </c>
      <c r="E68" s="185" t="s">
        <v>212</v>
      </c>
      <c r="F68" s="138"/>
      <c r="G68" s="144"/>
      <c r="H68" s="194" t="s">
        <v>160</v>
      </c>
      <c r="I68" s="60"/>
      <c r="J68" s="56">
        <v>6800</v>
      </c>
      <c r="K68" s="56" t="s">
        <v>189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96</v>
      </c>
      <c r="B69" s="59" t="s">
        <v>90</v>
      </c>
      <c r="C69" s="123" t="s">
        <v>78</v>
      </c>
      <c r="D69" s="218">
        <v>7000</v>
      </c>
      <c r="E69" s="184" t="s">
        <v>128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7" t="s">
        <v>89</v>
      </c>
      <c r="C70" s="123" t="s">
        <v>77</v>
      </c>
      <c r="D70" s="218">
        <v>79590</v>
      </c>
      <c r="E70" s="185" t="s">
        <v>148</v>
      </c>
      <c r="F70" s="138"/>
      <c r="G70" s="144"/>
      <c r="H70" s="181" t="s">
        <v>187</v>
      </c>
      <c r="I70" s="61"/>
      <c r="J70" s="175">
        <v>1000</v>
      </c>
      <c r="K70" s="176" t="s">
        <v>192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167</v>
      </c>
      <c r="I71" s="63"/>
      <c r="J71" s="56">
        <v>21040</v>
      </c>
      <c r="K71" s="123" t="s">
        <v>185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185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179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172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189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175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210</v>
      </c>
      <c r="C77" s="123"/>
      <c r="D77" s="218">
        <v>13000</v>
      </c>
      <c r="E77" s="185" t="s">
        <v>224</v>
      </c>
      <c r="F77" s="144"/>
      <c r="G77" s="144"/>
      <c r="H77" s="194" t="s">
        <v>163</v>
      </c>
      <c r="I77" s="60"/>
      <c r="J77" s="56">
        <v>35000</v>
      </c>
      <c r="K77" s="177" t="s">
        <v>193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101</v>
      </c>
      <c r="B78" s="58" t="s">
        <v>226</v>
      </c>
      <c r="C78" s="123"/>
      <c r="D78" s="218">
        <v>36260</v>
      </c>
      <c r="E78" s="184" t="s">
        <v>264</v>
      </c>
      <c r="F78" s="291"/>
      <c r="G78" s="144"/>
      <c r="H78" s="194" t="s">
        <v>195</v>
      </c>
      <c r="I78" s="60" t="s">
        <v>196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167</v>
      </c>
      <c r="C79" s="123"/>
      <c r="D79" s="218">
        <v>81530</v>
      </c>
      <c r="E79" s="186" t="s">
        <v>241</v>
      </c>
      <c r="F79" s="138"/>
      <c r="G79" s="144"/>
      <c r="H79" s="194" t="s">
        <v>194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>
        <v>1811710431</v>
      </c>
      <c r="D80" s="218">
        <v>4070</v>
      </c>
      <c r="E80" s="184" t="s">
        <v>252</v>
      </c>
      <c r="F80" s="144"/>
      <c r="G80" s="144"/>
      <c r="H80" s="194" t="s">
        <v>178</v>
      </c>
      <c r="I80" s="60">
        <v>1763999686</v>
      </c>
      <c r="J80" s="56">
        <v>35000</v>
      </c>
      <c r="K80" s="177" t="s">
        <v>176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144</v>
      </c>
      <c r="C81" s="123"/>
      <c r="D81" s="220">
        <v>59160</v>
      </c>
      <c r="E81" s="185" t="s">
        <v>199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239</v>
      </c>
      <c r="B82" s="58" t="s">
        <v>240</v>
      </c>
      <c r="C82" s="123"/>
      <c r="D82" s="218">
        <v>37400</v>
      </c>
      <c r="E82" s="186" t="s">
        <v>257</v>
      </c>
      <c r="F82" s="138"/>
      <c r="G82" s="144"/>
      <c r="H82" s="194" t="s">
        <v>177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208</v>
      </c>
      <c r="B83" s="58" t="s">
        <v>209</v>
      </c>
      <c r="C83" s="123"/>
      <c r="D83" s="218">
        <v>116700</v>
      </c>
      <c r="E83" s="184" t="s">
        <v>272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182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88</v>
      </c>
      <c r="C84" s="123">
        <v>1761236031</v>
      </c>
      <c r="D84" s="218">
        <v>7000</v>
      </c>
      <c r="E84" s="185" t="s">
        <v>126</v>
      </c>
      <c r="F84" s="288"/>
      <c r="G84" s="144"/>
      <c r="H84" s="194" t="s">
        <v>164</v>
      </c>
      <c r="I84" s="60" t="s">
        <v>125</v>
      </c>
      <c r="J84" s="56">
        <v>10340</v>
      </c>
      <c r="K84" s="177" t="s">
        <v>181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172</v>
      </c>
      <c r="C85" s="123"/>
      <c r="D85" s="218">
        <v>20000</v>
      </c>
      <c r="E85" s="185" t="s">
        <v>213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97</v>
      </c>
      <c r="B86" s="58" t="s">
        <v>201</v>
      </c>
      <c r="C86" s="123"/>
      <c r="D86" s="218">
        <v>40490</v>
      </c>
      <c r="E86" s="186" t="s">
        <v>199</v>
      </c>
      <c r="F86" s="138"/>
      <c r="G86" s="144"/>
      <c r="H86" s="194" t="s">
        <v>191</v>
      </c>
      <c r="I86" s="60" t="s">
        <v>125</v>
      </c>
      <c r="J86" s="56">
        <v>1700</v>
      </c>
      <c r="K86" s="177" t="s">
        <v>190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94" t="s">
        <v>97</v>
      </c>
      <c r="B87" s="124" t="s">
        <v>242</v>
      </c>
      <c r="C87" s="123"/>
      <c r="D87" s="218">
        <v>68210</v>
      </c>
      <c r="E87" s="185" t="s">
        <v>241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162</v>
      </c>
      <c r="B88" s="58" t="s">
        <v>266</v>
      </c>
      <c r="C88" s="123"/>
      <c r="D88" s="218">
        <v>43000</v>
      </c>
      <c r="E88" s="186" t="s">
        <v>264</v>
      </c>
      <c r="F88" s="291"/>
      <c r="G88" s="144"/>
      <c r="H88" s="194" t="s">
        <v>122</v>
      </c>
      <c r="I88" s="60" t="s">
        <v>112</v>
      </c>
      <c r="J88" s="56">
        <v>8140</v>
      </c>
      <c r="K88" s="177" t="s">
        <v>186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228</v>
      </c>
      <c r="B89" s="57" t="s">
        <v>229</v>
      </c>
      <c r="C89" s="56"/>
      <c r="D89" s="218">
        <v>6000</v>
      </c>
      <c r="E89" s="185" t="s">
        <v>227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130</v>
      </c>
      <c r="B90" s="58" t="s">
        <v>207</v>
      </c>
      <c r="C90" s="123"/>
      <c r="D90" s="218">
        <v>28000</v>
      </c>
      <c r="E90" s="186" t="s">
        <v>272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130</v>
      </c>
      <c r="B91" s="58" t="s">
        <v>131</v>
      </c>
      <c r="C91" s="123">
        <v>1789726772</v>
      </c>
      <c r="D91" s="218">
        <v>40000</v>
      </c>
      <c r="E91" s="185" t="s">
        <v>175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219</v>
      </c>
      <c r="B92" s="58" t="s">
        <v>220</v>
      </c>
      <c r="C92" s="123"/>
      <c r="D92" s="218">
        <v>30000</v>
      </c>
      <c r="E92" s="186" t="s">
        <v>272</v>
      </c>
      <c r="F92" s="291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203</v>
      </c>
      <c r="B93" s="58" t="s">
        <v>204</v>
      </c>
      <c r="C93" s="123"/>
      <c r="D93" s="218">
        <v>34000</v>
      </c>
      <c r="E93" s="185" t="s">
        <v>268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162</v>
      </c>
      <c r="B94" s="58" t="s">
        <v>163</v>
      </c>
      <c r="C94" s="123"/>
      <c r="D94" s="218">
        <v>25000</v>
      </c>
      <c r="E94" s="185" t="s">
        <v>212</v>
      </c>
      <c r="F94" s="291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214</v>
      </c>
      <c r="B95" s="58" t="s">
        <v>215</v>
      </c>
      <c r="C95" s="123"/>
      <c r="D95" s="218">
        <v>7700</v>
      </c>
      <c r="E95" s="185" t="s">
        <v>213</v>
      </c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143</v>
      </c>
      <c r="B96" s="58" t="s">
        <v>253</v>
      </c>
      <c r="C96" s="237"/>
      <c r="D96" s="218">
        <v>44000</v>
      </c>
      <c r="E96" s="186" t="s">
        <v>252</v>
      </c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97</v>
      </c>
      <c r="B97" s="58" t="s">
        <v>146</v>
      </c>
      <c r="C97" s="123">
        <v>1309083520</v>
      </c>
      <c r="D97" s="218">
        <v>310000</v>
      </c>
      <c r="E97" s="185" t="s">
        <v>257</v>
      </c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 t="s">
        <v>254</v>
      </c>
      <c r="B98" s="58" t="s">
        <v>187</v>
      </c>
      <c r="C98" s="123"/>
      <c r="D98" s="218">
        <v>20000</v>
      </c>
      <c r="E98" s="184" t="s">
        <v>252</v>
      </c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 t="s">
        <v>258</v>
      </c>
      <c r="B99" s="58" t="s">
        <v>259</v>
      </c>
      <c r="C99" s="123"/>
      <c r="D99" s="218">
        <v>27000</v>
      </c>
      <c r="E99" s="184" t="s">
        <v>257</v>
      </c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 t="s">
        <v>228</v>
      </c>
      <c r="B100" s="58" t="s">
        <v>269</v>
      </c>
      <c r="C100" s="123"/>
      <c r="D100" s="218">
        <v>50000</v>
      </c>
      <c r="E100" s="186" t="s">
        <v>268</v>
      </c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178</v>
      </c>
      <c r="C116" s="123">
        <v>1763999686</v>
      </c>
      <c r="D116" s="218">
        <v>35000</v>
      </c>
      <c r="E116" s="186" t="s">
        <v>176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177</v>
      </c>
      <c r="C118" s="123">
        <v>1758900692</v>
      </c>
      <c r="D118" s="268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0" t="s">
        <v>31</v>
      </c>
      <c r="B119" s="331"/>
      <c r="C119" s="343"/>
      <c r="D119" s="221">
        <f>SUM(D37:D118)</f>
        <v>3288145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0" t="s">
        <v>32</v>
      </c>
      <c r="B121" s="331"/>
      <c r="C121" s="331"/>
      <c r="D121" s="221">
        <f>D119+M121</f>
        <v>3288145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7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3"/>
  <sheetViews>
    <sheetView tabSelected="1" zoomScaleNormal="100" workbookViewId="0">
      <selection activeCell="I10" sqref="I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7" t="s">
        <v>53</v>
      </c>
      <c r="B1" s="348"/>
      <c r="C1" s="348"/>
      <c r="D1" s="348"/>
      <c r="E1" s="349"/>
      <c r="F1" s="5"/>
      <c r="G1" s="5"/>
    </row>
    <row r="2" spans="1:25" ht="21.75">
      <c r="A2" s="353" t="s">
        <v>68</v>
      </c>
      <c r="B2" s="354"/>
      <c r="C2" s="354"/>
      <c r="D2" s="354"/>
      <c r="E2" s="355"/>
      <c r="F2" s="5"/>
      <c r="G2" s="5"/>
    </row>
    <row r="3" spans="1:25" ht="23.25">
      <c r="A3" s="350" t="s">
        <v>273</v>
      </c>
      <c r="B3" s="351"/>
      <c r="C3" s="351"/>
      <c r="D3" s="351"/>
      <c r="E3" s="35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6" t="s">
        <v>118</v>
      </c>
      <c r="B4" s="357"/>
      <c r="C4" s="272"/>
      <c r="D4" s="358" t="s">
        <v>117</v>
      </c>
      <c r="E4" s="359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13150003.46778072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277981.07757891831</v>
      </c>
      <c r="C6" s="41"/>
      <c r="D6" s="39" t="s">
        <v>18</v>
      </c>
      <c r="E6" s="254">
        <v>18038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3"/>
      <c r="B7" s="258"/>
      <c r="C7" s="41"/>
      <c r="D7" s="39" t="s">
        <v>66</v>
      </c>
      <c r="E7" s="287">
        <v>164770.6097981967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4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67305</v>
      </c>
      <c r="C9" s="40"/>
      <c r="D9" s="39" t="s">
        <v>12</v>
      </c>
      <c r="E9" s="254">
        <v>3288145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265</v>
      </c>
      <c r="E10" s="256">
        <v>-5310234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97" t="s">
        <v>274</v>
      </c>
      <c r="B11" s="298">
        <f>B6-B9-B10</f>
        <v>210676.07757891831</v>
      </c>
      <c r="C11" s="40"/>
      <c r="D11" s="305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9" t="s">
        <v>275</v>
      </c>
      <c r="B12" s="258">
        <v>69779</v>
      </c>
      <c r="C12" s="40"/>
      <c r="D12" s="40"/>
      <c r="E12" s="254"/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9" t="s">
        <v>276</v>
      </c>
      <c r="B13" s="258">
        <v>84248</v>
      </c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0" t="s">
        <v>8</v>
      </c>
      <c r="B14" s="298">
        <f>B11+B12+B13</f>
        <v>364703.07757891831</v>
      </c>
      <c r="C14" s="39"/>
      <c r="D14" s="39" t="s">
        <v>225</v>
      </c>
      <c r="E14" s="254">
        <v>53980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9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9" t="s">
        <v>183</v>
      </c>
      <c r="B16" s="258">
        <v>3000000</v>
      </c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B5+B6-B9-B10+B12+B13+B16</f>
        <v>11364703.077578917</v>
      </c>
      <c r="C17" s="40"/>
      <c r="D17" s="40" t="s">
        <v>7</v>
      </c>
      <c r="E17" s="257">
        <f>SUM(E5:E16)</f>
        <v>11364703.077578917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4" t="s">
        <v>15</v>
      </c>
      <c r="B19" s="345"/>
      <c r="C19" s="345"/>
      <c r="D19" s="345"/>
      <c r="E19" s="346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296"/>
      <c r="D20" s="277" t="s">
        <v>262</v>
      </c>
      <c r="E20" s="278">
        <v>27000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7" t="s">
        <v>137</v>
      </c>
      <c r="E21" s="278">
        <v>70000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236</v>
      </c>
      <c r="B22" s="127">
        <v>26680</v>
      </c>
      <c r="C22" s="39"/>
      <c r="D22" s="277" t="s">
        <v>140</v>
      </c>
      <c r="E22" s="278">
        <v>163780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263</v>
      </c>
      <c r="B23" s="127">
        <v>17400</v>
      </c>
      <c r="C23" s="39"/>
      <c r="D23" s="277" t="s">
        <v>124</v>
      </c>
      <c r="E23" s="278">
        <v>227880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149</v>
      </c>
      <c r="B24" s="127">
        <v>26000</v>
      </c>
      <c r="C24" s="39"/>
      <c r="D24" s="279" t="s">
        <v>127</v>
      </c>
      <c r="E24" s="280">
        <v>200000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113</v>
      </c>
      <c r="B25" s="49">
        <v>19600</v>
      </c>
      <c r="C25" s="39"/>
      <c r="D25" s="277" t="s">
        <v>142</v>
      </c>
      <c r="E25" s="278">
        <v>218440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0" t="s">
        <v>260</v>
      </c>
      <c r="B26" s="127">
        <v>37400</v>
      </c>
      <c r="C26" s="128"/>
      <c r="D26" s="277" t="s">
        <v>138</v>
      </c>
      <c r="E26" s="278">
        <v>38000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307" t="s">
        <v>119</v>
      </c>
      <c r="B27" s="308">
        <v>22000</v>
      </c>
      <c r="C27" s="128"/>
      <c r="D27" s="285" t="s">
        <v>17</v>
      </c>
      <c r="E27" s="286">
        <v>504280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2" t="s">
        <v>255</v>
      </c>
      <c r="B28" s="283">
        <v>44000</v>
      </c>
      <c r="C28" s="284"/>
      <c r="D28" s="285" t="s">
        <v>211</v>
      </c>
      <c r="E28" s="286">
        <v>65900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2" t="s">
        <v>184</v>
      </c>
      <c r="B29" s="283">
        <v>81530</v>
      </c>
      <c r="C29" s="284"/>
      <c r="D29" s="285" t="s">
        <v>136</v>
      </c>
      <c r="E29" s="286">
        <v>200000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2" t="s">
        <v>180</v>
      </c>
      <c r="B30" s="283">
        <v>60000</v>
      </c>
      <c r="C30" s="284"/>
      <c r="D30" s="285" t="s">
        <v>270</v>
      </c>
      <c r="E30" s="286">
        <v>50000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2" t="s">
        <v>256</v>
      </c>
      <c r="B31" s="283">
        <v>26000</v>
      </c>
      <c r="C31" s="284"/>
      <c r="D31" s="285" t="s">
        <v>139</v>
      </c>
      <c r="E31" s="286">
        <v>40000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2" t="s">
        <v>245</v>
      </c>
      <c r="B32" s="283">
        <v>116700</v>
      </c>
      <c r="C32" s="284"/>
      <c r="D32" s="285" t="s">
        <v>261</v>
      </c>
      <c r="E32" s="286">
        <v>28000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2" t="s">
        <v>173</v>
      </c>
      <c r="B33" s="283">
        <v>20000</v>
      </c>
      <c r="C33" s="284"/>
      <c r="D33" s="285" t="s">
        <v>271</v>
      </c>
      <c r="E33" s="286">
        <v>20000</v>
      </c>
      <c r="G33" s="1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82" t="s">
        <v>243</v>
      </c>
      <c r="B34" s="283">
        <v>68210</v>
      </c>
      <c r="C34" s="284"/>
      <c r="D34" s="306" t="s">
        <v>230</v>
      </c>
      <c r="E34" s="286">
        <v>34000</v>
      </c>
      <c r="G34" s="16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282" t="s">
        <v>147</v>
      </c>
      <c r="B35" s="283">
        <v>290000</v>
      </c>
      <c r="C35" s="284"/>
      <c r="D35" s="306" t="s">
        <v>216</v>
      </c>
      <c r="E35" s="286">
        <v>25000</v>
      </c>
      <c r="G35" s="1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282" t="s">
        <v>205</v>
      </c>
      <c r="B36" s="283">
        <v>40490</v>
      </c>
      <c r="C36" s="284"/>
      <c r="D36" s="306" t="s">
        <v>267</v>
      </c>
      <c r="E36" s="286">
        <v>43000</v>
      </c>
      <c r="G36" s="1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299" t="s">
        <v>19</v>
      </c>
      <c r="B37" s="300">
        <v>79590</v>
      </c>
      <c r="C37" s="292"/>
      <c r="D37" s="299" t="s">
        <v>237</v>
      </c>
      <c r="E37" s="309">
        <v>30000</v>
      </c>
      <c r="G37" s="16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14"/>
      <c r="B38" s="1"/>
      <c r="C38" s="1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8:25"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8:25"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8:25"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8:25"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2022-04-28T11:53:45Z</dcterms:modified>
</cp:coreProperties>
</file>