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02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<sst xmlns="http://schemas.openxmlformats.org/spreadsheetml/2006/main" count="126" uniqueCount="81">
  <si>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</si>
  <si>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</si>
  <si>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</si>
  <si>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</si>
  <si>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</si>
  <si>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</si>
  <si>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</si>
  <si>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</si>
  <si>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</si>
  <si>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</si>
  <si>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</si>
  <si>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</si>
  <si>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</si>
  <si>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</si>
  <si>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</si>
  <si>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</si>
  <si>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</si>
  <si>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</si>
  <si>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</si>
  <si>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</si>
  <si>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</si>
  <si>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</si>
  <si>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</si>
  <si>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</si>
  <si>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</si>
  <si>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</si>
  <si>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</si>
  <si>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</si>
  <si>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</si>
  <si>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</si>
  <si>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</si>
  <si>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</si>
  <si>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</si>
  <si>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</si>
  <si>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</si>
  <si>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</si>
  <si>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</si>
  <si>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</si>
  <si>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</si>
  <si>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</si>
  <si>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</si>
  <si>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</si>
  <si>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</si>
  <si>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</si>
  <si>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</si>
  <si>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</si>
  <si>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</si>
  <si>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</si>
  <si>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</si>
  <si>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</si>
  <si>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</si>
  <si>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</si>
  <si>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</si>
  <si>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</si>
  <si>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</si>
  <si>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</si>
  <si>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</si>
  <si>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</si>
  <si>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</si>
  <si>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Opening</t>
  </si>
  <si>
    <t>Sarthok Boss Dhar</t>
  </si>
  <si>
    <t>23.09.2021</t>
  </si>
  <si>
    <t>Bank</t>
  </si>
  <si>
    <t>L= Rasel Telecom</t>
  </si>
  <si>
    <t>Memo Make</t>
  </si>
  <si>
    <t>22.11.2021</t>
  </si>
  <si>
    <t>28.10.2021</t>
  </si>
  <si>
    <t>28.11.2021</t>
  </si>
  <si>
    <t>Biswash Telecom</t>
  </si>
  <si>
    <t>Jafor TSM (C25s)+Branding</t>
  </si>
  <si>
    <t>30.11.2021</t>
  </si>
  <si>
    <t>Friends Mobile Collection</t>
  </si>
  <si>
    <t>C=Friends Mobile Collection</t>
  </si>
  <si>
    <t>C= Biswash Telecom</t>
  </si>
  <si>
    <t>Bank Statement Dec 2021</t>
  </si>
  <si>
    <t>Month : DEC-2021</t>
  </si>
  <si>
    <t>Dighi Telecom</t>
  </si>
  <si>
    <t>01.12.2021</t>
  </si>
  <si>
    <t>Date: 01.12.2021</t>
  </si>
  <si>
    <t xml:space="preserve">General Cost </t>
  </si>
  <si>
    <t>S= Dighi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</si>
</sst>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vertical="center"/>
    </xf>
    <xf numFmtId="0" fontId="34" fillId="0" borderId="58" xfId="0" applyFont="1" applyFill="1" applyBorder="1" applyAlignment="1">
      <alignment horizontal="left" vertical="center"/>
    </xf>
    <xf numFmtId="1" fontId="34" fillId="0" borderId="59" xfId="0" applyNumberFormat="1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left" vertical="center"/>
    </xf>
    <xf numFmtId="1" fontId="34" fillId="0" borderId="60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34" fillId="40" borderId="48" xfId="0" applyFont="1" applyFill="1" applyBorder="1" applyAlignment="1">
      <alignment horizontal="center" vertical="center"/>
    </xf>
    <xf numFmtId="1" fontId="35" fillId="4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51" xfId="0" applyFont="1" applyFill="1" applyBorder="1" applyAlignment="1">
      <alignment horizontal="center" vertical="center"/>
    </xf>
    <xf numFmtId="0" fontId="7" fillId="41" borderId="52" xfId="0" applyFont="1" applyFill="1" applyBorder="1" applyAlignment="1">
      <alignment horizontal="center" vertical="center"/>
    </xf>
    <xf numFmtId="0" fontId="7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G23" sqref="G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4" t="s">
        <v>13</v>
      </c>
      <c r="C1" s="254"/>
      <c r="D1" s="254"/>
      <c r="E1" s="254"/>
    </row>
    <row r="2" spans="1:11" ht="16.5" customHeight="1">
      <c r="A2" s="15"/>
      <c r="B2" s="255" t="s">
        <v>74</v>
      </c>
      <c r="C2" s="255"/>
      <c r="D2" s="255"/>
      <c r="E2" s="255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59</v>
      </c>
      <c r="C5" s="19">
        <v>6830</v>
      </c>
      <c r="D5" s="19">
        <v>0</v>
      </c>
      <c r="E5" s="21">
        <f t="shared" ref="E5:E36" si="0">E4+C5-D5</f>
        <v>6830</v>
      </c>
      <c r="F5" s="12"/>
      <c r="G5" s="13"/>
    </row>
    <row r="6" spans="1:11">
      <c r="A6" s="15"/>
      <c r="B6" s="20"/>
      <c r="C6" s="19"/>
      <c r="D6" s="19"/>
      <c r="E6" s="185">
        <f t="shared" si="0"/>
        <v>6830</v>
      </c>
      <c r="F6" s="12"/>
      <c r="G6" s="1"/>
      <c r="H6" s="1"/>
      <c r="I6" s="1"/>
      <c r="J6" s="15"/>
      <c r="K6" s="15"/>
    </row>
    <row r="7" spans="1:11">
      <c r="A7" s="15"/>
      <c r="B7" s="20"/>
      <c r="C7" s="19"/>
      <c r="D7" s="19"/>
      <c r="E7" s="185">
        <f t="shared" si="0"/>
        <v>6830</v>
      </c>
      <c r="F7" s="12"/>
      <c r="G7" s="1"/>
      <c r="H7" s="1"/>
      <c r="I7" s="1"/>
      <c r="J7" s="15"/>
      <c r="K7" s="15"/>
    </row>
    <row r="8" spans="1:11">
      <c r="A8" s="15"/>
      <c r="B8" s="20"/>
      <c r="C8" s="19"/>
      <c r="D8" s="19"/>
      <c r="E8" s="185">
        <f t="shared" si="0"/>
        <v>6830</v>
      </c>
      <c r="F8" s="12"/>
      <c r="G8" s="1"/>
      <c r="H8" s="1"/>
      <c r="I8" s="1"/>
      <c r="J8" s="15"/>
      <c r="K8" s="15"/>
    </row>
    <row r="9" spans="1:11">
      <c r="A9" s="15"/>
      <c r="B9" s="20"/>
      <c r="C9" s="22"/>
      <c r="D9" s="22"/>
      <c r="E9" s="185">
        <f t="shared" si="0"/>
        <v>6830</v>
      </c>
      <c r="F9" s="12"/>
      <c r="G9" s="1"/>
      <c r="H9" s="1"/>
      <c r="I9" s="1"/>
      <c r="J9" s="15"/>
      <c r="K9" s="15"/>
    </row>
    <row r="10" spans="1:11">
      <c r="A10" s="15"/>
      <c r="B10" s="20"/>
      <c r="C10" s="19"/>
      <c r="D10" s="19"/>
      <c r="E10" s="185">
        <f t="shared" si="0"/>
        <v>6830</v>
      </c>
      <c r="F10" s="12"/>
      <c r="G10" s="1"/>
      <c r="H10" s="1"/>
      <c r="I10" s="1"/>
      <c r="J10" s="15"/>
      <c r="K10" s="15"/>
    </row>
    <row r="11" spans="1:11">
      <c r="A11" s="15"/>
      <c r="B11" s="20"/>
      <c r="C11" s="19"/>
      <c r="D11" s="19"/>
      <c r="E11" s="185">
        <f t="shared" si="0"/>
        <v>6830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185">
        <f t="shared" si="0"/>
        <v>6830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85">
        <f t="shared" si="0"/>
        <v>6830</v>
      </c>
      <c r="F13" s="12"/>
      <c r="G13" s="1"/>
      <c r="H13" s="1"/>
      <c r="I13" s="1"/>
      <c r="J13" s="15"/>
      <c r="K13" s="15"/>
    </row>
    <row r="14" spans="1:11">
      <c r="A14" s="15"/>
      <c r="B14" s="180"/>
      <c r="C14" s="181"/>
      <c r="D14" s="181"/>
      <c r="E14" s="185">
        <f t="shared" si="0"/>
        <v>6830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85">
        <f t="shared" si="0"/>
        <v>6830</v>
      </c>
      <c r="F15" s="12"/>
      <c r="G15" s="14"/>
      <c r="H15" s="1"/>
      <c r="I15" s="1"/>
      <c r="J15" s="15"/>
      <c r="K15" s="15"/>
    </row>
    <row r="16" spans="1:11">
      <c r="A16" s="15"/>
      <c r="B16" s="182"/>
      <c r="C16" s="183"/>
      <c r="D16" s="183"/>
      <c r="E16" s="185">
        <f t="shared" si="0"/>
        <v>6830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85">
        <f>E16+C17-D17</f>
        <v>6830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85">
        <f t="shared" si="0"/>
        <v>6830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85">
        <f t="shared" si="0"/>
        <v>6830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85">
        <f>E19+C20-D20</f>
        <v>6830</v>
      </c>
      <c r="F20" s="12"/>
      <c r="G20" s="7"/>
      <c r="H20" s="1"/>
      <c r="I20" s="1"/>
      <c r="J20" s="15"/>
      <c r="K20" s="15"/>
    </row>
    <row r="21" spans="1:11">
      <c r="A21" s="15"/>
      <c r="B21" s="180"/>
      <c r="C21" s="181"/>
      <c r="D21" s="181"/>
      <c r="E21" s="194">
        <f>E20+C21-D21</f>
        <v>6830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85">
        <f>E21+C22-D22</f>
        <v>6830</v>
      </c>
      <c r="F22" s="12"/>
      <c r="G22" s="1"/>
      <c r="H22" s="1"/>
      <c r="I22" s="1"/>
      <c r="J22" s="15"/>
      <c r="K22" s="15"/>
    </row>
    <row r="23" spans="1:11">
      <c r="A23" s="15"/>
      <c r="B23" s="182"/>
      <c r="C23" s="183"/>
      <c r="D23" s="183"/>
      <c r="E23" s="32">
        <f t="shared" si="0"/>
        <v>6830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6830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6830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6830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6830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6830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6830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6830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6830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6830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6830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6830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6830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6830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6830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6830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6830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6830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6830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6830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6830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6830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6830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6830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6830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6830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6830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6830</v>
      </c>
      <c r="F50" s="12"/>
      <c r="G50" s="1"/>
      <c r="H50" s="15"/>
    </row>
    <row r="51" spans="2:8">
      <c r="B51" s="25"/>
      <c r="C51" s="21">
        <f>SUM(C5:C50)</f>
        <v>6830</v>
      </c>
      <c r="D51" s="21">
        <f>SUM(D5:D50)</f>
        <v>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60" t="s">
        <v>13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</row>
    <row r="2" spans="1:24" s="105" customFormat="1" ht="18">
      <c r="A2" s="261" t="s">
        <v>43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</row>
    <row r="3" spans="1:24" s="106" customFormat="1" ht="16.5" thickBot="1">
      <c r="A3" s="262" t="s">
        <v>75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4"/>
      <c r="S3" s="49"/>
      <c r="T3" s="5"/>
      <c r="U3" s="5"/>
      <c r="V3" s="5"/>
      <c r="W3" s="5"/>
      <c r="X3" s="11"/>
    </row>
    <row r="4" spans="1:24" s="108" customFormat="1">
      <c r="A4" s="265" t="s">
        <v>26</v>
      </c>
      <c r="B4" s="267" t="s">
        <v>27</v>
      </c>
      <c r="C4" s="256" t="s">
        <v>28</v>
      </c>
      <c r="D4" s="256" t="s">
        <v>29</v>
      </c>
      <c r="E4" s="256" t="s">
        <v>30</v>
      </c>
      <c r="F4" s="256" t="s">
        <v>31</v>
      </c>
      <c r="G4" s="256" t="s">
        <v>32</v>
      </c>
      <c r="H4" s="256" t="s">
        <v>54</v>
      </c>
      <c r="I4" s="256" t="s">
        <v>33</v>
      </c>
      <c r="J4" s="256" t="s">
        <v>34</v>
      </c>
      <c r="K4" s="256" t="s">
        <v>35</v>
      </c>
      <c r="L4" s="256" t="s">
        <v>36</v>
      </c>
      <c r="M4" s="256" t="s">
        <v>64</v>
      </c>
      <c r="N4" s="258" t="s">
        <v>57</v>
      </c>
      <c r="O4" s="271" t="s">
        <v>15</v>
      </c>
      <c r="P4" s="269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6"/>
      <c r="B5" s="268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9"/>
      <c r="O5" s="272"/>
      <c r="P5" s="270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77</v>
      </c>
      <c r="B6" s="117"/>
      <c r="C6" s="117"/>
      <c r="D6" s="118"/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680</v>
      </c>
      <c r="R6" s="122"/>
      <c r="S6" s="123"/>
      <c r="T6" s="26"/>
      <c r="U6" s="3"/>
      <c r="V6" s="26"/>
      <c r="W6" s="3"/>
    </row>
    <row r="7" spans="1:24" s="9" customFormat="1">
      <c r="A7" s="116"/>
      <c r="B7" s="117"/>
      <c r="C7" s="117"/>
      <c r="D7" s="118"/>
      <c r="E7" s="118"/>
      <c r="F7" s="118"/>
      <c r="G7" s="118"/>
      <c r="H7" s="118"/>
      <c r="I7" s="119"/>
      <c r="J7" s="118"/>
      <c r="K7" s="118"/>
      <c r="L7" s="118"/>
      <c r="M7" s="154"/>
      <c r="N7" s="118"/>
      <c r="O7" s="118"/>
      <c r="P7" s="120"/>
      <c r="Q7" s="121">
        <f t="shared" si="0"/>
        <v>0</v>
      </c>
      <c r="R7" s="122"/>
      <c r="S7" s="26"/>
      <c r="T7" s="26"/>
      <c r="U7" s="26"/>
      <c r="V7" s="26"/>
      <c r="W7" s="26"/>
    </row>
    <row r="8" spans="1:24" s="9" customFormat="1">
      <c r="A8" s="116"/>
      <c r="B8" s="124"/>
      <c r="C8" s="117"/>
      <c r="D8" s="125"/>
      <c r="E8" s="125"/>
      <c r="F8" s="125"/>
      <c r="G8" s="125"/>
      <c r="H8" s="125"/>
      <c r="I8" s="126"/>
      <c r="J8" s="125"/>
      <c r="K8" s="125"/>
      <c r="L8" s="125"/>
      <c r="M8" s="155"/>
      <c r="N8" s="125"/>
      <c r="O8" s="125"/>
      <c r="P8" s="127"/>
      <c r="Q8" s="121">
        <f t="shared" si="0"/>
        <v>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/>
      <c r="B9" s="124"/>
      <c r="C9" s="117"/>
      <c r="D9" s="125"/>
      <c r="E9" s="125"/>
      <c r="F9" s="125"/>
      <c r="G9" s="125"/>
      <c r="H9" s="125"/>
      <c r="I9" s="126"/>
      <c r="J9" s="125"/>
      <c r="K9" s="125"/>
      <c r="L9" s="125"/>
      <c r="M9" s="155"/>
      <c r="N9" s="125"/>
      <c r="O9" s="125"/>
      <c r="P9" s="127"/>
      <c r="Q9" s="121">
        <f t="shared" si="0"/>
        <v>0</v>
      </c>
      <c r="R9" s="122"/>
      <c r="S9" s="6"/>
      <c r="T9" s="6"/>
      <c r="U9" s="26"/>
      <c r="V9" s="26"/>
      <c r="W9" s="26"/>
    </row>
    <row r="10" spans="1:24" s="9" customFormat="1">
      <c r="A10" s="116"/>
      <c r="B10" s="124"/>
      <c r="C10" s="117"/>
      <c r="D10" s="125"/>
      <c r="E10" s="125"/>
      <c r="F10" s="125"/>
      <c r="G10" s="125"/>
      <c r="H10" s="125"/>
      <c r="I10" s="125"/>
      <c r="J10" s="125"/>
      <c r="K10" s="125"/>
      <c r="L10" s="125"/>
      <c r="M10" s="155"/>
      <c r="N10" s="125"/>
      <c r="O10" s="125"/>
      <c r="P10" s="127"/>
      <c r="Q10" s="121">
        <f t="shared" si="0"/>
        <v>0</v>
      </c>
      <c r="R10" s="122"/>
      <c r="S10" s="26"/>
      <c r="T10" s="26"/>
      <c r="U10" s="3"/>
      <c r="V10" s="26"/>
      <c r="W10" s="3"/>
    </row>
    <row r="11" spans="1:24" s="9" customFormat="1">
      <c r="A11" s="116"/>
      <c r="B11" s="124"/>
      <c r="C11" s="117"/>
      <c r="D11" s="125"/>
      <c r="E11" s="125"/>
      <c r="F11" s="125"/>
      <c r="G11" s="125"/>
      <c r="H11" s="125"/>
      <c r="I11" s="125"/>
      <c r="J11" s="125"/>
      <c r="K11" s="125"/>
      <c r="L11" s="125"/>
      <c r="M11" s="155"/>
      <c r="N11" s="125"/>
      <c r="O11" s="125"/>
      <c r="P11" s="127"/>
      <c r="Q11" s="121">
        <f t="shared" si="0"/>
        <v>0</v>
      </c>
      <c r="R11" s="122"/>
      <c r="S11" s="26"/>
      <c r="T11" s="26"/>
      <c r="U11" s="26"/>
      <c r="V11" s="26"/>
      <c r="W11" s="26"/>
    </row>
    <row r="12" spans="1:24" s="9" customFormat="1">
      <c r="A12" s="116"/>
      <c r="B12" s="124"/>
      <c r="C12" s="117"/>
      <c r="D12" s="125"/>
      <c r="E12" s="125"/>
      <c r="F12" s="125"/>
      <c r="G12" s="125"/>
      <c r="H12" s="125"/>
      <c r="I12" s="125"/>
      <c r="J12" s="125"/>
      <c r="K12" s="125"/>
      <c r="L12" s="125"/>
      <c r="M12" s="155"/>
      <c r="N12" s="125"/>
      <c r="O12" s="125"/>
      <c r="P12" s="127"/>
      <c r="Q12" s="121">
        <f t="shared" si="0"/>
        <v>0</v>
      </c>
      <c r="R12" s="122"/>
      <c r="S12" s="26"/>
      <c r="T12" s="26"/>
      <c r="U12" s="3"/>
      <c r="V12" s="26"/>
      <c r="W12" s="3"/>
    </row>
    <row r="13" spans="1:24" s="9" customFormat="1">
      <c r="A13" s="116"/>
      <c r="B13" s="124"/>
      <c r="C13" s="117"/>
      <c r="D13" s="125"/>
      <c r="E13" s="125"/>
      <c r="F13" s="125"/>
      <c r="G13" s="125"/>
      <c r="H13" s="125"/>
      <c r="I13" s="125"/>
      <c r="J13" s="125"/>
      <c r="K13" s="128"/>
      <c r="L13" s="125"/>
      <c r="M13" s="155"/>
      <c r="N13" s="125"/>
      <c r="O13" s="125"/>
      <c r="P13" s="127"/>
      <c r="Q13" s="121">
        <f t="shared" si="0"/>
        <v>0</v>
      </c>
      <c r="R13" s="122"/>
      <c r="S13" s="123"/>
      <c r="T13" s="26"/>
      <c r="U13" s="26"/>
      <c r="V13" s="26"/>
      <c r="W13" s="26"/>
    </row>
    <row r="14" spans="1:24" s="9" customFormat="1">
      <c r="A14" s="116"/>
      <c r="B14" s="124"/>
      <c r="C14" s="117"/>
      <c r="D14" s="125"/>
      <c r="E14" s="125"/>
      <c r="F14" s="125"/>
      <c r="G14" s="125"/>
      <c r="H14" s="125"/>
      <c r="I14" s="125"/>
      <c r="J14" s="125"/>
      <c r="K14" s="129"/>
      <c r="L14" s="125"/>
      <c r="M14" s="155"/>
      <c r="N14" s="125"/>
      <c r="O14" s="125"/>
      <c r="P14" s="127"/>
      <c r="Q14" s="121">
        <f t="shared" si="0"/>
        <v>0</v>
      </c>
      <c r="R14" s="122"/>
      <c r="S14" s="130"/>
      <c r="T14" s="26"/>
      <c r="U14" s="3"/>
      <c r="V14" s="26"/>
      <c r="W14" s="3"/>
    </row>
    <row r="15" spans="1:24" s="9" customFormat="1">
      <c r="A15" s="116"/>
      <c r="B15" s="124"/>
      <c r="C15" s="117"/>
      <c r="D15" s="125"/>
      <c r="E15" s="125"/>
      <c r="F15" s="125"/>
      <c r="G15" s="125"/>
      <c r="H15" s="125"/>
      <c r="I15" s="125"/>
      <c r="J15" s="125"/>
      <c r="K15" s="118"/>
      <c r="L15" s="125"/>
      <c r="M15" s="155"/>
      <c r="N15" s="125"/>
      <c r="O15" s="125"/>
      <c r="P15" s="127"/>
      <c r="Q15" s="121">
        <f t="shared" si="0"/>
        <v>0</v>
      </c>
      <c r="R15" s="122"/>
      <c r="S15" s="4"/>
      <c r="T15" s="26"/>
      <c r="U15" s="26"/>
      <c r="V15" s="26"/>
      <c r="W15" s="26"/>
    </row>
    <row r="16" spans="1:24" s="9" customFormat="1">
      <c r="A16" s="116"/>
      <c r="B16" s="124"/>
      <c r="C16" s="117"/>
      <c r="D16" s="125"/>
      <c r="E16" s="125"/>
      <c r="F16" s="125"/>
      <c r="G16" s="125"/>
      <c r="H16" s="125"/>
      <c r="I16" s="125"/>
      <c r="J16" s="125"/>
      <c r="K16" s="125"/>
      <c r="L16" s="125"/>
      <c r="M16" s="155"/>
      <c r="N16" s="125"/>
      <c r="O16" s="125"/>
      <c r="P16" s="127"/>
      <c r="Q16" s="121">
        <f t="shared" si="0"/>
        <v>0</v>
      </c>
      <c r="R16" s="122"/>
      <c r="S16" s="4"/>
      <c r="T16" s="26"/>
      <c r="U16" s="3"/>
      <c r="V16" s="26"/>
      <c r="W16" s="3"/>
    </row>
    <row r="17" spans="1:23" s="9" customFormat="1">
      <c r="A17" s="116"/>
      <c r="B17" s="124"/>
      <c r="C17" s="117"/>
      <c r="D17" s="125"/>
      <c r="E17" s="125"/>
      <c r="F17" s="125"/>
      <c r="G17" s="125"/>
      <c r="H17" s="125"/>
      <c r="I17" s="125"/>
      <c r="J17" s="125"/>
      <c r="K17" s="125"/>
      <c r="L17" s="125"/>
      <c r="M17" s="155"/>
      <c r="N17" s="127"/>
      <c r="O17" s="125"/>
      <c r="P17" s="127"/>
      <c r="Q17" s="121">
        <f t="shared" si="0"/>
        <v>0</v>
      </c>
      <c r="R17" s="122"/>
      <c r="S17" s="4"/>
      <c r="T17" s="26"/>
      <c r="U17" s="26"/>
      <c r="V17" s="26"/>
      <c r="W17" s="26"/>
    </row>
    <row r="18" spans="1:23" s="9" customFormat="1">
      <c r="A18" s="116"/>
      <c r="B18" s="124"/>
      <c r="C18" s="117"/>
      <c r="D18" s="125"/>
      <c r="E18" s="125"/>
      <c r="F18" s="125"/>
      <c r="G18" s="125"/>
      <c r="H18" s="125"/>
      <c r="I18" s="125"/>
      <c r="J18" s="125"/>
      <c r="K18" s="125"/>
      <c r="L18" s="125"/>
      <c r="M18" s="155"/>
      <c r="N18" s="127"/>
      <c r="O18" s="125"/>
      <c r="P18" s="127"/>
      <c r="Q18" s="121">
        <f t="shared" si="0"/>
        <v>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0</v>
      </c>
      <c r="C37" s="143">
        <f t="shared" ref="C37:P37" si="1">SUM(C6:C36)</f>
        <v>0</v>
      </c>
      <c r="D37" s="143">
        <f t="shared" si="1"/>
        <v>0</v>
      </c>
      <c r="E37" s="143">
        <f t="shared" si="1"/>
        <v>0</v>
      </c>
      <c r="F37" s="143">
        <f t="shared" si="1"/>
        <v>0</v>
      </c>
      <c r="G37" s="143">
        <f>SUM(G6:G36)</f>
        <v>400</v>
      </c>
      <c r="H37" s="143">
        <f t="shared" si="1"/>
        <v>0</v>
      </c>
      <c r="I37" s="143">
        <f t="shared" si="1"/>
        <v>120</v>
      </c>
      <c r="J37" s="143">
        <f t="shared" si="1"/>
        <v>160</v>
      </c>
      <c r="K37" s="143">
        <f t="shared" si="1"/>
        <v>0</v>
      </c>
      <c r="L37" s="143">
        <f t="shared" si="1"/>
        <v>0</v>
      </c>
      <c r="M37" s="158">
        <f t="shared" si="1"/>
        <v>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680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1" zoomScale="120" zoomScaleNormal="120" workbookViewId="0">
      <selection activeCell="C115" sqref="C115"/>
    </sheetView>
  </sheetViews>
  <sheetFormatPr defaultColWidth="9.140625" defaultRowHeight="12.75"/>
  <cols>
    <col min="1" max="1" width="24.85546875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9" t="s">
        <v>13</v>
      </c>
      <c r="B1" s="279"/>
      <c r="C1" s="279"/>
      <c r="D1" s="279"/>
      <c r="E1" s="279"/>
      <c r="F1" s="279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80" t="s">
        <v>55</v>
      </c>
      <c r="B2" s="280"/>
      <c r="C2" s="280"/>
      <c r="D2" s="280"/>
      <c r="E2" s="280"/>
      <c r="F2" s="280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1" t="s">
        <v>44</v>
      </c>
      <c r="B3" s="281"/>
      <c r="C3" s="281"/>
      <c r="D3" s="281"/>
      <c r="E3" s="281"/>
      <c r="F3" s="281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1" t="s">
        <v>0</v>
      </c>
      <c r="B4" s="222" t="s">
        <v>16</v>
      </c>
      <c r="C4" s="223" t="s">
        <v>17</v>
      </c>
      <c r="D4" s="222" t="s">
        <v>18</v>
      </c>
      <c r="E4" s="222" t="s">
        <v>19</v>
      </c>
      <c r="F4" s="224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>
        <v>-327800</v>
      </c>
      <c r="D30" s="44"/>
      <c r="E30" s="44">
        <f t="shared" si="0"/>
        <v>-327800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-327800</v>
      </c>
      <c r="D33" s="44">
        <f>SUM(D5:D32)</f>
        <v>0</v>
      </c>
      <c r="E33" s="44">
        <f>SUM(E5:E32)</f>
        <v>-327800</v>
      </c>
      <c r="F33" s="44">
        <f>B33-E33</f>
        <v>327800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2" t="s">
        <v>21</v>
      </c>
      <c r="B35" s="283"/>
      <c r="C35" s="283"/>
      <c r="D35" s="284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5" t="s">
        <v>12</v>
      </c>
      <c r="B36" s="286"/>
      <c r="C36" s="286"/>
      <c r="D36" s="287"/>
      <c r="E36" s="217">
        <f>F33-C113+K116</f>
        <v>0</v>
      </c>
      <c r="F36" s="212"/>
      <c r="G36" s="61"/>
      <c r="H36" s="234" t="s">
        <v>48</v>
      </c>
      <c r="I36" s="235" t="s">
        <v>51</v>
      </c>
      <c r="J36" s="236">
        <v>38960</v>
      </c>
      <c r="K36" s="237" t="s">
        <v>52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3"/>
      <c r="B37" s="214"/>
      <c r="C37" s="215"/>
      <c r="D37" s="216"/>
      <c r="E37" s="49"/>
      <c r="F37" s="40"/>
      <c r="G37" s="61"/>
      <c r="H37" s="234" t="s">
        <v>53</v>
      </c>
      <c r="I37" s="235" t="s">
        <v>50</v>
      </c>
      <c r="J37" s="236">
        <v>8270</v>
      </c>
      <c r="K37" s="237" t="s">
        <v>61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0"/>
      <c r="D38" s="40"/>
      <c r="E38" s="48"/>
      <c r="F38" s="44"/>
      <c r="G38" s="61"/>
      <c r="H38" s="234" t="s">
        <v>60</v>
      </c>
      <c r="I38" s="235"/>
      <c r="J38" s="236">
        <v>50000</v>
      </c>
      <c r="K38" s="237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0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29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0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0"/>
      <c r="D42" s="40"/>
      <c r="F42" s="201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0"/>
      <c r="D43" s="231"/>
      <c r="E43" s="49"/>
      <c r="F43" s="288" t="s">
        <v>22</v>
      </c>
      <c r="G43" s="289"/>
      <c r="H43" s="289"/>
      <c r="I43" s="289"/>
      <c r="J43" s="289"/>
      <c r="K43" s="289"/>
      <c r="L43" s="29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8" t="s">
        <v>68</v>
      </c>
      <c r="B44" s="239"/>
      <c r="C44" s="240">
        <v>69330</v>
      </c>
      <c r="D44" s="239" t="s">
        <v>67</v>
      </c>
      <c r="E44" s="48"/>
      <c r="F44" s="202"/>
      <c r="G44" s="202"/>
      <c r="H44" s="202"/>
      <c r="I44" s="203"/>
      <c r="J44" s="203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41" t="s">
        <v>76</v>
      </c>
      <c r="B45" s="239"/>
      <c r="C45" s="240">
        <v>21270</v>
      </c>
      <c r="D45" s="242" t="s">
        <v>77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8" t="s">
        <v>71</v>
      </c>
      <c r="B46" s="239"/>
      <c r="C46" s="240">
        <v>37340</v>
      </c>
      <c r="D46" s="239" t="s">
        <v>70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38" t="s">
        <v>69</v>
      </c>
      <c r="B47" s="245"/>
      <c r="C47" s="240">
        <v>6000</v>
      </c>
      <c r="D47" s="242" t="s">
        <v>66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38" t="s">
        <v>47</v>
      </c>
      <c r="B48" s="239" t="s">
        <v>49</v>
      </c>
      <c r="C48" s="240">
        <v>193860</v>
      </c>
      <c r="D48" s="239" t="s">
        <v>65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3"/>
      <c r="B49" s="239"/>
      <c r="C49" s="240"/>
      <c r="D49" s="242"/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44"/>
      <c r="B50" s="239"/>
      <c r="C50" s="240"/>
      <c r="D50" s="239"/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8"/>
      <c r="B51" s="18"/>
      <c r="C51" s="240"/>
      <c r="D51" s="239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8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8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8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8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8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8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8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8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8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8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8"/>
      <c r="D62" s="82"/>
      <c r="E62" s="54"/>
      <c r="F62" s="273" t="s">
        <v>42</v>
      </c>
      <c r="G62" s="273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8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4" t="s">
        <v>24</v>
      </c>
      <c r="B113" s="275"/>
      <c r="C113" s="211">
        <f>SUM(C37:C112)</f>
        <v>327800</v>
      </c>
      <c r="D113" s="210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6" t="s">
        <v>25</v>
      </c>
      <c r="B115" s="277"/>
      <c r="C115" s="209">
        <f>C113+L116</f>
        <v>327800</v>
      </c>
      <c r="D115" s="208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8"/>
      <c r="G150" s="278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4:D51">
    <sortCondition ref="A44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I8" sqref="I8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1" t="s">
        <v>45</v>
      </c>
      <c r="B1" s="292"/>
      <c r="C1" s="292"/>
      <c r="D1" s="292"/>
      <c r="E1" s="293"/>
      <c r="F1" s="1"/>
      <c r="G1" s="1"/>
    </row>
    <row r="2" spans="1:29" ht="21.75">
      <c r="A2" s="300" t="s">
        <v>44</v>
      </c>
      <c r="B2" s="301"/>
      <c r="C2" s="301"/>
      <c r="D2" s="301"/>
      <c r="E2" s="302"/>
      <c r="F2" s="1"/>
      <c r="G2" s="1"/>
    </row>
    <row r="3" spans="1:29" ht="24" thickBot="1">
      <c r="A3" s="294" t="s">
        <v>78</v>
      </c>
      <c r="B3" s="295"/>
      <c r="C3" s="295"/>
      <c r="D3" s="295"/>
      <c r="E3" s="296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3" t="s">
        <v>58</v>
      </c>
      <c r="B4" s="304"/>
      <c r="C4" s="304"/>
      <c r="D4" s="304"/>
      <c r="E4" s="305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52" t="s">
        <v>56</v>
      </c>
      <c r="B5" s="253">
        <v>7000000</v>
      </c>
      <c r="C5" s="195"/>
      <c r="D5" s="196" t="s">
        <v>10</v>
      </c>
      <c r="E5" s="225">
        <v>5979330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19430</v>
      </c>
      <c r="C6" s="35"/>
      <c r="D6" s="176" t="s">
        <v>62</v>
      </c>
      <c r="E6" s="187">
        <v>6830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6">
        <v>489990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6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79</v>
      </c>
      <c r="B9" s="186">
        <v>680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327800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7">
        <f>B6-B10-B9+B7</f>
        <v>18750</v>
      </c>
      <c r="C11" s="33"/>
      <c r="D11" s="176" t="s">
        <v>46</v>
      </c>
      <c r="E11" s="187">
        <v>214800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28"/>
      <c r="C12" s="33"/>
      <c r="D12" s="176"/>
      <c r="E12" s="226"/>
      <c r="F12" s="1" t="s">
        <v>41</v>
      </c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2"/>
      <c r="B13" s="233"/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2"/>
      <c r="B14" s="233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2"/>
      <c r="B15" s="233"/>
      <c r="C15" s="33"/>
      <c r="D15" s="177"/>
      <c r="E15" s="226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B5+B6-B9+B13-B10</f>
        <v>7018750</v>
      </c>
      <c r="C16" s="33"/>
      <c r="D16" s="176" t="s">
        <v>6</v>
      </c>
      <c r="E16" s="187">
        <f>E5+E6+E7+E10+E11+E12</f>
        <v>7018750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7" t="s">
        <v>12</v>
      </c>
      <c r="B18" s="298"/>
      <c r="C18" s="298"/>
      <c r="D18" s="298"/>
      <c r="E18" s="299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46" t="s">
        <v>63</v>
      </c>
      <c r="B19" s="247">
        <v>193860</v>
      </c>
      <c r="C19" s="248"/>
      <c r="D19" s="249" t="s">
        <v>80</v>
      </c>
      <c r="E19" s="250">
        <v>21270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1" t="s">
        <v>72</v>
      </c>
      <c r="B20" s="188">
        <v>37340</v>
      </c>
      <c r="C20" s="172"/>
      <c r="D20" s="230" t="s">
        <v>73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2021-12-01T17:15:02Z</dcterms:modified>
</cp:coreProperties>
</file>