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12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3" i="14" s="1"/>
  <c r="F33" i="14" s="1"/>
  <c r="E30" i="14"/>
  <c r="E31" i="14"/>
  <c r="E32" i="14"/>
  <c r="B33" i="14"/>
  <c r="C33" i="14"/>
  <c r="D33" i="14"/>
  <c r="C113" i="14"/>
  <c r="C115" i="14" s="1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G16" i="10" l="1"/>
  <c r="Q37" i="15"/>
  <c r="E36" i="14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</commentList>
</comments>
</file>

<file path=xl/sharedStrings.xml><?xml version="1.0" encoding="utf-8"?>
<sst xmlns="http://schemas.openxmlformats.org/spreadsheetml/2006/main" count="154" uniqueCount="92">
  <si>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</si>
  <si>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</si>
  <si>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</si>
  <si>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</si>
  <si>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</si>
  <si>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</si>
  <si>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</si>
  <si>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</si>
  <si>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</si>
  <si>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</si>
  <si>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</si>
  <si>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</si>
  <si>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</si>
  <si>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</si>
  <si>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</si>
  <si>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</si>
  <si>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</si>
  <si>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</si>
  <si>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</si>
  <si>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</si>
  <si>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</si>
  <si>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</si>
  <si>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</si>
  <si>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</si>
  <si>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</si>
  <si>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</si>
  <si>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</si>
  <si>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</si>
  <si>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</si>
  <si>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</si>
  <si>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</si>
  <si>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</si>
  <si>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</si>
  <si>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</si>
  <si>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</si>
  <si>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</si>
  <si>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</si>
  <si>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</si>
  <si>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</si>
  <si>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</si>
  <si>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</si>
  <si>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</si>
  <si>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</si>
  <si>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</si>
  <si>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</si>
  <si>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</si>
  <si>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</si>
  <si>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</si>
  <si>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</si>
  <si>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</si>
  <si>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</si>
  <si>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</si>
  <si>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</si>
  <si>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</si>
  <si>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</si>
  <si>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</si>
  <si>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</si>
  <si>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</si>
  <si>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</si>
  <si>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</si>
  <si>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</si>
  <si>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Bank Statement Dec 2021</t>
  </si>
  <si>
    <t>01.12.2021</t>
  </si>
  <si>
    <t>02.12.2021</t>
  </si>
  <si>
    <t>04.12.2021</t>
  </si>
  <si>
    <t>05.12.2021</t>
  </si>
  <si>
    <t>06.12.2021</t>
  </si>
  <si>
    <t>07.12.2021</t>
  </si>
  <si>
    <t>Boss(+)</t>
  </si>
  <si>
    <t>08.12.2021</t>
  </si>
  <si>
    <t>09.12.2021</t>
  </si>
  <si>
    <t>Month : DEC-2021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</si>
  <si>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</si>
  <si>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</si>
  <si>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</si>
  <si>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</si>
  <si>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</si>
  <si>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</si>
  <si>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</si>
  <si>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</si>
  <si>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</si>
  <si>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</si>
  <si>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</si>
  <si>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</si>
  <si>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</si>
  <si>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</si>
  <si>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</si>
  <si>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</si>
  <si>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C= Biswash Telecom</t>
  </si>
  <si>
    <t>11.12.2021</t>
  </si>
  <si>
    <t>12.12.2021</t>
  </si>
  <si>
    <t>Date: 12.12.2021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</si>
</sst>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left" vertical="center"/>
    </xf>
    <xf numFmtId="1" fontId="34" fillId="0" borderId="57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6" fillId="40" borderId="0" xfId="0" applyFont="1" applyFill="1" applyBorder="1" applyAlignment="1">
      <alignment horizontal="center" vertical="center"/>
    </xf>
    <xf numFmtId="2" fontId="5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1" sqref="G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5" t="s">
        <v>13</v>
      </c>
      <c r="C1" s="255"/>
      <c r="D1" s="255"/>
      <c r="E1" s="255"/>
    </row>
    <row r="2" spans="1:11" ht="16.5" customHeight="1">
      <c r="A2" s="15"/>
      <c r="B2" s="256" t="s">
        <v>61</v>
      </c>
      <c r="C2" s="256"/>
      <c r="D2" s="256"/>
      <c r="E2" s="25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53</v>
      </c>
      <c r="C5" s="19">
        <v>6830</v>
      </c>
      <c r="D5" s="19">
        <v>0</v>
      </c>
      <c r="E5" s="21">
        <f t="shared" ref="E5:E50" si="0">E4+C5-D5</f>
        <v>6830</v>
      </c>
      <c r="F5" s="12"/>
      <c r="G5" s="13"/>
    </row>
    <row r="6" spans="1:11">
      <c r="A6" s="15"/>
      <c r="B6" s="20" t="s">
        <v>62</v>
      </c>
      <c r="C6" s="19">
        <v>220000</v>
      </c>
      <c r="D6" s="153">
        <v>214800</v>
      </c>
      <c r="E6" s="185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63</v>
      </c>
      <c r="C7" s="19">
        <v>66000</v>
      </c>
      <c r="D7" s="19">
        <v>0</v>
      </c>
      <c r="E7" s="185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63</v>
      </c>
      <c r="C8" s="19">
        <v>480000</v>
      </c>
      <c r="D8" s="153">
        <v>546400</v>
      </c>
      <c r="E8" s="185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64</v>
      </c>
      <c r="C9" s="22">
        <v>0</v>
      </c>
      <c r="D9" s="22">
        <v>0</v>
      </c>
      <c r="E9" s="185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65</v>
      </c>
      <c r="C10" s="19">
        <v>1030000</v>
      </c>
      <c r="D10" s="153">
        <v>1031400</v>
      </c>
      <c r="E10" s="185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66</v>
      </c>
      <c r="C11" s="19">
        <v>133000</v>
      </c>
      <c r="D11" s="19">
        <v>0</v>
      </c>
      <c r="E11" s="185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66</v>
      </c>
      <c r="C12" s="19">
        <v>560000</v>
      </c>
      <c r="D12" s="153">
        <v>689200</v>
      </c>
      <c r="E12" s="185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67</v>
      </c>
      <c r="C13" s="19">
        <v>210000</v>
      </c>
      <c r="D13" s="19">
        <v>0</v>
      </c>
      <c r="E13" s="185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67</v>
      </c>
      <c r="C14" s="253">
        <v>1000000</v>
      </c>
      <c r="D14" s="232">
        <v>1157400</v>
      </c>
      <c r="E14" s="185">
        <f t="shared" si="0"/>
        <v>66630</v>
      </c>
      <c r="F14" s="252" t="s">
        <v>68</v>
      </c>
      <c r="G14" s="1"/>
      <c r="H14" s="7"/>
      <c r="I14" s="1"/>
      <c r="J14" s="15"/>
      <c r="K14" s="15"/>
    </row>
    <row r="15" spans="1:11">
      <c r="A15" s="15"/>
      <c r="B15" s="20" t="s">
        <v>69</v>
      </c>
      <c r="C15" s="254">
        <v>1000000</v>
      </c>
      <c r="D15" s="19">
        <v>0</v>
      </c>
      <c r="E15" s="185">
        <f t="shared" si="0"/>
        <v>1066630</v>
      </c>
      <c r="F15" s="252" t="s">
        <v>68</v>
      </c>
      <c r="G15" s="14"/>
      <c r="H15" s="1"/>
      <c r="I15" s="1"/>
      <c r="J15" s="15"/>
      <c r="K15" s="15"/>
    </row>
    <row r="16" spans="1:11">
      <c r="A16" s="15"/>
      <c r="B16" s="182" t="s">
        <v>69</v>
      </c>
      <c r="C16" s="183">
        <v>480000</v>
      </c>
      <c r="D16" s="235">
        <v>1500400</v>
      </c>
      <c r="E16" s="185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70</v>
      </c>
      <c r="C17" s="19">
        <v>560000</v>
      </c>
      <c r="D17" s="153">
        <v>594100</v>
      </c>
      <c r="E17" s="185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89</v>
      </c>
      <c r="C18" s="19">
        <v>0</v>
      </c>
      <c r="D18" s="19">
        <v>0</v>
      </c>
      <c r="E18" s="185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90</v>
      </c>
      <c r="C19" s="19">
        <v>700000</v>
      </c>
      <c r="D19" s="153">
        <v>683000</v>
      </c>
      <c r="E19" s="185">
        <f t="shared" si="0"/>
        <v>29130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85">
        <f>E19+C20-D20</f>
        <v>29130</v>
      </c>
      <c r="F20" s="12"/>
      <c r="G20" s="7"/>
      <c r="H20" s="1"/>
      <c r="I20" s="1"/>
      <c r="J20" s="15"/>
      <c r="K20" s="15"/>
    </row>
    <row r="21" spans="1:11">
      <c r="A21" s="15"/>
      <c r="B21" s="180"/>
      <c r="C21" s="181"/>
      <c r="D21" s="181"/>
      <c r="E21" s="194">
        <f>E20+C21-D21</f>
        <v>29130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85">
        <f>E21+C22-D22</f>
        <v>29130</v>
      </c>
      <c r="F22" s="12"/>
      <c r="G22" s="1"/>
      <c r="H22" s="1"/>
      <c r="I22" s="1"/>
      <c r="J22" s="15"/>
      <c r="K22" s="15"/>
    </row>
    <row r="23" spans="1:11">
      <c r="A23" s="15"/>
      <c r="B23" s="182"/>
      <c r="C23" s="183"/>
      <c r="D23" s="183"/>
      <c r="E23" s="32">
        <f t="shared" si="0"/>
        <v>29130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85">
        <f t="shared" si="0"/>
        <v>29130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29130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29130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29130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29130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29130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29130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29130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29130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29130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29130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29130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29130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si="0"/>
        <v>29130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0"/>
        <v>29130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0"/>
        <v>29130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0"/>
        <v>29130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0"/>
        <v>29130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0"/>
        <v>29130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0"/>
        <v>29130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0"/>
        <v>29130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0"/>
        <v>29130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0"/>
        <v>29130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0"/>
        <v>29130</v>
      </c>
      <c r="F47" s="12"/>
      <c r="G47" s="1"/>
      <c r="H47" s="15"/>
    </row>
    <row r="48" spans="1:11">
      <c r="B48" s="20"/>
      <c r="C48" s="19"/>
      <c r="D48" s="19"/>
      <c r="E48" s="185">
        <f t="shared" si="0"/>
        <v>29130</v>
      </c>
      <c r="F48" s="12"/>
      <c r="G48" s="1"/>
      <c r="H48" s="15"/>
    </row>
    <row r="49" spans="2:8">
      <c r="B49" s="20"/>
      <c r="C49" s="19"/>
      <c r="D49" s="19"/>
      <c r="E49" s="185">
        <f t="shared" si="0"/>
        <v>29130</v>
      </c>
      <c r="F49" s="12"/>
      <c r="G49" s="1"/>
      <c r="H49" s="15"/>
    </row>
    <row r="50" spans="2:8">
      <c r="B50" s="20"/>
      <c r="C50" s="19"/>
      <c r="D50" s="19"/>
      <c r="E50" s="185">
        <f t="shared" si="0"/>
        <v>29130</v>
      </c>
      <c r="F50" s="12"/>
      <c r="G50" s="1"/>
      <c r="H50" s="15"/>
    </row>
    <row r="51" spans="2:8">
      <c r="B51" s="25"/>
      <c r="C51" s="21">
        <f>SUM(C5:C50)</f>
        <v>6445830</v>
      </c>
      <c r="D51" s="21">
        <f>SUM(D5:D50)</f>
        <v>6416700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61" t="s">
        <v>13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</row>
    <row r="2" spans="1:24" s="105" customFormat="1" ht="18">
      <c r="A2" s="262" t="s">
        <v>43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</row>
    <row r="3" spans="1:24" s="106" customFormat="1" ht="16.5" thickBot="1">
      <c r="A3" s="263" t="s">
        <v>71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5"/>
      <c r="S3" s="49"/>
      <c r="T3" s="5"/>
      <c r="U3" s="5"/>
      <c r="V3" s="5"/>
      <c r="W3" s="5"/>
      <c r="X3" s="11"/>
    </row>
    <row r="4" spans="1:24" s="108" customFormat="1">
      <c r="A4" s="266" t="s">
        <v>26</v>
      </c>
      <c r="B4" s="268" t="s">
        <v>27</v>
      </c>
      <c r="C4" s="257" t="s">
        <v>28</v>
      </c>
      <c r="D4" s="257" t="s">
        <v>29</v>
      </c>
      <c r="E4" s="257" t="s">
        <v>30</v>
      </c>
      <c r="F4" s="257" t="s">
        <v>31</v>
      </c>
      <c r="G4" s="257" t="s">
        <v>32</v>
      </c>
      <c r="H4" s="257" t="s">
        <v>49</v>
      </c>
      <c r="I4" s="257" t="s">
        <v>33</v>
      </c>
      <c r="J4" s="257" t="s">
        <v>34</v>
      </c>
      <c r="K4" s="257" t="s">
        <v>35</v>
      </c>
      <c r="L4" s="257" t="s">
        <v>36</v>
      </c>
      <c r="M4" s="257" t="s">
        <v>72</v>
      </c>
      <c r="N4" s="259" t="s">
        <v>51</v>
      </c>
      <c r="O4" s="272" t="s">
        <v>15</v>
      </c>
      <c r="P4" s="270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7"/>
      <c r="B5" s="269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60"/>
      <c r="O5" s="273"/>
      <c r="P5" s="271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62</v>
      </c>
      <c r="B6" s="117"/>
      <c r="C6" s="117"/>
      <c r="D6" s="118">
        <v>200</v>
      </c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880</v>
      </c>
      <c r="R6" s="122"/>
      <c r="S6" s="123"/>
      <c r="T6" s="26"/>
      <c r="U6" s="3"/>
      <c r="V6" s="26"/>
      <c r="W6" s="3"/>
    </row>
    <row r="7" spans="1:24" s="9" customFormat="1">
      <c r="A7" s="116" t="s">
        <v>63</v>
      </c>
      <c r="B7" s="117">
        <v>200</v>
      </c>
      <c r="C7" s="117"/>
      <c r="D7" s="118"/>
      <c r="E7" s="118"/>
      <c r="F7" s="118"/>
      <c r="G7" s="118">
        <v>70</v>
      </c>
      <c r="H7" s="118"/>
      <c r="I7" s="119">
        <v>20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450</v>
      </c>
      <c r="R7" s="122"/>
      <c r="S7" s="26"/>
      <c r="T7" s="26"/>
      <c r="U7" s="26"/>
      <c r="V7" s="26"/>
      <c r="W7" s="26"/>
    </row>
    <row r="8" spans="1:24" s="9" customFormat="1">
      <c r="A8" s="116" t="s">
        <v>64</v>
      </c>
      <c r="B8" s="124">
        <v>500</v>
      </c>
      <c r="C8" s="117"/>
      <c r="D8" s="125">
        <v>110</v>
      </c>
      <c r="E8" s="125"/>
      <c r="F8" s="125"/>
      <c r="G8" s="125">
        <v>100</v>
      </c>
      <c r="H8" s="125"/>
      <c r="I8" s="126">
        <v>120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990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65</v>
      </c>
      <c r="B9" s="124">
        <v>500</v>
      </c>
      <c r="C9" s="117">
        <v>420</v>
      </c>
      <c r="D9" s="125"/>
      <c r="E9" s="125"/>
      <c r="F9" s="125"/>
      <c r="G9" s="125">
        <v>70</v>
      </c>
      <c r="H9" s="125"/>
      <c r="I9" s="126">
        <v>110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1260</v>
      </c>
      <c r="R9" s="122"/>
      <c r="S9" s="6"/>
      <c r="T9" s="6"/>
      <c r="U9" s="26"/>
      <c r="V9" s="26"/>
      <c r="W9" s="26"/>
    </row>
    <row r="10" spans="1:24" s="9" customFormat="1">
      <c r="A10" s="116" t="s">
        <v>66</v>
      </c>
      <c r="B10" s="124"/>
      <c r="C10" s="117"/>
      <c r="D10" s="125"/>
      <c r="E10" s="125"/>
      <c r="F10" s="125"/>
      <c r="G10" s="125">
        <v>50</v>
      </c>
      <c r="H10" s="125"/>
      <c r="I10" s="125">
        <v>50</v>
      </c>
      <c r="J10" s="125">
        <v>80</v>
      </c>
      <c r="K10" s="125"/>
      <c r="L10" s="125"/>
      <c r="M10" s="155"/>
      <c r="N10" s="125"/>
      <c r="O10" s="125"/>
      <c r="P10" s="127"/>
      <c r="Q10" s="121">
        <f t="shared" si="0"/>
        <v>180</v>
      </c>
      <c r="R10" s="122"/>
      <c r="S10" s="26"/>
      <c r="T10" s="26"/>
      <c r="U10" s="3"/>
      <c r="V10" s="26"/>
      <c r="W10" s="3"/>
    </row>
    <row r="11" spans="1:24" s="9" customFormat="1">
      <c r="A11" s="116" t="s">
        <v>67</v>
      </c>
      <c r="B11" s="124">
        <v>500</v>
      </c>
      <c r="C11" s="117"/>
      <c r="D11" s="125"/>
      <c r="E11" s="125"/>
      <c r="F11" s="125"/>
      <c r="G11" s="125">
        <v>70</v>
      </c>
      <c r="H11" s="125"/>
      <c r="I11" s="125">
        <v>120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850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69</v>
      </c>
      <c r="B12" s="124"/>
      <c r="C12" s="117"/>
      <c r="D12" s="125"/>
      <c r="E12" s="125"/>
      <c r="F12" s="125"/>
      <c r="G12" s="125">
        <v>100</v>
      </c>
      <c r="H12" s="125"/>
      <c r="I12" s="125">
        <v>30</v>
      </c>
      <c r="J12" s="125">
        <v>80</v>
      </c>
      <c r="K12" s="125"/>
      <c r="L12" s="125"/>
      <c r="M12" s="155"/>
      <c r="N12" s="125"/>
      <c r="O12" s="125"/>
      <c r="P12" s="127"/>
      <c r="Q12" s="121">
        <f t="shared" si="0"/>
        <v>210</v>
      </c>
      <c r="R12" s="122"/>
      <c r="S12" s="26"/>
      <c r="T12" s="26"/>
      <c r="U12" s="3"/>
      <c r="V12" s="26"/>
      <c r="W12" s="3"/>
    </row>
    <row r="13" spans="1:24" s="9" customFormat="1">
      <c r="A13" s="116" t="s">
        <v>70</v>
      </c>
      <c r="B13" s="124"/>
      <c r="C13" s="117"/>
      <c r="D13" s="125">
        <v>195</v>
      </c>
      <c r="E13" s="125"/>
      <c r="F13" s="125">
        <v>340</v>
      </c>
      <c r="G13" s="125"/>
      <c r="H13" s="125"/>
      <c r="I13" s="125">
        <v>140</v>
      </c>
      <c r="J13" s="125">
        <v>160</v>
      </c>
      <c r="K13" s="128"/>
      <c r="L13" s="125"/>
      <c r="M13" s="155">
        <v>400</v>
      </c>
      <c r="N13" s="125"/>
      <c r="O13" s="125"/>
      <c r="P13" s="127"/>
      <c r="Q13" s="121">
        <f t="shared" si="0"/>
        <v>1235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89</v>
      </c>
      <c r="B14" s="124">
        <v>500</v>
      </c>
      <c r="C14" s="117"/>
      <c r="D14" s="125"/>
      <c r="E14" s="125"/>
      <c r="F14" s="125"/>
      <c r="G14" s="125">
        <v>100</v>
      </c>
      <c r="H14" s="125"/>
      <c r="I14" s="125">
        <v>120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880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90</v>
      </c>
      <c r="B15" s="124"/>
      <c r="C15" s="117"/>
      <c r="D15" s="125"/>
      <c r="E15" s="125"/>
      <c r="F15" s="125"/>
      <c r="G15" s="125">
        <v>70</v>
      </c>
      <c r="H15" s="125"/>
      <c r="I15" s="125">
        <v>225</v>
      </c>
      <c r="J15" s="125">
        <v>160</v>
      </c>
      <c r="K15" s="118"/>
      <c r="L15" s="125"/>
      <c r="M15" s="155"/>
      <c r="N15" s="125"/>
      <c r="O15" s="125"/>
      <c r="P15" s="127"/>
      <c r="Q15" s="121">
        <f t="shared" si="0"/>
        <v>455</v>
      </c>
      <c r="R15" s="122"/>
      <c r="S15" s="4"/>
      <c r="T15" s="26"/>
      <c r="U15" s="26"/>
      <c r="V15" s="26"/>
      <c r="W15" s="26"/>
    </row>
    <row r="16" spans="1:24" s="9" customFormat="1">
      <c r="A16" s="116"/>
      <c r="B16" s="124"/>
      <c r="C16" s="117"/>
      <c r="D16" s="125"/>
      <c r="E16" s="125"/>
      <c r="F16" s="125"/>
      <c r="G16" s="125"/>
      <c r="H16" s="125"/>
      <c r="I16" s="125"/>
      <c r="J16" s="125"/>
      <c r="K16" s="125"/>
      <c r="L16" s="125"/>
      <c r="M16" s="155"/>
      <c r="N16" s="125"/>
      <c r="O16" s="125"/>
      <c r="P16" s="127"/>
      <c r="Q16" s="121">
        <f t="shared" si="0"/>
        <v>0</v>
      </c>
      <c r="R16" s="122"/>
      <c r="S16" s="4"/>
      <c r="T16" s="26"/>
      <c r="U16" s="3"/>
      <c r="V16" s="26"/>
      <c r="W16" s="3"/>
    </row>
    <row r="17" spans="1:23" s="9" customFormat="1">
      <c r="A17" s="116"/>
      <c r="B17" s="124"/>
      <c r="C17" s="117"/>
      <c r="D17" s="125"/>
      <c r="E17" s="125"/>
      <c r="F17" s="125"/>
      <c r="G17" s="125"/>
      <c r="H17" s="125"/>
      <c r="I17" s="125"/>
      <c r="J17" s="125"/>
      <c r="K17" s="125"/>
      <c r="L17" s="125"/>
      <c r="M17" s="155"/>
      <c r="N17" s="127"/>
      <c r="O17" s="125"/>
      <c r="P17" s="127"/>
      <c r="Q17" s="121">
        <f t="shared" si="0"/>
        <v>0</v>
      </c>
      <c r="R17" s="122"/>
      <c r="S17" s="4"/>
      <c r="T17" s="26"/>
      <c r="U17" s="26"/>
      <c r="V17" s="26"/>
      <c r="W17" s="26"/>
    </row>
    <row r="18" spans="1:23" s="9" customFormat="1">
      <c r="A18" s="116"/>
      <c r="B18" s="124"/>
      <c r="C18" s="117"/>
      <c r="D18" s="125"/>
      <c r="E18" s="125"/>
      <c r="F18" s="125"/>
      <c r="G18" s="125"/>
      <c r="H18" s="125"/>
      <c r="I18" s="125"/>
      <c r="J18" s="125"/>
      <c r="K18" s="125"/>
      <c r="L18" s="125"/>
      <c r="M18" s="155"/>
      <c r="N18" s="127"/>
      <c r="O18" s="125"/>
      <c r="P18" s="127"/>
      <c r="Q18" s="121">
        <f t="shared" si="0"/>
        <v>0</v>
      </c>
      <c r="R18" s="122"/>
      <c r="S18" s="4"/>
      <c r="T18" s="26"/>
      <c r="U18" s="3"/>
      <c r="V18" s="26"/>
      <c r="W18" s="3"/>
    </row>
    <row r="19" spans="1:23" s="9" customFormat="1">
      <c r="A19" s="116"/>
      <c r="B19" s="124"/>
      <c r="C19" s="117"/>
      <c r="D19" s="125"/>
      <c r="E19" s="125"/>
      <c r="F19" s="125"/>
      <c r="G19" s="125"/>
      <c r="H19" s="125"/>
      <c r="I19" s="125"/>
      <c r="J19" s="125"/>
      <c r="K19" s="125"/>
      <c r="L19" s="125"/>
      <c r="M19" s="156"/>
      <c r="N19" s="127"/>
      <c r="O19" s="125"/>
      <c r="P19" s="127"/>
      <c r="Q19" s="121">
        <f t="shared" si="0"/>
        <v>0</v>
      </c>
      <c r="R19" s="122"/>
      <c r="S19" s="4"/>
      <c r="T19" s="26"/>
      <c r="U19" s="26"/>
      <c r="V19" s="26"/>
      <c r="W19" s="26"/>
    </row>
    <row r="20" spans="1:23" s="9" customFormat="1">
      <c r="A20" s="116"/>
      <c r="B20" s="124"/>
      <c r="C20" s="117"/>
      <c r="D20" s="125"/>
      <c r="E20" s="125"/>
      <c r="F20" s="155"/>
      <c r="G20" s="125"/>
      <c r="H20" s="125"/>
      <c r="I20" s="125"/>
      <c r="J20" s="125"/>
      <c r="K20" s="125"/>
      <c r="L20" s="125"/>
      <c r="M20" s="155"/>
      <c r="N20" s="125"/>
      <c r="O20" s="125"/>
      <c r="P20" s="127"/>
      <c r="Q20" s="121">
        <f t="shared" si="0"/>
        <v>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2200</v>
      </c>
      <c r="C37" s="143">
        <f t="shared" ref="C37:P37" si="1">SUM(C6:C36)</f>
        <v>420</v>
      </c>
      <c r="D37" s="143">
        <f t="shared" si="1"/>
        <v>505</v>
      </c>
      <c r="E37" s="143">
        <f t="shared" si="1"/>
        <v>0</v>
      </c>
      <c r="F37" s="143">
        <f t="shared" si="1"/>
        <v>340</v>
      </c>
      <c r="G37" s="143">
        <f>SUM(G6:G36)</f>
        <v>1030</v>
      </c>
      <c r="H37" s="143">
        <f t="shared" si="1"/>
        <v>0</v>
      </c>
      <c r="I37" s="143">
        <f t="shared" si="1"/>
        <v>1055</v>
      </c>
      <c r="J37" s="143">
        <f t="shared" si="1"/>
        <v>1440</v>
      </c>
      <c r="K37" s="143">
        <f t="shared" si="1"/>
        <v>0</v>
      </c>
      <c r="L37" s="143">
        <f t="shared" si="1"/>
        <v>0</v>
      </c>
      <c r="M37" s="158">
        <f t="shared" si="1"/>
        <v>400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7390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0" zoomScale="120" zoomScaleNormal="120" workbookViewId="0">
      <selection activeCell="E119" sqref="E119"/>
    </sheetView>
  </sheetViews>
  <sheetFormatPr defaultColWidth="9.140625" defaultRowHeight="12.75"/>
  <cols>
    <col min="1" max="1" width="24.85546875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1" t="s">
        <v>13</v>
      </c>
      <c r="B1" s="282"/>
      <c r="C1" s="282"/>
      <c r="D1" s="282"/>
      <c r="E1" s="282"/>
      <c r="F1" s="283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 customHeight="1">
      <c r="A2" s="284" t="s">
        <v>83</v>
      </c>
      <c r="B2" s="284"/>
      <c r="C2" s="284"/>
      <c r="D2" s="284"/>
      <c r="E2" s="284"/>
      <c r="F2" s="284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5" t="s">
        <v>44</v>
      </c>
      <c r="B3" s="286"/>
      <c r="C3" s="286"/>
      <c r="D3" s="286"/>
      <c r="E3" s="286"/>
      <c r="F3" s="287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2" t="s">
        <v>0</v>
      </c>
      <c r="B4" s="223" t="s">
        <v>16</v>
      </c>
      <c r="C4" s="224" t="s">
        <v>17</v>
      </c>
      <c r="D4" s="223" t="s">
        <v>18</v>
      </c>
      <c r="E4" s="223" t="s">
        <v>19</v>
      </c>
      <c r="F4" s="225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9"/>
      <c r="B5" s="220"/>
      <c r="C5" s="220"/>
      <c r="D5" s="220"/>
      <c r="E5" s="220">
        <f>C5+D5</f>
        <v>0</v>
      </c>
      <c r="F5" s="221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>
        <v>-362930</v>
      </c>
      <c r="D31" s="44"/>
      <c r="E31" s="44">
        <f t="shared" si="0"/>
        <v>-362930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-362930</v>
      </c>
      <c r="D33" s="44">
        <f>SUM(D5:D32)</f>
        <v>0</v>
      </c>
      <c r="E33" s="44">
        <f>SUM(E5:E32)</f>
        <v>-362930</v>
      </c>
      <c r="F33" s="44">
        <f>B33-E33</f>
        <v>362930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8" t="s">
        <v>21</v>
      </c>
      <c r="B35" s="289"/>
      <c r="C35" s="289"/>
      <c r="D35" s="290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91" t="s">
        <v>12</v>
      </c>
      <c r="B36" s="292"/>
      <c r="C36" s="292"/>
      <c r="D36" s="293"/>
      <c r="E36" s="218">
        <f>F33-C113+K116</f>
        <v>0</v>
      </c>
      <c r="F36" s="213"/>
      <c r="G36" s="61"/>
      <c r="H36" s="61"/>
      <c r="I36" s="170"/>
      <c r="J36" s="39"/>
      <c r="K36" s="63"/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4"/>
      <c r="B37" s="215"/>
      <c r="C37" s="216"/>
      <c r="D37" s="217"/>
      <c r="E37" s="49"/>
      <c r="F37" s="40"/>
      <c r="G37" s="61"/>
      <c r="H37" s="61"/>
      <c r="I37" s="170"/>
      <c r="J37" s="39"/>
      <c r="K37" s="63"/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1"/>
      <c r="D38" s="40"/>
      <c r="E38" s="48"/>
      <c r="F38" s="44"/>
      <c r="G38" s="61"/>
      <c r="H38" s="61"/>
      <c r="I38" s="170"/>
      <c r="J38" s="39"/>
      <c r="K38" s="63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1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1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1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1"/>
      <c r="D42" s="40"/>
      <c r="F42" s="202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1"/>
      <c r="D43" s="234"/>
      <c r="E43" s="49"/>
      <c r="F43" s="294" t="s">
        <v>22</v>
      </c>
      <c r="G43" s="295"/>
      <c r="H43" s="295"/>
      <c r="I43" s="295"/>
      <c r="J43" s="295"/>
      <c r="K43" s="295"/>
      <c r="L43" s="296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38" t="s">
        <v>60</v>
      </c>
      <c r="B44" s="239" t="s">
        <v>73</v>
      </c>
      <c r="C44" s="240">
        <v>69330</v>
      </c>
      <c r="D44" s="239" t="s">
        <v>59</v>
      </c>
      <c r="E44" s="48"/>
      <c r="F44" s="203"/>
      <c r="G44" s="203"/>
      <c r="H44" s="203"/>
      <c r="I44" s="204"/>
      <c r="J44" s="204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38" t="s">
        <v>74</v>
      </c>
      <c r="B45" s="239" t="s">
        <v>75</v>
      </c>
      <c r="C45" s="240">
        <v>21270</v>
      </c>
      <c r="D45" s="239" t="s">
        <v>67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8" t="s">
        <v>76</v>
      </c>
      <c r="B46" s="239" t="s">
        <v>73</v>
      </c>
      <c r="C46" s="240">
        <v>37340</v>
      </c>
      <c r="D46" s="239" t="s">
        <v>77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41" t="s">
        <v>78</v>
      </c>
      <c r="B47" s="239" t="s">
        <v>79</v>
      </c>
      <c r="C47" s="240">
        <v>6000</v>
      </c>
      <c r="D47" s="242" t="s">
        <v>58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43" t="s">
        <v>47</v>
      </c>
      <c r="B48" s="239" t="s">
        <v>48</v>
      </c>
      <c r="C48" s="240">
        <v>219190</v>
      </c>
      <c r="D48" s="242" t="s">
        <v>69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4" t="s">
        <v>80</v>
      </c>
      <c r="B49" s="239" t="s">
        <v>57</v>
      </c>
      <c r="C49" s="240">
        <v>8000</v>
      </c>
      <c r="D49" s="239" t="s">
        <v>55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38" t="s">
        <v>81</v>
      </c>
      <c r="B50" s="245" t="s">
        <v>82</v>
      </c>
      <c r="C50" s="240">
        <v>1800</v>
      </c>
      <c r="D50" s="242" t="s">
        <v>67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8"/>
      <c r="B51" s="18"/>
      <c r="C51" s="240"/>
      <c r="D51" s="239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t="13.5" hidden="1" thickBot="1">
      <c r="A52" s="78"/>
      <c r="B52" s="46"/>
      <c r="C52" s="199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t="13.5" hidden="1" thickBot="1">
      <c r="A53" s="78"/>
      <c r="B53" s="41"/>
      <c r="C53" s="199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t="13.5" hidden="1" thickBot="1">
      <c r="A54" s="80"/>
      <c r="B54" s="76"/>
      <c r="C54" s="199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t="13.5" hidden="1" thickBot="1">
      <c r="A55" s="75"/>
      <c r="B55" s="41"/>
      <c r="C55" s="199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t="13.5" hidden="1" thickBot="1">
      <c r="A56" s="75"/>
      <c r="B56" s="41"/>
      <c r="C56" s="199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t="13.5" hidden="1" thickBot="1">
      <c r="A57" s="78"/>
      <c r="B57" s="41"/>
      <c r="C57" s="199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t="13.5" hidden="1" thickBot="1">
      <c r="A58" s="81"/>
      <c r="B58" s="81"/>
      <c r="C58" s="199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t="13.5" hidden="1" thickBot="1">
      <c r="A59" s="78"/>
      <c r="B59" s="41"/>
      <c r="C59" s="199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t="13.5" hidden="1" thickBot="1">
      <c r="A60" s="78"/>
      <c r="B60" s="41"/>
      <c r="C60" s="199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t="13.5" hidden="1" thickBot="1">
      <c r="A61" s="78"/>
      <c r="B61" s="41"/>
      <c r="C61" s="199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t="12.75" hidden="1" customHeight="1">
      <c r="A62" s="171"/>
      <c r="B62" s="171"/>
      <c r="C62" s="199"/>
      <c r="D62" s="82"/>
      <c r="E62" s="54"/>
      <c r="F62" s="274" t="s">
        <v>42</v>
      </c>
      <c r="G62" s="275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t="13.5" hidden="1" thickBot="1">
      <c r="A63" s="78"/>
      <c r="B63" s="41"/>
      <c r="C63" s="199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t="13.5" hidden="1" thickBot="1">
      <c r="A64" s="78"/>
      <c r="B64" s="76"/>
      <c r="C64" s="199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t="13.5" hidden="1" thickBot="1">
      <c r="A65" s="78"/>
      <c r="B65" s="41"/>
      <c r="C65" s="199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t="13.5" hidden="1" thickBot="1">
      <c r="A66" s="78"/>
      <c r="B66" s="76"/>
      <c r="C66" s="199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t="13.5" hidden="1" thickBot="1">
      <c r="A67" s="78"/>
      <c r="B67" s="41"/>
      <c r="C67" s="199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t="13.5" hidden="1" thickBot="1">
      <c r="A68" s="75"/>
      <c r="B68" s="41"/>
      <c r="C68" s="199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t="13.5" hidden="1" thickBot="1">
      <c r="A69" s="75"/>
      <c r="B69" s="41"/>
      <c r="C69" s="199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t="13.5" hidden="1" thickBot="1">
      <c r="A70" s="78"/>
      <c r="B70" s="41"/>
      <c r="C70" s="199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t="13.5" hidden="1" thickBot="1">
      <c r="A71" s="78"/>
      <c r="B71" s="41"/>
      <c r="C71" s="199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t="13.5" hidden="1" thickBot="1">
      <c r="A72" s="78"/>
      <c r="B72" s="41"/>
      <c r="C72" s="199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t="13.5" hidden="1" thickBot="1">
      <c r="A73" s="75"/>
      <c r="B73" s="41"/>
      <c r="C73" s="199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t="13.5" hidden="1" thickBot="1">
      <c r="A74" s="78"/>
      <c r="B74" s="41"/>
      <c r="C74" s="199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t="13.5" hidden="1" thickBot="1">
      <c r="A75" s="78"/>
      <c r="B75" s="41"/>
      <c r="C75" s="199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t="13.5" hidden="1" thickBot="1">
      <c r="A76" s="78"/>
      <c r="B76" s="41"/>
      <c r="C76" s="199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t="13.5" hidden="1" thickBot="1">
      <c r="A77" s="78"/>
      <c r="B77" s="41"/>
      <c r="C77" s="199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t="13.5" hidden="1" thickBot="1">
      <c r="A78" s="78"/>
      <c r="B78" s="41"/>
      <c r="C78" s="198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t="13.5" hidden="1" thickBot="1">
      <c r="A79" s="78"/>
      <c r="B79" s="41"/>
      <c r="C79" s="199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t="13.5" hidden="1" thickBot="1">
      <c r="A80" s="78"/>
      <c r="B80" s="76"/>
      <c r="C80" s="199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t="13.5" hidden="1" thickBot="1">
      <c r="A81" s="78"/>
      <c r="B81" s="41"/>
      <c r="C81" s="199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t="13.5" hidden="1" thickBot="1">
      <c r="A82" s="78"/>
      <c r="B82" s="41"/>
      <c r="C82" s="199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t="13.5" hidden="1" thickBot="1">
      <c r="A83" s="75"/>
      <c r="B83" s="82"/>
      <c r="C83" s="199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t="13.5" hidden="1" thickBot="1">
      <c r="A84" s="75"/>
      <c r="B84" s="41"/>
      <c r="C84" s="199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t="13.5" hidden="1" thickBot="1">
      <c r="A85" s="78"/>
      <c r="B85" s="41"/>
      <c r="C85" s="199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t="13.5" hidden="1" thickBot="1">
      <c r="A86" s="78"/>
      <c r="B86" s="76"/>
      <c r="C86" s="199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t="13.5" hidden="1" thickBot="1">
      <c r="A87" s="78"/>
      <c r="B87" s="41"/>
      <c r="C87" s="199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t="13.5" hidden="1" thickBot="1">
      <c r="A88" s="78"/>
      <c r="B88" s="76"/>
      <c r="C88" s="199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t="13.5" hidden="1" thickBot="1">
      <c r="A89" s="75"/>
      <c r="B89" s="41"/>
      <c r="C89" s="199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t="13.5" hidden="1" thickBot="1">
      <c r="A90" s="78"/>
      <c r="B90" s="41"/>
      <c r="C90" s="199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t="13.5" hidden="1" thickBot="1">
      <c r="A91" s="78"/>
      <c r="B91" s="76"/>
      <c r="C91" s="199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t="13.5" hidden="1" thickBot="1">
      <c r="A92" s="78"/>
      <c r="B92" s="41"/>
      <c r="C92" s="199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t="13.5" hidden="1" thickBot="1">
      <c r="A93" s="78"/>
      <c r="B93" s="41"/>
      <c r="C93" s="199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t="13.5" hidden="1" thickBot="1">
      <c r="A94" s="78"/>
      <c r="B94" s="76"/>
      <c r="C94" s="199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t="13.5" hidden="1" thickBot="1">
      <c r="A95" s="78"/>
      <c r="B95" s="76"/>
      <c r="C95" s="199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t="13.5" hidden="1" thickBot="1">
      <c r="A96" s="78"/>
      <c r="B96" s="76"/>
      <c r="C96" s="199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t="13.5" hidden="1" thickBot="1">
      <c r="A97" s="78"/>
      <c r="B97" s="76"/>
      <c r="C97" s="199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t="13.5" hidden="1" thickBot="1">
      <c r="A98" s="78"/>
      <c r="B98" s="41"/>
      <c r="C98" s="199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t="13.5" hidden="1" thickBot="1">
      <c r="A99" s="78"/>
      <c r="B99" s="76"/>
      <c r="C99" s="199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t="13.5" hidden="1" thickBot="1">
      <c r="A100" s="78"/>
      <c r="B100" s="76"/>
      <c r="C100" s="199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t="13.5" hidden="1" thickBot="1">
      <c r="A101" s="78"/>
      <c r="B101" s="76"/>
      <c r="C101" s="199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t="13.5" hidden="1" thickBot="1">
      <c r="A102" s="78"/>
      <c r="B102" s="96"/>
      <c r="C102" s="199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t="13.5" hidden="1" thickBot="1">
      <c r="A103" s="78"/>
      <c r="B103" s="76"/>
      <c r="C103" s="199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t="13.5" hidden="1" thickBot="1">
      <c r="A104" s="78"/>
      <c r="B104" s="76"/>
      <c r="C104" s="199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t="13.5" hidden="1" thickBot="1">
      <c r="A105" s="78"/>
      <c r="B105" s="41"/>
      <c r="C105" s="199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t="13.5" hidden="1" thickBot="1">
      <c r="A106" s="78"/>
      <c r="B106" s="76"/>
      <c r="C106" s="199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t="13.5" hidden="1" thickBot="1">
      <c r="A107" s="78"/>
      <c r="B107" s="76"/>
      <c r="C107" s="199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t="13.5" hidden="1" thickBot="1">
      <c r="A108" s="78"/>
      <c r="B108" s="76"/>
      <c r="C108" s="199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t="13.5" hidden="1" thickBot="1">
      <c r="A109" s="78"/>
      <c r="B109" s="76"/>
      <c r="C109" s="199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t="13.5" hidden="1" thickBot="1">
      <c r="A110" s="75"/>
      <c r="B110" s="96"/>
      <c r="C110" s="199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t="13.5" hidden="1" thickBot="1">
      <c r="A111" s="78"/>
      <c r="B111" s="76"/>
      <c r="C111" s="199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t="13.5" hidden="1" thickBot="1">
      <c r="A112" s="205"/>
      <c r="B112" s="206"/>
      <c r="C112" s="207"/>
      <c r="D112" s="208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6" t="s">
        <v>24</v>
      </c>
      <c r="B113" s="277"/>
      <c r="C113" s="212">
        <f>SUM(C37:C112)</f>
        <v>362930</v>
      </c>
      <c r="D113" s="211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0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8" t="s">
        <v>25</v>
      </c>
      <c r="B115" s="279"/>
      <c r="C115" s="210">
        <f>C113+L116</f>
        <v>362930</v>
      </c>
      <c r="D115" s="209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80"/>
      <c r="G150" s="280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F9" sqref="F9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7" t="s">
        <v>45</v>
      </c>
      <c r="B1" s="298"/>
      <c r="C1" s="298"/>
      <c r="D1" s="298"/>
      <c r="E1" s="299"/>
      <c r="F1" s="1"/>
      <c r="G1" s="1"/>
    </row>
    <row r="2" spans="1:29" ht="21.75">
      <c r="A2" s="306" t="s">
        <v>44</v>
      </c>
      <c r="B2" s="307"/>
      <c r="C2" s="307"/>
      <c r="D2" s="307"/>
      <c r="E2" s="308"/>
      <c r="F2" s="1"/>
      <c r="G2" s="1"/>
    </row>
    <row r="3" spans="1:29" ht="24" thickBot="1">
      <c r="A3" s="300" t="s">
        <v>91</v>
      </c>
      <c r="B3" s="301"/>
      <c r="C3" s="301"/>
      <c r="D3" s="301"/>
      <c r="E3" s="302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9" t="s">
        <v>52</v>
      </c>
      <c r="B4" s="310"/>
      <c r="C4" s="310"/>
      <c r="D4" s="310"/>
      <c r="E4" s="311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50</v>
      </c>
      <c r="B5" s="228">
        <v>7000000</v>
      </c>
      <c r="C5" s="196"/>
      <c r="D5" s="197" t="s">
        <v>10</v>
      </c>
      <c r="E5" s="226">
        <v>7687630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116276.1</v>
      </c>
      <c r="C6" s="35"/>
      <c r="D6" s="176" t="s">
        <v>54</v>
      </c>
      <c r="E6" s="187">
        <v>29130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187">
        <v>346196.09999999963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7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84</v>
      </c>
      <c r="B9" s="186">
        <v>7390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362930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9">
        <f>B6-B10-B9+B7</f>
        <v>108886.1</v>
      </c>
      <c r="C11" s="33"/>
      <c r="D11" s="176" t="s">
        <v>46</v>
      </c>
      <c r="E11" s="227">
        <v>683000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0"/>
      <c r="C12" s="33"/>
      <c r="D12" s="176"/>
      <c r="E12" s="227"/>
      <c r="F12" s="1"/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6"/>
      <c r="B13" s="237"/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6" t="s">
        <v>85</v>
      </c>
      <c r="B14" s="237">
        <v>2000000</v>
      </c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6"/>
      <c r="B15" s="237"/>
      <c r="C15" s="33"/>
      <c r="D15" s="177"/>
      <c r="E15" s="227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B5+B6-B9+B14-B15</f>
        <v>9108886.0999999996</v>
      </c>
      <c r="C16" s="33"/>
      <c r="D16" s="176" t="s">
        <v>6</v>
      </c>
      <c r="E16" s="187">
        <f>E5+E6+E7+E10+E11+E12</f>
        <v>9108886.0999999996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3" t="s">
        <v>12</v>
      </c>
      <c r="B18" s="304"/>
      <c r="C18" s="304"/>
      <c r="D18" s="304"/>
      <c r="E18" s="305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46" t="s">
        <v>56</v>
      </c>
      <c r="B19" s="247">
        <v>219190</v>
      </c>
      <c r="C19" s="248"/>
      <c r="D19" s="249" t="s">
        <v>86</v>
      </c>
      <c r="E19" s="250">
        <v>21270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1" t="s">
        <v>87</v>
      </c>
      <c r="B20" s="188">
        <v>37340</v>
      </c>
      <c r="C20" s="172"/>
      <c r="D20" s="233" t="s">
        <v>88</v>
      </c>
      <c r="E20" s="189">
        <v>69330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2021-12-12T14:49:06Z</dcterms:modified>
</cp:coreProperties>
</file>