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NOVEMBER\All Details\06.11.2021\"/>
    </mc:Choice>
  </mc:AlternateContent>
  <bookViews>
    <workbookView xWindow="-120" yWindow="-120" windowWidth="20730" windowHeight="11310" tabRatio="599" activeTab="3"/>
  </bookViews>
  <sheets>
    <sheet name="Nov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8" authorId="0" shapeId="0">
      <text>
        <r>
          <rPr>
            <b/>
            <sz val="9"/>
            <color indexed="81"/>
            <rFont val="Tahoma"/>
            <charset val="1"/>
          </rPr>
          <t>Photocopy</t>
        </r>
      </text>
    </comment>
  </commentList>
</comments>
</file>

<file path=xl/sharedStrings.xml><?xml version="1.0" encoding="utf-8"?>
<sst xmlns="http://schemas.openxmlformats.org/spreadsheetml/2006/main" count="137" uniqueCount="85">
  <si>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</si>
  <si>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</si>
  <si>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</si>
  <si>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</si>
  <si>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</si>
  <si>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</si>
  <si>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</si>
  <si>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</si>
  <si>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</si>
  <si>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</si>
  <si>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</si>
  <si>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</si>
  <si>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</si>
  <si>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</si>
  <si>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</si>
  <si>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</si>
  <si>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</si>
  <si>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</si>
  <si>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</si>
  <si>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</si>
  <si>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</si>
  <si>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</si>
  <si>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</si>
  <si>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</si>
  <si>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</si>
  <si>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</si>
  <si>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</si>
  <si>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</si>
  <si>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</si>
  <si>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</si>
  <si>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</si>
  <si>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</si>
  <si>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</si>
  <si>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</si>
  <si>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</si>
  <si>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</si>
  <si>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</si>
  <si>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</si>
  <si>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</si>
  <si>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</si>
  <si>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</si>
  <si>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</si>
  <si>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</si>
  <si>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</si>
  <si>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</si>
  <si>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</si>
  <si>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</si>
  <si>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</si>
  <si>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</si>
  <si>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</si>
  <si>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</si>
  <si>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</si>
  <si>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</si>
  <si>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</si>
  <si>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</si>
  <si>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</si>
  <si>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</si>
  <si>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</si>
  <si>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</si>
  <si>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</si>
  <si>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</si>
  <si>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</si>
  <si>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</si>
  <si>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</si>
  <si>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</si>
  <si>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</si>
  <si>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</si>
  <si>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</t>
  </si>
  <si>
    <t>26.10.2021</t>
  </si>
  <si>
    <t>Biswash Telecom</t>
  </si>
  <si>
    <t>27.10.2021</t>
  </si>
  <si>
    <t>Borsha Computer</t>
  </si>
  <si>
    <t>01.11.2021</t>
  </si>
  <si>
    <t>Bank Statement Nov 2021</t>
  </si>
  <si>
    <t>Month : Nov-2021</t>
  </si>
  <si>
    <t>02.11.2021</t>
  </si>
  <si>
    <t>02.10.2021</t>
  </si>
  <si>
    <t>03.11.2021</t>
  </si>
  <si>
    <t>04.11.2021</t>
  </si>
  <si>
    <t>L= Rasel Telecom</t>
  </si>
  <si>
    <t>S= Borsha Computer</t>
  </si>
  <si>
    <t>C= Biswash Telecom</t>
  </si>
  <si>
    <t>06.11.2021</t>
  </si>
  <si>
    <t>Date: 06.11.2021</t>
  </si>
  <si>
    <t>I = Sarthok 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</si>
</sst>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5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2" fontId="31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  <xf numFmtId="0" fontId="35" fillId="42" borderId="6" xfId="0" applyFont="1" applyFill="1" applyBorder="1" applyAlignment="1">
      <alignment horizontal="left" vertical="center"/>
    </xf>
    <xf numFmtId="1" fontId="35" fillId="42" borderId="7" xfId="0" applyNumberFormat="1" applyFont="1" applyFill="1" applyBorder="1" applyAlignment="1">
      <alignment horizontal="center" vertical="center"/>
    </xf>
    <xf numFmtId="0" fontId="35" fillId="42" borderId="2" xfId="0" applyFont="1" applyFill="1" applyBorder="1" applyAlignment="1">
      <alignment horizontal="center" vertical="center"/>
    </xf>
    <xf numFmtId="0" fontId="35" fillId="42" borderId="6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2" sqref="E12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59" t="s">
        <v>14</v>
      </c>
      <c r="C1" s="259"/>
      <c r="D1" s="259"/>
      <c r="E1" s="259"/>
    </row>
    <row r="2" spans="1:11" ht="16.5" customHeight="1">
      <c r="A2" s="15"/>
      <c r="B2" s="260" t="s">
        <v>73</v>
      </c>
      <c r="C2" s="260"/>
      <c r="D2" s="260"/>
      <c r="E2" s="260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64</v>
      </c>
      <c r="C5" s="19">
        <v>1065650</v>
      </c>
      <c r="D5" s="19">
        <v>0</v>
      </c>
      <c r="E5" s="21">
        <f t="shared" ref="E5:E36" si="0">E4+C5-D5</f>
        <v>1065650</v>
      </c>
      <c r="F5" s="12"/>
      <c r="G5" s="13"/>
    </row>
    <row r="6" spans="1:11">
      <c r="A6" s="15"/>
      <c r="B6" s="20"/>
      <c r="C6" s="19"/>
      <c r="D6" s="19"/>
      <c r="E6" s="198">
        <f t="shared" si="0"/>
        <v>1065650</v>
      </c>
      <c r="F6" s="12"/>
      <c r="G6" s="1"/>
      <c r="H6" s="1"/>
      <c r="I6" s="1"/>
      <c r="J6" s="15"/>
      <c r="K6" s="15"/>
    </row>
    <row r="7" spans="1:11">
      <c r="A7" s="15"/>
      <c r="B7" s="20" t="s">
        <v>72</v>
      </c>
      <c r="C7" s="19">
        <v>750000</v>
      </c>
      <c r="D7" s="166">
        <v>1155100</v>
      </c>
      <c r="E7" s="198">
        <f t="shared" si="0"/>
        <v>660550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250000</v>
      </c>
      <c r="D8" s="166">
        <v>422700</v>
      </c>
      <c r="E8" s="198">
        <f t="shared" si="0"/>
        <v>487850</v>
      </c>
      <c r="F8" s="12"/>
      <c r="G8" s="1"/>
      <c r="H8" s="1"/>
      <c r="I8" s="1"/>
      <c r="J8" s="15"/>
      <c r="K8" s="15"/>
    </row>
    <row r="9" spans="1:11">
      <c r="A9" s="15"/>
      <c r="B9" s="20" t="s">
        <v>75</v>
      </c>
      <c r="C9" s="22">
        <v>540000</v>
      </c>
      <c r="D9" s="258">
        <v>1019600</v>
      </c>
      <c r="E9" s="198">
        <f t="shared" si="0"/>
        <v>8250</v>
      </c>
      <c r="F9" s="12"/>
      <c r="G9" s="1"/>
      <c r="H9" s="1"/>
      <c r="I9" s="1"/>
      <c r="J9" s="15"/>
      <c r="K9" s="15"/>
    </row>
    <row r="10" spans="1:11">
      <c r="A10" s="15"/>
      <c r="B10" s="20" t="s">
        <v>77</v>
      </c>
      <c r="C10" s="19">
        <v>580000</v>
      </c>
      <c r="D10" s="166">
        <v>532500</v>
      </c>
      <c r="E10" s="198">
        <f t="shared" si="0"/>
        <v>55750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78</v>
      </c>
      <c r="C11" s="19">
        <v>600000</v>
      </c>
      <c r="D11" s="166">
        <v>220820</v>
      </c>
      <c r="E11" s="198">
        <f t="shared" si="0"/>
        <v>434930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82</v>
      </c>
      <c r="C12" s="19">
        <v>0</v>
      </c>
      <c r="D12" s="19">
        <v>0</v>
      </c>
      <c r="E12" s="198">
        <f t="shared" si="0"/>
        <v>434930</v>
      </c>
      <c r="F12" s="12"/>
      <c r="G12" s="1"/>
      <c r="H12" s="24"/>
      <c r="I12" s="1"/>
      <c r="J12" s="15"/>
      <c r="K12" s="15"/>
    </row>
    <row r="13" spans="1:11">
      <c r="A13" s="15"/>
      <c r="B13" s="20"/>
      <c r="C13" s="19"/>
      <c r="D13" s="19"/>
      <c r="E13" s="198">
        <f t="shared" si="0"/>
        <v>434930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434930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434930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434930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434930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434930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434930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434930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7">
        <f>E20+C21-D21</f>
        <v>434930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434930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434930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434930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434930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434930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434930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434930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434930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434930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434930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434930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434930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434930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434930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434930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434930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434930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434930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434930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434930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434930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434930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434930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434930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434930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434930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434930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434930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434930</v>
      </c>
      <c r="F50" s="12"/>
      <c r="G50" s="1"/>
      <c r="H50" s="15"/>
    </row>
    <row r="51" spans="2:8">
      <c r="B51" s="25"/>
      <c r="C51" s="21">
        <f>SUM(C5:C50)</f>
        <v>3785650</v>
      </c>
      <c r="D51" s="21">
        <f>SUM(D5:D50)</f>
        <v>3350720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G42" sqref="G42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5" t="s">
        <v>14</v>
      </c>
      <c r="B1" s="265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</row>
    <row r="2" spans="1:24" s="118" customFormat="1" ht="18">
      <c r="A2" s="266" t="s">
        <v>47</v>
      </c>
      <c r="B2" s="266"/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266"/>
    </row>
    <row r="3" spans="1:24" s="119" customFormat="1" ht="16.5" thickBot="1">
      <c r="A3" s="267" t="s">
        <v>74</v>
      </c>
      <c r="B3" s="268"/>
      <c r="C3" s="268"/>
      <c r="D3" s="268"/>
      <c r="E3" s="268"/>
      <c r="F3" s="268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9"/>
      <c r="S3" s="49"/>
      <c r="T3" s="5"/>
      <c r="U3" s="5"/>
      <c r="V3" s="5"/>
      <c r="W3" s="5"/>
      <c r="X3" s="11"/>
    </row>
    <row r="4" spans="1:24" s="121" customFormat="1">
      <c r="A4" s="270" t="s">
        <v>29</v>
      </c>
      <c r="B4" s="272" t="s">
        <v>30</v>
      </c>
      <c r="C4" s="261" t="s">
        <v>31</v>
      </c>
      <c r="D4" s="261" t="s">
        <v>32</v>
      </c>
      <c r="E4" s="261" t="s">
        <v>33</v>
      </c>
      <c r="F4" s="261" t="s">
        <v>34</v>
      </c>
      <c r="G4" s="261" t="s">
        <v>35</v>
      </c>
      <c r="H4" s="261" t="s">
        <v>58</v>
      </c>
      <c r="I4" s="261" t="s">
        <v>36</v>
      </c>
      <c r="J4" s="261" t="s">
        <v>37</v>
      </c>
      <c r="K4" s="261" t="s">
        <v>38</v>
      </c>
      <c r="L4" s="261" t="s">
        <v>39</v>
      </c>
      <c r="M4" s="261" t="s">
        <v>40</v>
      </c>
      <c r="N4" s="263" t="s">
        <v>61</v>
      </c>
      <c r="O4" s="276" t="s">
        <v>16</v>
      </c>
      <c r="P4" s="274" t="s">
        <v>41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1"/>
      <c r="B5" s="273"/>
      <c r="C5" s="262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4"/>
      <c r="O5" s="277"/>
      <c r="P5" s="275"/>
      <c r="Q5" s="125" t="s">
        <v>42</v>
      </c>
      <c r="S5" s="126"/>
      <c r="T5" s="127"/>
      <c r="U5" s="127"/>
      <c r="V5" s="127"/>
      <c r="W5" s="127"/>
      <c r="X5" s="128"/>
    </row>
    <row r="6" spans="1:24" s="9" customFormat="1">
      <c r="A6" s="129" t="s">
        <v>72</v>
      </c>
      <c r="B6" s="130">
        <v>500</v>
      </c>
      <c r="C6" s="130"/>
      <c r="D6" s="131"/>
      <c r="E6" s="131"/>
      <c r="F6" s="131"/>
      <c r="G6" s="131">
        <v>110</v>
      </c>
      <c r="H6" s="131"/>
      <c r="I6" s="132"/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770</v>
      </c>
      <c r="R6" s="135"/>
      <c r="S6" s="136"/>
      <c r="T6" s="26"/>
      <c r="U6" s="3"/>
      <c r="V6" s="26"/>
      <c r="W6" s="3"/>
    </row>
    <row r="7" spans="1:24" s="9" customFormat="1">
      <c r="A7" s="129" t="s">
        <v>76</v>
      </c>
      <c r="B7" s="130">
        <v>150</v>
      </c>
      <c r="C7" s="130"/>
      <c r="D7" s="131"/>
      <c r="E7" s="131"/>
      <c r="F7" s="131"/>
      <c r="G7" s="131"/>
      <c r="H7" s="131"/>
      <c r="I7" s="132">
        <v>110</v>
      </c>
      <c r="J7" s="131">
        <v>160</v>
      </c>
      <c r="K7" s="131"/>
      <c r="L7" s="131"/>
      <c r="M7" s="167">
        <v>20</v>
      </c>
      <c r="N7" s="131"/>
      <c r="O7" s="131"/>
      <c r="P7" s="133"/>
      <c r="Q7" s="134">
        <f t="shared" si="0"/>
        <v>440</v>
      </c>
      <c r="R7" s="135"/>
      <c r="S7" s="26"/>
      <c r="T7" s="26"/>
      <c r="U7" s="26"/>
      <c r="V7" s="26"/>
      <c r="W7" s="26"/>
    </row>
    <row r="8" spans="1:24" s="9" customFormat="1">
      <c r="A8" s="129" t="s">
        <v>77</v>
      </c>
      <c r="B8" s="137"/>
      <c r="C8" s="130"/>
      <c r="D8" s="138">
        <v>20</v>
      </c>
      <c r="E8" s="138"/>
      <c r="F8" s="138"/>
      <c r="G8" s="138">
        <v>100</v>
      </c>
      <c r="H8" s="138"/>
      <c r="I8" s="139">
        <v>160</v>
      </c>
      <c r="J8" s="138">
        <v>160</v>
      </c>
      <c r="K8" s="138"/>
      <c r="L8" s="138"/>
      <c r="M8" s="168"/>
      <c r="N8" s="138"/>
      <c r="O8" s="138"/>
      <c r="P8" s="140"/>
      <c r="Q8" s="134">
        <f t="shared" si="0"/>
        <v>440</v>
      </c>
      <c r="R8" s="135"/>
      <c r="S8" s="6"/>
      <c r="T8" s="6"/>
      <c r="U8" s="3" t="s">
        <v>43</v>
      </c>
      <c r="V8" s="26"/>
      <c r="W8" s="3"/>
    </row>
    <row r="9" spans="1:24" s="9" customFormat="1">
      <c r="A9" s="129" t="s">
        <v>78</v>
      </c>
      <c r="B9" s="137">
        <v>500</v>
      </c>
      <c r="C9" s="130"/>
      <c r="D9" s="138"/>
      <c r="E9" s="138"/>
      <c r="F9" s="138"/>
      <c r="G9" s="138">
        <v>70</v>
      </c>
      <c r="H9" s="138"/>
      <c r="I9" s="139">
        <v>120</v>
      </c>
      <c r="J9" s="138">
        <v>160</v>
      </c>
      <c r="K9" s="138"/>
      <c r="L9" s="138"/>
      <c r="M9" s="168"/>
      <c r="N9" s="138"/>
      <c r="O9" s="138"/>
      <c r="P9" s="140"/>
      <c r="Q9" s="134">
        <f t="shared" si="0"/>
        <v>850</v>
      </c>
      <c r="R9" s="135"/>
      <c r="S9" s="6"/>
      <c r="T9" s="6"/>
      <c r="U9" s="26"/>
      <c r="V9" s="26"/>
      <c r="W9" s="26"/>
    </row>
    <row r="10" spans="1:24" s="9" customFormat="1">
      <c r="A10" s="129" t="s">
        <v>82</v>
      </c>
      <c r="B10" s="137"/>
      <c r="C10" s="130"/>
      <c r="D10" s="138"/>
      <c r="E10" s="138"/>
      <c r="F10" s="138"/>
      <c r="G10" s="138">
        <v>100</v>
      </c>
      <c r="H10" s="138"/>
      <c r="I10" s="138">
        <v>180</v>
      </c>
      <c r="J10" s="138">
        <v>160</v>
      </c>
      <c r="K10" s="138"/>
      <c r="L10" s="138"/>
      <c r="M10" s="168"/>
      <c r="N10" s="138"/>
      <c r="O10" s="138"/>
      <c r="P10" s="140"/>
      <c r="Q10" s="134">
        <f t="shared" si="0"/>
        <v>440</v>
      </c>
      <c r="R10" s="135"/>
      <c r="S10" s="26"/>
      <c r="T10" s="26"/>
      <c r="U10" s="3"/>
      <c r="V10" s="26"/>
      <c r="W10" s="3"/>
    </row>
    <row r="11" spans="1:24" s="9" customFormat="1">
      <c r="A11" s="129"/>
      <c r="B11" s="137"/>
      <c r="C11" s="130"/>
      <c r="D11" s="138"/>
      <c r="E11" s="138"/>
      <c r="F11" s="138"/>
      <c r="G11" s="138"/>
      <c r="H11" s="138"/>
      <c r="I11" s="138"/>
      <c r="J11" s="138"/>
      <c r="K11" s="138"/>
      <c r="L11" s="138"/>
      <c r="M11" s="168"/>
      <c r="N11" s="138"/>
      <c r="O11" s="138"/>
      <c r="P11" s="140"/>
      <c r="Q11" s="134">
        <f t="shared" si="0"/>
        <v>0</v>
      </c>
      <c r="R11" s="135"/>
      <c r="S11" s="26"/>
      <c r="T11" s="26"/>
      <c r="U11" s="26"/>
      <c r="V11" s="26"/>
      <c r="W11" s="26"/>
    </row>
    <row r="12" spans="1:24" s="9" customFormat="1">
      <c r="A12" s="129"/>
      <c r="B12" s="137"/>
      <c r="C12" s="130"/>
      <c r="D12" s="138"/>
      <c r="E12" s="138"/>
      <c r="F12" s="138"/>
      <c r="G12" s="138"/>
      <c r="H12" s="138"/>
      <c r="I12" s="138"/>
      <c r="J12" s="138"/>
      <c r="K12" s="138"/>
      <c r="L12" s="138"/>
      <c r="M12" s="168"/>
      <c r="N12" s="138"/>
      <c r="O12" s="138"/>
      <c r="P12" s="140"/>
      <c r="Q12" s="134">
        <f t="shared" si="0"/>
        <v>0</v>
      </c>
      <c r="R12" s="135"/>
      <c r="S12" s="26"/>
      <c r="T12" s="26"/>
      <c r="U12" s="3"/>
      <c r="V12" s="26"/>
      <c r="W12" s="3"/>
    </row>
    <row r="13" spans="1:24" s="9" customFormat="1">
      <c r="A13" s="129"/>
      <c r="B13" s="137"/>
      <c r="C13" s="130"/>
      <c r="D13" s="138"/>
      <c r="E13" s="138"/>
      <c r="F13" s="138"/>
      <c r="G13" s="138"/>
      <c r="H13" s="138"/>
      <c r="I13" s="138"/>
      <c r="J13" s="138"/>
      <c r="K13" s="141"/>
      <c r="L13" s="138"/>
      <c r="M13" s="168"/>
      <c r="N13" s="138"/>
      <c r="O13" s="138"/>
      <c r="P13" s="140"/>
      <c r="Q13" s="134">
        <f t="shared" si="0"/>
        <v>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 t="s">
        <v>11</v>
      </c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44</v>
      </c>
      <c r="B37" s="155">
        <f>SUM(B6:B36)</f>
        <v>1150</v>
      </c>
      <c r="C37" s="156">
        <f t="shared" ref="C37:P37" si="1">SUM(C6:C36)</f>
        <v>0</v>
      </c>
      <c r="D37" s="156">
        <f t="shared" si="1"/>
        <v>20</v>
      </c>
      <c r="E37" s="156">
        <f t="shared" si="1"/>
        <v>0</v>
      </c>
      <c r="F37" s="156">
        <f t="shared" si="1"/>
        <v>0</v>
      </c>
      <c r="G37" s="156">
        <f>SUM(G6:G36)</f>
        <v>380</v>
      </c>
      <c r="H37" s="156">
        <f t="shared" si="1"/>
        <v>0</v>
      </c>
      <c r="I37" s="156">
        <f t="shared" si="1"/>
        <v>570</v>
      </c>
      <c r="J37" s="156">
        <f t="shared" si="1"/>
        <v>800</v>
      </c>
      <c r="K37" s="156">
        <f t="shared" si="1"/>
        <v>0</v>
      </c>
      <c r="L37" s="156">
        <f t="shared" si="1"/>
        <v>0</v>
      </c>
      <c r="M37" s="171">
        <f t="shared" si="1"/>
        <v>20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2940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4" zoomScale="120" zoomScaleNormal="120" workbookViewId="0">
      <selection activeCell="G48" sqref="G48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4" t="s">
        <v>14</v>
      </c>
      <c r="B1" s="284"/>
      <c r="C1" s="284"/>
      <c r="D1" s="284"/>
      <c r="E1" s="284"/>
      <c r="F1" s="284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5" t="s">
        <v>59</v>
      </c>
      <c r="B2" s="285"/>
      <c r="C2" s="285"/>
      <c r="D2" s="285"/>
      <c r="E2" s="285"/>
      <c r="F2" s="285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6" t="s">
        <v>48</v>
      </c>
      <c r="B3" s="286"/>
      <c r="C3" s="286"/>
      <c r="D3" s="286"/>
      <c r="E3" s="286"/>
      <c r="F3" s="286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5" t="s">
        <v>0</v>
      </c>
      <c r="B4" s="246" t="s">
        <v>17</v>
      </c>
      <c r="C4" s="247" t="s">
        <v>18</v>
      </c>
      <c r="D4" s="246" t="s">
        <v>19</v>
      </c>
      <c r="E4" s="246" t="s">
        <v>20</v>
      </c>
      <c r="F4" s="248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2"/>
      <c r="B5" s="243"/>
      <c r="C5" s="243"/>
      <c r="D5" s="243"/>
      <c r="E5" s="243">
        <f>C5+D5</f>
        <v>0</v>
      </c>
      <c r="F5" s="244"/>
      <c r="G5" s="39"/>
      <c r="H5" s="41" t="s">
        <v>21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21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21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21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21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21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21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21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21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21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21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21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21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21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21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21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21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21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21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21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21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21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21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21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21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>
        <v>-290450</v>
      </c>
      <c r="D30" s="44"/>
      <c r="E30" s="44">
        <f t="shared" si="0"/>
        <v>-290450</v>
      </c>
      <c r="F30" s="44"/>
      <c r="G30" s="58"/>
      <c r="H30" s="59" t="s">
        <v>21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/>
      <c r="D31" s="44"/>
      <c r="E31" s="44">
        <f t="shared" si="0"/>
        <v>0</v>
      </c>
      <c r="F31" s="44"/>
      <c r="G31" s="61"/>
      <c r="H31" s="59" t="s">
        <v>21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-290450</v>
      </c>
      <c r="D33" s="44">
        <f>SUM(D5:D32)</f>
        <v>0</v>
      </c>
      <c r="E33" s="44">
        <f>SUM(E5:E32)</f>
        <v>-290450</v>
      </c>
      <c r="F33" s="44">
        <f>B33-E33</f>
        <v>290450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7" t="s">
        <v>22</v>
      </c>
      <c r="B35" s="288"/>
      <c r="C35" s="288"/>
      <c r="D35" s="289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3" t="s">
        <v>13</v>
      </c>
      <c r="B36" s="294"/>
      <c r="C36" s="294"/>
      <c r="D36" s="295"/>
      <c r="E36" s="241">
        <f>F33-C113+K136</f>
        <v>0</v>
      </c>
      <c r="F36" s="236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7"/>
      <c r="B37" s="238"/>
      <c r="C37" s="239"/>
      <c r="D37" s="240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0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0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7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1" t="s">
        <v>52</v>
      </c>
      <c r="B41" s="212" t="s">
        <v>55</v>
      </c>
      <c r="C41" s="221">
        <v>38960</v>
      </c>
      <c r="D41" s="212" t="s">
        <v>56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1" t="s">
        <v>57</v>
      </c>
      <c r="B42" s="212" t="s">
        <v>54</v>
      </c>
      <c r="C42" s="221">
        <v>8270</v>
      </c>
      <c r="D42" s="212" t="s">
        <v>66</v>
      </c>
      <c r="F42" s="225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3" t="s">
        <v>65</v>
      </c>
      <c r="B43" s="214"/>
      <c r="C43" s="221">
        <v>50000</v>
      </c>
      <c r="D43" s="215"/>
      <c r="E43" s="49"/>
      <c r="F43" s="290" t="s">
        <v>23</v>
      </c>
      <c r="G43" s="291"/>
      <c r="H43" s="291"/>
      <c r="I43" s="291"/>
      <c r="J43" s="292"/>
      <c r="K43" s="224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0"/>
      <c r="D44" s="40"/>
      <c r="E44" s="48"/>
      <c r="F44" s="226"/>
      <c r="G44" s="226"/>
      <c r="H44" s="226"/>
      <c r="I44" s="227"/>
      <c r="J44" s="227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87" t="s">
        <v>69</v>
      </c>
      <c r="B45" s="40"/>
      <c r="C45" s="220">
        <v>34000</v>
      </c>
      <c r="D45" s="40" t="s">
        <v>68</v>
      </c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51</v>
      </c>
      <c r="B46" s="40" t="s">
        <v>53</v>
      </c>
      <c r="C46" s="220">
        <v>133220</v>
      </c>
      <c r="D46" s="40" t="s">
        <v>82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49" t="s">
        <v>71</v>
      </c>
      <c r="B47" s="40"/>
      <c r="C47" s="220">
        <v>26000</v>
      </c>
      <c r="D47" s="44" t="s">
        <v>70</v>
      </c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0"/>
      <c r="B48" s="40"/>
      <c r="C48" s="220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2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6"/>
      <c r="B50" s="216"/>
      <c r="C50" s="222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2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8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8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8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8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8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8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8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8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8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8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8"/>
      <c r="D62" s="82"/>
      <c r="E62" s="54"/>
      <c r="F62" s="278" t="s">
        <v>46</v>
      </c>
      <c r="G62" s="278"/>
      <c r="H62" s="172"/>
      <c r="I62" s="172"/>
      <c r="J62" s="83" t="s">
        <v>24</v>
      </c>
      <c r="K62" s="84" t="s">
        <v>25</v>
      </c>
      <c r="L62" s="85" t="s">
        <v>26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8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8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8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8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8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8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8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8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8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8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8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8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8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8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8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7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8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8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8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8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8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8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8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8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8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8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8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8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8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8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8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8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8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8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8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8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8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8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8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8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8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8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8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8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8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8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8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8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8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8"/>
      <c r="B112" s="229"/>
      <c r="C112" s="230"/>
      <c r="D112" s="231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79" t="s">
        <v>27</v>
      </c>
      <c r="B113" s="280"/>
      <c r="C113" s="235">
        <f>SUM(C37:C112)</f>
        <v>290450</v>
      </c>
      <c r="D113" s="234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19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1" t="s">
        <v>28</v>
      </c>
      <c r="B115" s="282"/>
      <c r="C115" s="233">
        <f>C113+L136</f>
        <v>290450</v>
      </c>
      <c r="D115" s="232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22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3"/>
      <c r="G170" s="283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I9" sqref="I9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6" t="s">
        <v>49</v>
      </c>
      <c r="B1" s="297"/>
      <c r="C1" s="297"/>
      <c r="D1" s="297"/>
      <c r="E1" s="298"/>
      <c r="F1" s="1"/>
      <c r="G1" s="1"/>
    </row>
    <row r="2" spans="1:29" ht="21.75">
      <c r="A2" s="305" t="s">
        <v>48</v>
      </c>
      <c r="B2" s="306"/>
      <c r="C2" s="306"/>
      <c r="D2" s="306"/>
      <c r="E2" s="307"/>
      <c r="F2" s="1"/>
      <c r="G2" s="1"/>
    </row>
    <row r="3" spans="1:29" ht="24" thickBot="1">
      <c r="A3" s="299" t="s">
        <v>83</v>
      </c>
      <c r="B3" s="300"/>
      <c r="C3" s="300"/>
      <c r="D3" s="300"/>
      <c r="E3" s="301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8" t="s">
        <v>62</v>
      </c>
      <c r="B4" s="309"/>
      <c r="C4" s="309"/>
      <c r="D4" s="309"/>
      <c r="E4" s="310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8" t="s">
        <v>60</v>
      </c>
      <c r="B5" s="253">
        <v>6000000</v>
      </c>
      <c r="C5" s="209"/>
      <c r="D5" s="210" t="s">
        <v>10</v>
      </c>
      <c r="E5" s="251">
        <v>4515430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199">
        <v>61390</v>
      </c>
      <c r="C6" s="35"/>
      <c r="D6" s="189" t="s">
        <v>67</v>
      </c>
      <c r="E6" s="200">
        <v>434930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199"/>
      <c r="C7" s="33"/>
      <c r="D7" s="189" t="s">
        <v>15</v>
      </c>
      <c r="E7" s="252">
        <v>801090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199"/>
      <c r="C8" s="33"/>
      <c r="D8" s="190"/>
      <c r="E8" s="252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199">
        <v>2940</v>
      </c>
      <c r="C9" s="33"/>
      <c r="D9" s="189"/>
      <c r="E9" s="200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16</v>
      </c>
      <c r="B10" s="199">
        <v>0</v>
      </c>
      <c r="C10" s="33"/>
      <c r="D10" s="189" t="s">
        <v>13</v>
      </c>
      <c r="E10" s="200">
        <v>290450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5" t="s">
        <v>7</v>
      </c>
      <c r="B11" s="254">
        <f>B6-B10-B9+B7</f>
        <v>58450</v>
      </c>
      <c r="C11" s="33"/>
      <c r="D11" s="189" t="s">
        <v>63</v>
      </c>
      <c r="E11" s="200">
        <v>16550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6"/>
      <c r="B12" s="255"/>
      <c r="C12" s="33"/>
      <c r="D12" s="189" t="s">
        <v>50</v>
      </c>
      <c r="E12" s="252">
        <v>0</v>
      </c>
      <c r="F12" s="1" t="s">
        <v>45</v>
      </c>
      <c r="G12" s="27"/>
      <c r="H12" s="186"/>
      <c r="I12" s="27" t="s">
        <v>45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3"/>
      <c r="B13" s="256"/>
      <c r="C13" s="33"/>
      <c r="D13" s="189"/>
      <c r="E13" s="200"/>
      <c r="F13" s="1"/>
      <c r="G13" s="28"/>
      <c r="H13" s="186"/>
      <c r="I13" s="27" t="s">
        <v>45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3"/>
      <c r="B14" s="256"/>
      <c r="C14" s="33"/>
      <c r="D14" s="189"/>
      <c r="E14" s="200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199"/>
      <c r="C15" s="33"/>
      <c r="D15" s="190"/>
      <c r="E15" s="252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199">
        <f>B5+B6-B9-B10-B13-B14</f>
        <v>6058450</v>
      </c>
      <c r="C16" s="33"/>
      <c r="D16" s="189" t="s">
        <v>6</v>
      </c>
      <c r="E16" s="200">
        <f>E5+E6+E7+E10+E11+E12</f>
        <v>6058450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1" t="s">
        <v>11</v>
      </c>
      <c r="C17" s="185"/>
      <c r="D17" s="191"/>
      <c r="E17" s="202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2" t="s">
        <v>13</v>
      </c>
      <c r="B18" s="303"/>
      <c r="C18" s="303"/>
      <c r="D18" s="303"/>
      <c r="E18" s="304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2.5" thickBot="1">
      <c r="A19" s="311" t="s">
        <v>79</v>
      </c>
      <c r="B19" s="312">
        <v>143220</v>
      </c>
      <c r="C19" s="313"/>
      <c r="D19" s="311" t="s">
        <v>80</v>
      </c>
      <c r="E19" s="312">
        <v>26000</v>
      </c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311" t="s">
        <v>84</v>
      </c>
      <c r="B20" s="312">
        <v>97230</v>
      </c>
      <c r="C20" s="314"/>
      <c r="D20" s="311" t="s">
        <v>81</v>
      </c>
      <c r="E20" s="312">
        <v>34000</v>
      </c>
      <c r="G20" s="204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3"/>
      <c r="B21" s="203"/>
      <c r="C21" s="203"/>
      <c r="D21" s="203"/>
      <c r="E21" s="203"/>
      <c r="F21" s="203"/>
      <c r="G21" s="20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3"/>
      <c r="B22" s="203"/>
      <c r="C22" s="203"/>
      <c r="D22" s="203"/>
      <c r="E22" s="203"/>
      <c r="F22" s="203"/>
      <c r="G22" s="203"/>
    </row>
    <row r="23" spans="1:29" s="1" customFormat="1" ht="21.75">
      <c r="A23" s="203"/>
      <c r="B23" s="203"/>
      <c r="C23" s="203"/>
      <c r="D23" s="203"/>
      <c r="E23" s="203"/>
      <c r="F23" s="203"/>
      <c r="G23" s="203"/>
    </row>
    <row r="24" spans="1:29" s="1" customFormat="1" ht="21.75">
      <c r="A24" s="203"/>
      <c r="B24" s="203"/>
      <c r="C24" s="203"/>
      <c r="D24" s="203"/>
      <c r="E24" s="203"/>
      <c r="F24" s="203"/>
      <c r="G24" s="203"/>
    </row>
    <row r="25" spans="1:29" s="1" customFormat="1" ht="21.75">
      <c r="A25" s="203"/>
      <c r="B25" s="203"/>
      <c r="C25" s="203"/>
      <c r="D25" s="203"/>
      <c r="E25" s="203"/>
      <c r="F25" s="203"/>
      <c r="G25" s="203"/>
    </row>
    <row r="26" spans="1:29" s="1" customFormat="1" ht="21.75">
      <c r="A26" s="203"/>
      <c r="B26" s="203"/>
      <c r="C26" s="203"/>
      <c r="D26" s="203"/>
      <c r="E26" s="203"/>
      <c r="F26" s="203"/>
      <c r="G26" s="203"/>
    </row>
    <row r="27" spans="1:29" s="1" customFormat="1" ht="21.75">
      <c r="A27" s="203"/>
      <c r="B27" s="203"/>
      <c r="C27" s="203"/>
      <c r="D27" s="203"/>
      <c r="E27" s="203"/>
      <c r="F27" s="203"/>
      <c r="G27" s="203"/>
    </row>
    <row r="28" spans="1:29" s="1" customFormat="1" ht="21.75">
      <c r="A28" s="203"/>
      <c r="B28" s="203"/>
      <c r="C28" s="203"/>
      <c r="D28" s="203"/>
      <c r="E28" s="203"/>
      <c r="F28" s="203"/>
      <c r="G28" s="203"/>
    </row>
    <row r="29" spans="1:29" s="1" customFormat="1" ht="21.75">
      <c r="A29" s="203"/>
      <c r="B29" s="203"/>
      <c r="C29" s="203"/>
      <c r="D29" s="203"/>
      <c r="E29" s="203"/>
      <c r="F29" s="203"/>
      <c r="G29" s="203"/>
    </row>
    <row r="30" spans="1:29" s="1" customFormat="1" ht="21.75">
      <c r="A30" s="203"/>
      <c r="B30" s="203"/>
      <c r="C30" s="203"/>
      <c r="D30" s="203"/>
      <c r="E30" s="203"/>
      <c r="F30" s="203"/>
      <c r="G30" s="203"/>
    </row>
    <row r="31" spans="1:29" ht="21.75">
      <c r="A31" s="203"/>
      <c r="B31" s="203"/>
      <c r="C31" s="203"/>
      <c r="D31" s="203"/>
      <c r="E31" s="203"/>
      <c r="F31" s="203"/>
      <c r="G31" s="20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3"/>
      <c r="B32" s="203"/>
      <c r="C32" s="203"/>
      <c r="D32" s="203"/>
      <c r="E32" s="203"/>
      <c r="F32" s="203"/>
      <c r="G32" s="20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3"/>
      <c r="B33" s="203"/>
      <c r="C33" s="203"/>
      <c r="D33" s="203"/>
      <c r="E33" s="203"/>
      <c r="F33" s="203"/>
      <c r="G33" s="20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2021-11-06T15:27:37Z</dcterms:modified>
</cp:coreProperties>
</file>