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NOVEMBER\All Details\15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I116" i="14" l="1"/>
  <c r="K11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16" i="14" l="1"/>
  <c r="C115" i="14" s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CT-100
Rubel+Tutul Gari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Rofiqul Office Gari+Visit Charghat Route</t>
        </r>
      </text>
    </comment>
  </commentList>
</comments>
</file>

<file path=xl/sharedStrings.xml><?xml version="1.0" encoding="utf-8"?>
<sst xmlns="http://schemas.openxmlformats.org/spreadsheetml/2006/main" count="149" uniqueCount="90">
  <si>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</si>
  <si>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</si>
  <si>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</si>
  <si>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</si>
  <si>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</si>
  <si>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</si>
  <si>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</si>
  <si>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</si>
  <si>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</si>
  <si>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</si>
  <si>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</si>
  <si>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</si>
  <si>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</si>
  <si>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</si>
  <si>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</si>
  <si>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</si>
  <si>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</si>
  <si>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</si>
  <si>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</si>
  <si>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</si>
  <si>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</si>
  <si>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</si>
  <si>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</si>
  <si>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</si>
  <si>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</si>
  <si>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</si>
  <si>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</si>
  <si>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</si>
  <si>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</si>
  <si>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</si>
  <si>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</si>
  <si>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</si>
  <si>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</si>
  <si>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</si>
  <si>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</si>
  <si>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</si>
  <si>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</si>
  <si>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</si>
  <si>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</si>
  <si>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</si>
  <si>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</si>
  <si>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</si>
  <si>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</si>
  <si>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</si>
  <si>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</si>
  <si>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</si>
  <si>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</si>
  <si>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</si>
  <si>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</si>
  <si>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</si>
  <si>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</si>
  <si>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</si>
  <si>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</si>
  <si>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</si>
  <si>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</si>
  <si>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</si>
  <si>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</si>
  <si>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</si>
  <si>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</si>
  <si>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</si>
  <si>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</si>
  <si>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</si>
  <si>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</si>
  <si>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</si>
  <si>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</si>
  <si>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</si>
  <si>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</si>
  <si>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</si>
  <si>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</si>
  <si>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</si>
  <si>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</si>
  <si>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</si>
  <si>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</si>
  <si>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</si>
  <si>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</si>
  <si>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</si>
  <si>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</si>
  <si>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06.11.2021</t>
  </si>
  <si>
    <t>07.11.2021</t>
  </si>
  <si>
    <t>08.10.2021</t>
  </si>
  <si>
    <t>08.11.2021</t>
  </si>
  <si>
    <t>09.11.2021</t>
  </si>
  <si>
    <t>10.11.2021</t>
  </si>
  <si>
    <t>11.11.2021</t>
  </si>
  <si>
    <t>BOSS (+)</t>
  </si>
  <si>
    <t>13.11.2021</t>
  </si>
  <si>
    <t>14.11.2021</t>
  </si>
  <si>
    <t>Symphony(+)</t>
  </si>
  <si>
    <t>15.11.2021</t>
  </si>
  <si>
    <t>Date: 15.11.2021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</si>
</sst>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41" fillId="40" borderId="2" xfId="0" applyFont="1" applyFill="1" applyBorder="1" applyAlignment="1">
      <alignment horizontal="left" vertical="center"/>
    </xf>
    <xf numFmtId="2" fontId="38" fillId="40" borderId="2" xfId="0" applyNumberFormat="1" applyFont="1" applyFill="1" applyBorder="1" applyAlignment="1">
      <alignment horizontal="right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E22" sqref="E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7" t="s">
        <v>14</v>
      </c>
      <c r="C1" s="247"/>
      <c r="D1" s="247"/>
      <c r="E1" s="247"/>
    </row>
    <row r="2" spans="1:11" ht="16.5" customHeight="1">
      <c r="A2" s="15"/>
      <c r="B2" s="248" t="s">
        <v>69</v>
      </c>
      <c r="C2" s="248"/>
      <c r="D2" s="248"/>
      <c r="E2" s="24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62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85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68</v>
      </c>
      <c r="C7" s="19">
        <v>750000</v>
      </c>
      <c r="D7" s="153">
        <v>1155100</v>
      </c>
      <c r="E7" s="185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68</v>
      </c>
      <c r="C8" s="19">
        <v>250000</v>
      </c>
      <c r="D8" s="153">
        <v>422700</v>
      </c>
      <c r="E8" s="185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71</v>
      </c>
      <c r="C9" s="22">
        <v>540000</v>
      </c>
      <c r="D9" s="236">
        <v>1019600</v>
      </c>
      <c r="E9" s="185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73</v>
      </c>
      <c r="C10" s="19">
        <v>580000</v>
      </c>
      <c r="D10" s="153">
        <v>532500</v>
      </c>
      <c r="E10" s="185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74</v>
      </c>
      <c r="C11" s="19">
        <v>600000</v>
      </c>
      <c r="D11" s="153">
        <v>220820</v>
      </c>
      <c r="E11" s="185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77</v>
      </c>
      <c r="C12" s="19">
        <v>0</v>
      </c>
      <c r="D12" s="19">
        <v>0</v>
      </c>
      <c r="E12" s="185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78</v>
      </c>
      <c r="C13" s="19">
        <v>850000</v>
      </c>
      <c r="D13" s="153">
        <v>1270900</v>
      </c>
      <c r="E13" s="185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79</v>
      </c>
      <c r="C14" s="181">
        <v>850000</v>
      </c>
      <c r="D14" s="237">
        <v>857500</v>
      </c>
      <c r="E14" s="185">
        <f t="shared" si="0"/>
        <v>6530</v>
      </c>
      <c r="F14" s="12"/>
      <c r="G14" s="1"/>
      <c r="H14" s="7"/>
      <c r="I14" s="1"/>
      <c r="J14" s="15"/>
      <c r="K14" s="15"/>
    </row>
    <row r="15" spans="1:11">
      <c r="A15" s="15"/>
      <c r="B15" s="20" t="s">
        <v>81</v>
      </c>
      <c r="C15" s="19">
        <v>450000</v>
      </c>
      <c r="D15" s="153">
        <v>423800</v>
      </c>
      <c r="E15" s="185">
        <f t="shared" si="0"/>
        <v>32730</v>
      </c>
      <c r="F15" s="12"/>
      <c r="G15" s="14"/>
      <c r="H15" s="1"/>
      <c r="I15" s="1"/>
      <c r="J15" s="15"/>
      <c r="K15" s="15"/>
    </row>
    <row r="16" spans="1:11">
      <c r="A16" s="15"/>
      <c r="B16" s="182" t="s">
        <v>81</v>
      </c>
      <c r="C16" s="183">
        <v>200000</v>
      </c>
      <c r="D16" s="240">
        <v>103200</v>
      </c>
      <c r="E16" s="185">
        <f t="shared" si="0"/>
        <v>129530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82</v>
      </c>
      <c r="C17" s="19">
        <v>450000</v>
      </c>
      <c r="D17" s="153">
        <v>569000</v>
      </c>
      <c r="E17" s="185">
        <f>E16+C17-D17</f>
        <v>10530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83</v>
      </c>
      <c r="C18" s="19">
        <v>120000</v>
      </c>
      <c r="D18" s="19">
        <v>0</v>
      </c>
      <c r="E18" s="185">
        <f t="shared" si="0"/>
        <v>130530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83</v>
      </c>
      <c r="C19" s="19">
        <v>2000000</v>
      </c>
      <c r="D19" s="153">
        <v>2069000</v>
      </c>
      <c r="E19" s="185">
        <f t="shared" si="0"/>
        <v>61530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85</v>
      </c>
      <c r="C20" s="19">
        <v>0</v>
      </c>
      <c r="D20" s="19">
        <v>0</v>
      </c>
      <c r="E20" s="185">
        <f>E19+C20-D20</f>
        <v>61530</v>
      </c>
      <c r="F20" s="12"/>
      <c r="G20" s="7"/>
      <c r="H20" s="1"/>
      <c r="I20" s="1"/>
      <c r="J20" s="15"/>
      <c r="K20" s="15"/>
    </row>
    <row r="21" spans="1:11">
      <c r="A21" s="15"/>
      <c r="B21" s="180" t="s">
        <v>86</v>
      </c>
      <c r="C21" s="181">
        <v>0</v>
      </c>
      <c r="D21" s="181">
        <v>0</v>
      </c>
      <c r="E21" s="194">
        <f>E20+C21-D21</f>
        <v>61530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88</v>
      </c>
      <c r="C22" s="19">
        <v>0</v>
      </c>
      <c r="D22" s="19">
        <v>0</v>
      </c>
      <c r="E22" s="185">
        <f>E21+C22-D22</f>
        <v>61530</v>
      </c>
      <c r="F22" s="12"/>
      <c r="G22" s="1"/>
      <c r="H22" s="1"/>
      <c r="I22" s="1"/>
      <c r="J22" s="15"/>
      <c r="K22" s="15"/>
    </row>
    <row r="23" spans="1:11">
      <c r="A23" s="15"/>
      <c r="B23" s="182"/>
      <c r="C23" s="183"/>
      <c r="D23" s="183"/>
      <c r="E23" s="32">
        <f t="shared" si="0"/>
        <v>61530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85">
        <f t="shared" si="0"/>
        <v>61530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85">
        <f t="shared" si="0"/>
        <v>61530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85">
        <f t="shared" si="0"/>
        <v>61530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61530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61530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61530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61530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61530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61530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61530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61530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61530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61530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61530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61530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61530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61530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61530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61530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61530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61530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61530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61530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61530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61530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61530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61530</v>
      </c>
      <c r="F50" s="12"/>
      <c r="G50" s="1"/>
      <c r="H50" s="15"/>
    </row>
    <row r="51" spans="2:8">
      <c r="B51" s="25"/>
      <c r="C51" s="21">
        <f>SUM(C5:C50)</f>
        <v>8705650</v>
      </c>
      <c r="D51" s="21">
        <f>SUM(D5:D50)</f>
        <v>8644120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55" t="s">
        <v>14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</row>
    <row r="2" spans="1:24" s="105" customFormat="1" ht="18">
      <c r="A2" s="256" t="s">
        <v>45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</row>
    <row r="3" spans="1:24" s="106" customFormat="1" ht="16.5" thickBot="1">
      <c r="A3" s="257" t="s">
        <v>70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9"/>
      <c r="S3" s="49"/>
      <c r="T3" s="5"/>
      <c r="U3" s="5"/>
      <c r="V3" s="5"/>
      <c r="W3" s="5"/>
      <c r="X3" s="11"/>
    </row>
    <row r="4" spans="1:24" s="108" customFormat="1">
      <c r="A4" s="260" t="s">
        <v>27</v>
      </c>
      <c r="B4" s="262" t="s">
        <v>28</v>
      </c>
      <c r="C4" s="249" t="s">
        <v>29</v>
      </c>
      <c r="D4" s="249" t="s">
        <v>30</v>
      </c>
      <c r="E4" s="249" t="s">
        <v>31</v>
      </c>
      <c r="F4" s="249" t="s">
        <v>32</v>
      </c>
      <c r="G4" s="249" t="s">
        <v>33</v>
      </c>
      <c r="H4" s="249" t="s">
        <v>56</v>
      </c>
      <c r="I4" s="249" t="s">
        <v>34</v>
      </c>
      <c r="J4" s="249" t="s">
        <v>35</v>
      </c>
      <c r="K4" s="249" t="s">
        <v>36</v>
      </c>
      <c r="L4" s="249" t="s">
        <v>37</v>
      </c>
      <c r="M4" s="249" t="s">
        <v>38</v>
      </c>
      <c r="N4" s="253" t="s">
        <v>59</v>
      </c>
      <c r="O4" s="251" t="s">
        <v>16</v>
      </c>
      <c r="P4" s="264" t="s">
        <v>39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1"/>
      <c r="B5" s="263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4"/>
      <c r="O5" s="252"/>
      <c r="P5" s="265"/>
      <c r="Q5" s="112" t="s">
        <v>40</v>
      </c>
      <c r="S5" s="113"/>
      <c r="T5" s="114"/>
      <c r="U5" s="114"/>
      <c r="V5" s="114"/>
      <c r="W5" s="114"/>
      <c r="X5" s="115"/>
    </row>
    <row r="6" spans="1:24" s="9" customFormat="1">
      <c r="A6" s="116" t="s">
        <v>68</v>
      </c>
      <c r="B6" s="117">
        <v>500</v>
      </c>
      <c r="C6" s="117"/>
      <c r="D6" s="118"/>
      <c r="E6" s="118"/>
      <c r="F6" s="118"/>
      <c r="G6" s="118">
        <v>110</v>
      </c>
      <c r="H6" s="118"/>
      <c r="I6" s="119"/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770</v>
      </c>
      <c r="R6" s="122"/>
      <c r="S6" s="123"/>
      <c r="T6" s="26"/>
      <c r="U6" s="3"/>
      <c r="V6" s="26"/>
      <c r="W6" s="3"/>
    </row>
    <row r="7" spans="1:24" s="9" customFormat="1">
      <c r="A7" s="116" t="s">
        <v>72</v>
      </c>
      <c r="B7" s="117">
        <v>150</v>
      </c>
      <c r="C7" s="117"/>
      <c r="D7" s="118"/>
      <c r="E7" s="118"/>
      <c r="F7" s="118"/>
      <c r="G7" s="118"/>
      <c r="H7" s="118"/>
      <c r="I7" s="119">
        <v>110</v>
      </c>
      <c r="J7" s="118">
        <v>160</v>
      </c>
      <c r="K7" s="118"/>
      <c r="L7" s="118"/>
      <c r="M7" s="154">
        <v>20</v>
      </c>
      <c r="N7" s="118"/>
      <c r="O7" s="118"/>
      <c r="P7" s="120"/>
      <c r="Q7" s="121">
        <f t="shared" si="0"/>
        <v>440</v>
      </c>
      <c r="R7" s="122"/>
      <c r="S7" s="26"/>
      <c r="T7" s="26"/>
      <c r="U7" s="26"/>
      <c r="V7" s="26"/>
      <c r="W7" s="26"/>
    </row>
    <row r="8" spans="1:24" s="9" customFormat="1">
      <c r="A8" s="116" t="s">
        <v>73</v>
      </c>
      <c r="B8" s="124"/>
      <c r="C8" s="117"/>
      <c r="D8" s="125">
        <v>20</v>
      </c>
      <c r="E8" s="125"/>
      <c r="F8" s="125"/>
      <c r="G8" s="125">
        <v>100</v>
      </c>
      <c r="H8" s="125"/>
      <c r="I8" s="126">
        <v>160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440</v>
      </c>
      <c r="R8" s="122"/>
      <c r="S8" s="6"/>
      <c r="T8" s="6"/>
      <c r="U8" s="3" t="s">
        <v>41</v>
      </c>
      <c r="V8" s="26"/>
      <c r="W8" s="3"/>
    </row>
    <row r="9" spans="1:24" s="9" customFormat="1">
      <c r="A9" s="116" t="s">
        <v>74</v>
      </c>
      <c r="B9" s="124">
        <v>500</v>
      </c>
      <c r="C9" s="117"/>
      <c r="D9" s="125"/>
      <c r="E9" s="125"/>
      <c r="F9" s="125"/>
      <c r="G9" s="125">
        <v>70</v>
      </c>
      <c r="H9" s="125"/>
      <c r="I9" s="126">
        <v>120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850</v>
      </c>
      <c r="R9" s="122"/>
      <c r="S9" s="6"/>
      <c r="T9" s="6"/>
      <c r="U9" s="26"/>
      <c r="V9" s="26"/>
      <c r="W9" s="26"/>
    </row>
    <row r="10" spans="1:24" s="9" customFormat="1">
      <c r="A10" s="116" t="s">
        <v>77</v>
      </c>
      <c r="B10" s="124"/>
      <c r="C10" s="117"/>
      <c r="D10" s="125"/>
      <c r="E10" s="125"/>
      <c r="F10" s="125"/>
      <c r="G10" s="125">
        <v>100</v>
      </c>
      <c r="H10" s="125"/>
      <c r="I10" s="125">
        <v>180</v>
      </c>
      <c r="J10" s="125">
        <v>160</v>
      </c>
      <c r="K10" s="125"/>
      <c r="L10" s="125"/>
      <c r="M10" s="155"/>
      <c r="N10" s="125"/>
      <c r="O10" s="125"/>
      <c r="P10" s="127"/>
      <c r="Q10" s="121">
        <f t="shared" si="0"/>
        <v>440</v>
      </c>
      <c r="R10" s="122"/>
      <c r="S10" s="26"/>
      <c r="T10" s="26"/>
      <c r="U10" s="3"/>
      <c r="V10" s="26"/>
      <c r="W10" s="3"/>
    </row>
    <row r="11" spans="1:24" s="9" customFormat="1">
      <c r="A11" s="116" t="s">
        <v>78</v>
      </c>
      <c r="B11" s="124">
        <v>200</v>
      </c>
      <c r="C11" s="117"/>
      <c r="D11" s="125">
        <v>160</v>
      </c>
      <c r="E11" s="125">
        <v>3440</v>
      </c>
      <c r="F11" s="125"/>
      <c r="G11" s="125"/>
      <c r="H11" s="125"/>
      <c r="I11" s="125">
        <v>30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3990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80</v>
      </c>
      <c r="B12" s="124">
        <v>500</v>
      </c>
      <c r="C12" s="117">
        <v>400</v>
      </c>
      <c r="D12" s="125"/>
      <c r="E12" s="125">
        <v>80</v>
      </c>
      <c r="F12" s="125"/>
      <c r="G12" s="125">
        <v>50</v>
      </c>
      <c r="H12" s="125"/>
      <c r="I12" s="125">
        <v>40</v>
      </c>
      <c r="J12" s="125">
        <v>160</v>
      </c>
      <c r="K12" s="125"/>
      <c r="L12" s="125"/>
      <c r="M12" s="155"/>
      <c r="N12" s="125"/>
      <c r="O12" s="125"/>
      <c r="P12" s="127"/>
      <c r="Q12" s="121">
        <f t="shared" si="0"/>
        <v>1230</v>
      </c>
      <c r="R12" s="122"/>
      <c r="S12" s="26"/>
      <c r="T12" s="26"/>
      <c r="U12" s="3"/>
      <c r="V12" s="26"/>
      <c r="W12" s="3"/>
    </row>
    <row r="13" spans="1:24" s="9" customFormat="1">
      <c r="A13" s="116" t="s">
        <v>81</v>
      </c>
      <c r="B13" s="124">
        <v>400</v>
      </c>
      <c r="C13" s="117"/>
      <c r="D13" s="125"/>
      <c r="E13" s="125"/>
      <c r="F13" s="125"/>
      <c r="G13" s="125">
        <v>70</v>
      </c>
      <c r="H13" s="125"/>
      <c r="I13" s="125">
        <v>20</v>
      </c>
      <c r="J13" s="125">
        <v>160</v>
      </c>
      <c r="K13" s="128"/>
      <c r="L13" s="125"/>
      <c r="M13" s="155"/>
      <c r="N13" s="125"/>
      <c r="O13" s="125"/>
      <c r="P13" s="127"/>
      <c r="Q13" s="121">
        <f t="shared" si="0"/>
        <v>650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82</v>
      </c>
      <c r="B14" s="124"/>
      <c r="C14" s="117"/>
      <c r="D14" s="125"/>
      <c r="E14" s="125"/>
      <c r="F14" s="125"/>
      <c r="G14" s="125">
        <v>100</v>
      </c>
      <c r="H14" s="125"/>
      <c r="I14" s="125">
        <v>30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290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83</v>
      </c>
      <c r="B15" s="124"/>
      <c r="C15" s="117"/>
      <c r="D15" s="125"/>
      <c r="E15" s="125">
        <v>300</v>
      </c>
      <c r="F15" s="125"/>
      <c r="G15" s="125"/>
      <c r="H15" s="125"/>
      <c r="I15" s="125">
        <v>20</v>
      </c>
      <c r="J15" s="125">
        <v>80</v>
      </c>
      <c r="K15" s="118"/>
      <c r="L15" s="125"/>
      <c r="M15" s="155"/>
      <c r="N15" s="125"/>
      <c r="O15" s="125"/>
      <c r="P15" s="127"/>
      <c r="Q15" s="121">
        <f t="shared" si="0"/>
        <v>400</v>
      </c>
      <c r="R15" s="122"/>
      <c r="S15" s="4"/>
      <c r="T15" s="26"/>
      <c r="U15" s="26"/>
      <c r="V15" s="26"/>
      <c r="W15" s="26"/>
    </row>
    <row r="16" spans="1:24" s="9" customFormat="1">
      <c r="A16" s="116" t="s">
        <v>85</v>
      </c>
      <c r="B16" s="124">
        <v>500</v>
      </c>
      <c r="C16" s="117"/>
      <c r="D16" s="125"/>
      <c r="E16" s="125"/>
      <c r="F16" s="125"/>
      <c r="G16" s="125">
        <v>100</v>
      </c>
      <c r="H16" s="125"/>
      <c r="I16" s="125">
        <v>120</v>
      </c>
      <c r="J16" s="125">
        <v>160</v>
      </c>
      <c r="K16" s="125"/>
      <c r="L16" s="125"/>
      <c r="M16" s="155"/>
      <c r="N16" s="125"/>
      <c r="O16" s="125"/>
      <c r="P16" s="127"/>
      <c r="Q16" s="121">
        <f t="shared" si="0"/>
        <v>880</v>
      </c>
      <c r="R16" s="122"/>
      <c r="S16" s="4"/>
      <c r="T16" s="26"/>
      <c r="U16" s="3"/>
      <c r="V16" s="26"/>
      <c r="W16" s="3"/>
    </row>
    <row r="17" spans="1:23" s="9" customFormat="1">
      <c r="A17" s="116" t="s">
        <v>86</v>
      </c>
      <c r="B17" s="124"/>
      <c r="C17" s="117"/>
      <c r="D17" s="125"/>
      <c r="E17" s="125"/>
      <c r="F17" s="125"/>
      <c r="G17" s="125">
        <v>70</v>
      </c>
      <c r="H17" s="125"/>
      <c r="I17" s="125">
        <v>30</v>
      </c>
      <c r="J17" s="125">
        <v>80</v>
      </c>
      <c r="K17" s="125"/>
      <c r="L17" s="125"/>
      <c r="M17" s="155"/>
      <c r="N17" s="127"/>
      <c r="O17" s="125"/>
      <c r="P17" s="127"/>
      <c r="Q17" s="121">
        <f t="shared" si="0"/>
        <v>180</v>
      </c>
      <c r="R17" s="122"/>
      <c r="S17" s="4"/>
      <c r="T17" s="26"/>
      <c r="U17" s="26"/>
      <c r="V17" s="26"/>
      <c r="W17" s="26"/>
    </row>
    <row r="18" spans="1:23" s="9" customFormat="1">
      <c r="A18" s="116" t="s">
        <v>88</v>
      </c>
      <c r="B18" s="124">
        <v>200</v>
      </c>
      <c r="C18" s="117"/>
      <c r="D18" s="125"/>
      <c r="E18" s="125"/>
      <c r="F18" s="125"/>
      <c r="G18" s="125">
        <v>150</v>
      </c>
      <c r="H18" s="125"/>
      <c r="I18" s="125">
        <v>30</v>
      </c>
      <c r="J18" s="125">
        <v>160</v>
      </c>
      <c r="K18" s="125"/>
      <c r="L18" s="125"/>
      <c r="M18" s="155"/>
      <c r="N18" s="127"/>
      <c r="O18" s="125"/>
      <c r="P18" s="127"/>
      <c r="Q18" s="121">
        <f t="shared" si="0"/>
        <v>540</v>
      </c>
      <c r="R18" s="122"/>
      <c r="S18" s="4"/>
      <c r="T18" s="26"/>
      <c r="U18" s="3"/>
      <c r="V18" s="26"/>
      <c r="W18" s="3"/>
    </row>
    <row r="19" spans="1:23" s="9" customFormat="1">
      <c r="A19" s="116"/>
      <c r="B19" s="124"/>
      <c r="C19" s="117"/>
      <c r="D19" s="125"/>
      <c r="E19" s="125"/>
      <c r="F19" s="125"/>
      <c r="G19" s="125"/>
      <c r="H19" s="125"/>
      <c r="I19" s="125"/>
      <c r="J19" s="125"/>
      <c r="K19" s="125"/>
      <c r="L19" s="125"/>
      <c r="M19" s="156"/>
      <c r="N19" s="127"/>
      <c r="O19" s="125"/>
      <c r="P19" s="127"/>
      <c r="Q19" s="121">
        <f t="shared" si="0"/>
        <v>0</v>
      </c>
      <c r="R19" s="122"/>
      <c r="S19" s="4"/>
      <c r="T19" s="26"/>
      <c r="U19" s="26"/>
      <c r="V19" s="26"/>
      <c r="W19" s="26"/>
    </row>
    <row r="20" spans="1:23" s="9" customFormat="1">
      <c r="A20" s="116"/>
      <c r="B20" s="124"/>
      <c r="C20" s="117"/>
      <c r="D20" s="125"/>
      <c r="E20" s="125"/>
      <c r="F20" s="155"/>
      <c r="G20" s="125"/>
      <c r="H20" s="125"/>
      <c r="I20" s="125"/>
      <c r="J20" s="125"/>
      <c r="K20" s="125"/>
      <c r="L20" s="125"/>
      <c r="M20" s="155"/>
      <c r="N20" s="125"/>
      <c r="O20" s="125"/>
      <c r="P20" s="127"/>
      <c r="Q20" s="121">
        <f t="shared" si="0"/>
        <v>0</v>
      </c>
      <c r="R20" s="122"/>
      <c r="S20" s="4"/>
      <c r="T20" s="26"/>
      <c r="U20" s="3"/>
      <c r="V20" s="26"/>
      <c r="W20" s="3"/>
    </row>
    <row r="21" spans="1:23" s="9" customFormat="1">
      <c r="A21" s="116"/>
      <c r="B21" s="124"/>
      <c r="C21" s="117"/>
      <c r="D21" s="125"/>
      <c r="E21" s="125"/>
      <c r="F21" s="125"/>
      <c r="G21" s="125"/>
      <c r="H21" s="125"/>
      <c r="I21" s="125"/>
      <c r="J21" s="125"/>
      <c r="K21" s="125"/>
      <c r="L21" s="125"/>
      <c r="M21" s="155"/>
      <c r="N21" s="125"/>
      <c r="O21" s="125"/>
      <c r="P21" s="127"/>
      <c r="Q21" s="121">
        <f t="shared" si="0"/>
        <v>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42</v>
      </c>
      <c r="B37" s="142">
        <f>SUM(B6:B36)</f>
        <v>2950</v>
      </c>
      <c r="C37" s="143">
        <f t="shared" ref="C37:P37" si="1">SUM(C6:C36)</f>
        <v>400</v>
      </c>
      <c r="D37" s="143">
        <f t="shared" si="1"/>
        <v>180</v>
      </c>
      <c r="E37" s="143">
        <f t="shared" si="1"/>
        <v>3820</v>
      </c>
      <c r="F37" s="143">
        <f t="shared" si="1"/>
        <v>0</v>
      </c>
      <c r="G37" s="143">
        <f>SUM(G6:G36)</f>
        <v>920</v>
      </c>
      <c r="H37" s="143">
        <f t="shared" si="1"/>
        <v>0</v>
      </c>
      <c r="I37" s="143">
        <f t="shared" si="1"/>
        <v>890</v>
      </c>
      <c r="J37" s="143">
        <f t="shared" si="1"/>
        <v>1920</v>
      </c>
      <c r="K37" s="143">
        <f t="shared" si="1"/>
        <v>0</v>
      </c>
      <c r="L37" s="143">
        <f t="shared" si="1"/>
        <v>0</v>
      </c>
      <c r="M37" s="158">
        <f t="shared" si="1"/>
        <v>20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11100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7" zoomScale="120" zoomScaleNormal="120" workbookViewId="0">
      <selection activeCell="C115" sqref="C115"/>
    </sheetView>
  </sheetViews>
  <sheetFormatPr defaultColWidth="9.140625" defaultRowHeight="12.75"/>
  <cols>
    <col min="1" max="1" width="21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2" t="s">
        <v>14</v>
      </c>
      <c r="B1" s="272"/>
      <c r="C1" s="272"/>
      <c r="D1" s="272"/>
      <c r="E1" s="272"/>
      <c r="F1" s="272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73" t="s">
        <v>57</v>
      </c>
      <c r="B2" s="273"/>
      <c r="C2" s="273"/>
      <c r="D2" s="273"/>
      <c r="E2" s="273"/>
      <c r="F2" s="273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74" t="s">
        <v>46</v>
      </c>
      <c r="B3" s="274"/>
      <c r="C3" s="274"/>
      <c r="D3" s="274"/>
      <c r="E3" s="274"/>
      <c r="F3" s="274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4" t="s">
        <v>0</v>
      </c>
      <c r="B4" s="225" t="s">
        <v>17</v>
      </c>
      <c r="C4" s="226" t="s">
        <v>18</v>
      </c>
      <c r="D4" s="225" t="s">
        <v>19</v>
      </c>
      <c r="E4" s="225" t="s">
        <v>20</v>
      </c>
      <c r="F4" s="227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21"/>
      <c r="B5" s="222"/>
      <c r="C5" s="222"/>
      <c r="D5" s="222"/>
      <c r="E5" s="222">
        <f>C5+D5</f>
        <v>0</v>
      </c>
      <c r="F5" s="223"/>
      <c r="G5" s="39"/>
      <c r="H5" s="41" t="s">
        <v>21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21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21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21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21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21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21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21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21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21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21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>
        <v>-206560</v>
      </c>
      <c r="D30" s="44"/>
      <c r="E30" s="44">
        <f t="shared" si="0"/>
        <v>-206560</v>
      </c>
      <c r="F30" s="44"/>
      <c r="G30" s="58"/>
      <c r="H30" s="59" t="s">
        <v>21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21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-206560</v>
      </c>
      <c r="D33" s="44">
        <f>SUM(D5:D32)</f>
        <v>0</v>
      </c>
      <c r="E33" s="44">
        <f>SUM(E5:E32)</f>
        <v>-206560</v>
      </c>
      <c r="F33" s="44">
        <f>B33-E33</f>
        <v>206560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75" t="s">
        <v>22</v>
      </c>
      <c r="B35" s="276"/>
      <c r="C35" s="276"/>
      <c r="D35" s="277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78" t="s">
        <v>13</v>
      </c>
      <c r="B36" s="279"/>
      <c r="C36" s="279"/>
      <c r="D36" s="280"/>
      <c r="E36" s="220">
        <f>F33-C113+K116</f>
        <v>0</v>
      </c>
      <c r="F36" s="215"/>
      <c r="G36" s="61"/>
      <c r="H36" s="243" t="s">
        <v>50</v>
      </c>
      <c r="I36" s="244" t="s">
        <v>53</v>
      </c>
      <c r="J36" s="245">
        <v>38960</v>
      </c>
      <c r="K36" s="246" t="s">
        <v>54</v>
      </c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6"/>
      <c r="B37" s="217"/>
      <c r="C37" s="218"/>
      <c r="D37" s="219"/>
      <c r="E37" s="49"/>
      <c r="F37" s="40"/>
      <c r="G37" s="61"/>
      <c r="H37" s="243" t="s">
        <v>55</v>
      </c>
      <c r="I37" s="244" t="s">
        <v>52</v>
      </c>
      <c r="J37" s="245">
        <v>8270</v>
      </c>
      <c r="K37" s="246" t="s">
        <v>64</v>
      </c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2"/>
      <c r="D38" s="40"/>
      <c r="E38" s="48"/>
      <c r="F38" s="44"/>
      <c r="G38" s="61"/>
      <c r="H38" s="243" t="s">
        <v>63</v>
      </c>
      <c r="I38" s="244"/>
      <c r="J38" s="245">
        <v>50000</v>
      </c>
      <c r="K38" s="246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2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5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2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2"/>
      <c r="D42" s="40"/>
      <c r="F42" s="204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2"/>
      <c r="D43" s="239"/>
      <c r="E43" s="49"/>
      <c r="F43" s="281" t="s">
        <v>23</v>
      </c>
      <c r="G43" s="282"/>
      <c r="H43" s="282"/>
      <c r="I43" s="282"/>
      <c r="J43" s="282"/>
      <c r="K43" s="282"/>
      <c r="L43" s="283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86"/>
      <c r="B44" s="40"/>
      <c r="C44" s="202"/>
      <c r="D44" s="40"/>
      <c r="E44" s="48"/>
      <c r="F44" s="205"/>
      <c r="G44" s="205"/>
      <c r="H44" s="205"/>
      <c r="I44" s="206"/>
      <c r="J44" s="206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86"/>
      <c r="B45" s="40"/>
      <c r="C45" s="202"/>
      <c r="D45" s="40"/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86" t="s">
        <v>49</v>
      </c>
      <c r="B46" s="40" t="s">
        <v>51</v>
      </c>
      <c r="C46" s="202">
        <v>180560</v>
      </c>
      <c r="D46" s="40" t="s">
        <v>88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28" t="s">
        <v>67</v>
      </c>
      <c r="B47" s="40"/>
      <c r="C47" s="202">
        <v>26000</v>
      </c>
      <c r="D47" s="44" t="s">
        <v>66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29"/>
      <c r="B48" s="40"/>
      <c r="C48" s="202"/>
      <c r="D48" s="44"/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75"/>
      <c r="B49" s="41"/>
      <c r="C49" s="203"/>
      <c r="D49" s="76"/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198"/>
      <c r="B50" s="198"/>
      <c r="C50" s="203"/>
      <c r="D50" s="82"/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75"/>
      <c r="B51" s="76"/>
      <c r="C51" s="203"/>
      <c r="D51" s="76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200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200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200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200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200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200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200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200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200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200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200"/>
      <c r="D62" s="82"/>
      <c r="E62" s="54"/>
      <c r="F62" s="266" t="s">
        <v>44</v>
      </c>
      <c r="G62" s="266"/>
      <c r="H62" s="159"/>
      <c r="I62" s="159"/>
      <c r="J62" s="83" t="s">
        <v>24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200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200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200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200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200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200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200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200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200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200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200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200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200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200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200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9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200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200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200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200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200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200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200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200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200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200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200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200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200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200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200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200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200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200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200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200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200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200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200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200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200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200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200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200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200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200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200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200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200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7"/>
      <c r="B112" s="208"/>
      <c r="C112" s="209"/>
      <c r="D112" s="210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67" t="s">
        <v>25</v>
      </c>
      <c r="B113" s="268"/>
      <c r="C113" s="214">
        <f>SUM(C37:C112)</f>
        <v>206560</v>
      </c>
      <c r="D113" s="213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1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69" t="s">
        <v>26</v>
      </c>
      <c r="B115" s="270"/>
      <c r="C115" s="212">
        <f>C113+L116</f>
        <v>206560</v>
      </c>
      <c r="D115" s="211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71"/>
      <c r="G150" s="271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5:D47">
    <sortCondition ref="A45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4" t="s">
        <v>47</v>
      </c>
      <c r="B1" s="285"/>
      <c r="C1" s="285"/>
      <c r="D1" s="285"/>
      <c r="E1" s="286"/>
      <c r="F1" s="1"/>
      <c r="G1" s="1"/>
    </row>
    <row r="2" spans="1:29" ht="21.75">
      <c r="A2" s="293" t="s">
        <v>46</v>
      </c>
      <c r="B2" s="294"/>
      <c r="C2" s="294"/>
      <c r="D2" s="294"/>
      <c r="E2" s="295"/>
      <c r="F2" s="1"/>
      <c r="G2" s="1"/>
    </row>
    <row r="3" spans="1:29" ht="24" thickBot="1">
      <c r="A3" s="287" t="s">
        <v>89</v>
      </c>
      <c r="B3" s="288"/>
      <c r="C3" s="288"/>
      <c r="D3" s="288"/>
      <c r="E3" s="289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6" t="s">
        <v>60</v>
      </c>
      <c r="B4" s="297"/>
      <c r="C4" s="297"/>
      <c r="D4" s="297"/>
      <c r="E4" s="298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58</v>
      </c>
      <c r="B5" s="232">
        <v>6000000</v>
      </c>
      <c r="C5" s="196"/>
      <c r="D5" s="197" t="s">
        <v>10</v>
      </c>
      <c r="E5" s="230">
        <v>6076660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132600</v>
      </c>
      <c r="C6" s="35"/>
      <c r="D6" s="176" t="s">
        <v>65</v>
      </c>
      <c r="E6" s="187">
        <v>61530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15</v>
      </c>
      <c r="E7" s="231">
        <v>600</v>
      </c>
      <c r="F7" s="1"/>
      <c r="G7" s="29"/>
      <c r="H7" s="17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31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186">
        <v>11100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186">
        <v>0</v>
      </c>
      <c r="C10" s="33"/>
      <c r="D10" s="176" t="s">
        <v>13</v>
      </c>
      <c r="E10" s="187">
        <v>206560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33">
        <f>B6-B10-B9+B7</f>
        <v>121500</v>
      </c>
      <c r="C11" s="33"/>
      <c r="D11" s="176" t="s">
        <v>61</v>
      </c>
      <c r="E11" s="187">
        <v>16550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4"/>
      <c r="C12" s="33"/>
      <c r="D12" s="176" t="s">
        <v>48</v>
      </c>
      <c r="E12" s="231">
        <v>969600</v>
      </c>
      <c r="F12" s="1" t="s">
        <v>43</v>
      </c>
      <c r="G12" s="27"/>
      <c r="H12" s="173"/>
      <c r="I12" s="27" t="s">
        <v>43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41" t="s">
        <v>84</v>
      </c>
      <c r="B13" s="242">
        <v>1000000</v>
      </c>
      <c r="C13" s="33"/>
      <c r="D13" s="176"/>
      <c r="E13" s="187"/>
      <c r="F13" s="1"/>
      <c r="G13" s="28"/>
      <c r="H13" s="173"/>
      <c r="I13" s="27" t="s">
        <v>43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41"/>
      <c r="B14" s="242"/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41" t="s">
        <v>87</v>
      </c>
      <c r="B15" s="242">
        <v>210000</v>
      </c>
      <c r="C15" s="33"/>
      <c r="D15" s="177"/>
      <c r="E15" s="231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B5+B6-B9+B13+B15</f>
        <v>7331500</v>
      </c>
      <c r="C16" s="33"/>
      <c r="D16" s="176" t="s">
        <v>6</v>
      </c>
      <c r="E16" s="187">
        <f>E5+E6+E7+E10+E11+E12</f>
        <v>7331500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90" t="s">
        <v>13</v>
      </c>
      <c r="B18" s="291"/>
      <c r="C18" s="291"/>
      <c r="D18" s="291"/>
      <c r="E18" s="292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238" t="s">
        <v>75</v>
      </c>
      <c r="B19" s="189">
        <v>180560</v>
      </c>
      <c r="C19" s="33"/>
      <c r="D19" s="238" t="s">
        <v>76</v>
      </c>
      <c r="E19" s="189">
        <v>26000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8"/>
      <c r="B20" s="189"/>
      <c r="C20" s="172"/>
      <c r="D20" s="238"/>
      <c r="E20" s="189"/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2021-11-15T13:17:29Z</dcterms:modified>
</cp:coreProperties>
</file>