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NOVEMBER\All Details\28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Thanai GD + Number Plate Print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CT-100
Rubel+Tutul Gari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Rofiqul Office Gari+Visit Charghat Route</t>
        </r>
      </text>
    </comment>
  </commentList>
</comments>
</file>

<file path=xl/sharedStrings.xml><?xml version="1.0" encoding="utf-8"?>
<sst xmlns="http://schemas.openxmlformats.org/spreadsheetml/2006/main" count="184" uniqueCount="109">
  <si>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</si>
  <si>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</si>
  <si>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</si>
  <si>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</si>
  <si>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</si>
  <si>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</si>
  <si>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</si>
  <si>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</si>
  <si>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</si>
  <si>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</si>
  <si>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</si>
  <si>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</si>
  <si>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</si>
  <si>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</si>
  <si>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</si>
  <si>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</si>
  <si>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</si>
  <si>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</si>
  <si>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</si>
  <si>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</si>
  <si>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</si>
  <si>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</si>
  <si>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</si>
  <si>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</si>
  <si>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</si>
  <si>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</si>
  <si>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</si>
  <si>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</si>
  <si>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</si>
  <si>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</si>
  <si>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</si>
  <si>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</si>
  <si>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</si>
  <si>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</si>
  <si>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</si>
  <si>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</si>
  <si>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</si>
  <si>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</si>
  <si>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</si>
  <si>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</si>
  <si>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</si>
  <si>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</si>
  <si>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</si>
  <si>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</si>
  <si>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</si>
  <si>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</si>
  <si>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</si>
  <si>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</si>
  <si>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</si>
  <si>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</si>
  <si>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</si>
  <si>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</si>
  <si>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</si>
  <si>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</si>
  <si>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</si>
  <si>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</si>
  <si>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</si>
  <si>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</si>
  <si>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</si>
  <si>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</si>
  <si>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</si>
  <si>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</si>
  <si>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</si>
  <si>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</si>
  <si>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</si>
  <si>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</si>
  <si>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</si>
  <si>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</si>
  <si>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</si>
  <si>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</si>
  <si>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</si>
  <si>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</si>
  <si>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</si>
  <si>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</si>
  <si>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06.11.2021</t>
  </si>
  <si>
    <t>07.11.2021</t>
  </si>
  <si>
    <t>08.10.2021</t>
  </si>
  <si>
    <t>08.11.2021</t>
  </si>
  <si>
    <t>09.11.2021</t>
  </si>
  <si>
    <t>10.11.2021</t>
  </si>
  <si>
    <t>11.11.2021</t>
  </si>
  <si>
    <t>BOSS (+)</t>
  </si>
  <si>
    <t>13.11.2021</t>
  </si>
  <si>
    <t>14.11.2021</t>
  </si>
  <si>
    <t>15.11.2021</t>
  </si>
  <si>
    <t>16.11.2021</t>
  </si>
  <si>
    <t>17.11.2021</t>
  </si>
  <si>
    <t>18.11.2021</t>
  </si>
  <si>
    <t>20.11.2021</t>
  </si>
  <si>
    <t>DSR</t>
  </si>
  <si>
    <t>Sohan(sera taka)</t>
  </si>
  <si>
    <t>Memo Make</t>
  </si>
  <si>
    <t>21.11.2021</t>
  </si>
  <si>
    <t>General Cost + Memo</t>
  </si>
  <si>
    <t>22.11.2021</t>
  </si>
  <si>
    <t>23.11.2021</t>
  </si>
  <si>
    <t>DSR Sojol</t>
  </si>
  <si>
    <t>24.11.2021</t>
  </si>
  <si>
    <t>N= Sojol</t>
  </si>
  <si>
    <t>Jafor TSM (C25s)</t>
  </si>
  <si>
    <t>28.10.2021</t>
  </si>
  <si>
    <t>07.09.2021</t>
  </si>
  <si>
    <t>Jafor TSM Branding</t>
  </si>
  <si>
    <t>25.11.2021</t>
  </si>
  <si>
    <t>27.11.2021</t>
  </si>
  <si>
    <t>28.11.2021</t>
  </si>
  <si>
    <t>Biswash Telecom</t>
  </si>
  <si>
    <t>Date: 28.11.2021</t>
  </si>
  <si>
    <t>N= 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</si>
</sst>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vertical="center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2" workbookViewId="0">
      <selection activeCell="E35" sqref="E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7" t="s">
        <v>13</v>
      </c>
      <c r="C1" s="257"/>
      <c r="D1" s="257"/>
      <c r="E1" s="257"/>
    </row>
    <row r="2" spans="1:11" ht="16.5" customHeight="1">
      <c r="A2" s="15"/>
      <c r="B2" s="258" t="s">
        <v>66</v>
      </c>
      <c r="C2" s="258"/>
      <c r="D2" s="258"/>
      <c r="E2" s="258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85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65</v>
      </c>
      <c r="C7" s="19">
        <v>750000</v>
      </c>
      <c r="D7" s="153">
        <v>1155100</v>
      </c>
      <c r="E7" s="185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65</v>
      </c>
      <c r="C8" s="19">
        <v>250000</v>
      </c>
      <c r="D8" s="153">
        <v>422700</v>
      </c>
      <c r="E8" s="185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68</v>
      </c>
      <c r="C9" s="22">
        <v>540000</v>
      </c>
      <c r="D9" s="232">
        <v>1019600</v>
      </c>
      <c r="E9" s="185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70</v>
      </c>
      <c r="C10" s="19">
        <v>580000</v>
      </c>
      <c r="D10" s="153">
        <v>532500</v>
      </c>
      <c r="E10" s="185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71</v>
      </c>
      <c r="C11" s="19">
        <v>600000</v>
      </c>
      <c r="D11" s="153">
        <v>220820</v>
      </c>
      <c r="E11" s="185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74</v>
      </c>
      <c r="C12" s="19">
        <v>0</v>
      </c>
      <c r="D12" s="19">
        <v>0</v>
      </c>
      <c r="E12" s="185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75</v>
      </c>
      <c r="C13" s="19">
        <v>850000</v>
      </c>
      <c r="D13" s="153">
        <v>1270900</v>
      </c>
      <c r="E13" s="185">
        <f t="shared" si="0"/>
        <v>14030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76</v>
      </c>
      <c r="C14" s="181">
        <v>850000</v>
      </c>
      <c r="D14" s="233">
        <v>857500</v>
      </c>
      <c r="E14" s="185">
        <f t="shared" si="0"/>
        <v>6530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78</v>
      </c>
      <c r="C15" s="19">
        <v>450000</v>
      </c>
      <c r="D15" s="153">
        <v>423800</v>
      </c>
      <c r="E15" s="185">
        <f t="shared" si="0"/>
        <v>32730</v>
      </c>
      <c r="F15" s="12"/>
      <c r="G15" s="14"/>
      <c r="H15" s="1"/>
      <c r="I15" s="1"/>
      <c r="J15" s="15"/>
      <c r="K15" s="15"/>
    </row>
    <row r="16" spans="1:11">
      <c r="A16" s="15"/>
      <c r="B16" s="182" t="s">
        <v>78</v>
      </c>
      <c r="C16" s="183">
        <v>200000</v>
      </c>
      <c r="D16" s="236">
        <v>103200</v>
      </c>
      <c r="E16" s="185">
        <f t="shared" si="0"/>
        <v>129530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79</v>
      </c>
      <c r="C17" s="19">
        <v>450000</v>
      </c>
      <c r="D17" s="153">
        <v>569000</v>
      </c>
      <c r="E17" s="185">
        <f>E16+C17-D17</f>
        <v>10530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80</v>
      </c>
      <c r="C18" s="19">
        <v>120000</v>
      </c>
      <c r="D18" s="19">
        <v>0</v>
      </c>
      <c r="E18" s="185">
        <f t="shared" si="0"/>
        <v>130530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80</v>
      </c>
      <c r="C19" s="19">
        <v>2000000</v>
      </c>
      <c r="D19" s="153">
        <v>2069000</v>
      </c>
      <c r="E19" s="185">
        <f t="shared" si="0"/>
        <v>61530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82</v>
      </c>
      <c r="C20" s="19">
        <v>0</v>
      </c>
      <c r="D20" s="19">
        <v>0</v>
      </c>
      <c r="E20" s="185">
        <f>E19+C20-D20</f>
        <v>61530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83</v>
      </c>
      <c r="C21" s="181">
        <v>0</v>
      </c>
      <c r="D21" s="181">
        <v>0</v>
      </c>
      <c r="E21" s="194">
        <f>E20+C21-D21</f>
        <v>61530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84</v>
      </c>
      <c r="C22" s="19">
        <v>0</v>
      </c>
      <c r="D22" s="19">
        <v>0</v>
      </c>
      <c r="E22" s="185">
        <f>E21+C22-D22</f>
        <v>61530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85</v>
      </c>
      <c r="C23" s="183">
        <v>0</v>
      </c>
      <c r="D23" s="183">
        <v>0</v>
      </c>
      <c r="E23" s="32">
        <f t="shared" si="0"/>
        <v>61530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86</v>
      </c>
      <c r="C24" s="19">
        <v>0</v>
      </c>
      <c r="D24" s="19">
        <v>0</v>
      </c>
      <c r="E24" s="185">
        <f t="shared" si="0"/>
        <v>61530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87</v>
      </c>
      <c r="C25" s="19">
        <v>400000</v>
      </c>
      <c r="D25" s="153">
        <v>356300</v>
      </c>
      <c r="E25" s="185">
        <f t="shared" si="0"/>
        <v>105230</v>
      </c>
      <c r="F25" s="12"/>
      <c r="G25" s="1"/>
      <c r="H25" s="1"/>
      <c r="I25" s="1"/>
      <c r="J25" s="15"/>
      <c r="K25" s="15"/>
    </row>
    <row r="26" spans="1:11">
      <c r="A26" s="15"/>
      <c r="B26" s="20" t="s">
        <v>88</v>
      </c>
      <c r="C26" s="19">
        <v>0</v>
      </c>
      <c r="D26" s="19">
        <v>0</v>
      </c>
      <c r="E26" s="185">
        <f t="shared" si="0"/>
        <v>105230</v>
      </c>
      <c r="F26" s="12"/>
      <c r="G26" s="1"/>
      <c r="H26" s="1"/>
      <c r="I26" s="1"/>
      <c r="J26" s="15"/>
      <c r="K26" s="15"/>
    </row>
    <row r="27" spans="1:11">
      <c r="A27" s="15"/>
      <c r="B27" s="20" t="s">
        <v>92</v>
      </c>
      <c r="C27" s="19">
        <v>87000</v>
      </c>
      <c r="D27" s="19">
        <v>0</v>
      </c>
      <c r="E27" s="185">
        <f t="shared" si="0"/>
        <v>192230</v>
      </c>
      <c r="F27" s="12"/>
      <c r="G27" s="1"/>
      <c r="H27" s="1"/>
      <c r="I27" s="1"/>
      <c r="J27" s="15"/>
      <c r="K27" s="15"/>
    </row>
    <row r="28" spans="1:11">
      <c r="A28" s="15"/>
      <c r="B28" s="20" t="s">
        <v>92</v>
      </c>
      <c r="C28" s="19">
        <v>1100000</v>
      </c>
      <c r="D28" s="153">
        <v>1275000</v>
      </c>
      <c r="E28" s="185">
        <f t="shared" si="0"/>
        <v>17230</v>
      </c>
      <c r="F28" s="12"/>
      <c r="G28" s="1"/>
      <c r="H28" s="1"/>
      <c r="I28" s="1"/>
      <c r="J28" s="15"/>
      <c r="K28" s="15"/>
    </row>
    <row r="29" spans="1:11">
      <c r="A29" s="15"/>
      <c r="B29" s="20" t="s">
        <v>94</v>
      </c>
      <c r="C29" s="19">
        <v>630000</v>
      </c>
      <c r="D29" s="153">
        <v>637500</v>
      </c>
      <c r="E29" s="185">
        <f t="shared" si="0"/>
        <v>9730</v>
      </c>
      <c r="F29" s="12"/>
      <c r="G29" s="1"/>
      <c r="H29" s="1"/>
      <c r="I29" s="1"/>
      <c r="J29" s="15"/>
      <c r="K29" s="15"/>
    </row>
    <row r="30" spans="1:11">
      <c r="A30" s="15"/>
      <c r="B30" s="20" t="s">
        <v>95</v>
      </c>
      <c r="C30" s="19">
        <v>610000</v>
      </c>
      <c r="D30" s="153">
        <v>610100</v>
      </c>
      <c r="E30" s="185">
        <f t="shared" si="0"/>
        <v>9630</v>
      </c>
      <c r="F30" s="12"/>
      <c r="G30" s="1"/>
      <c r="H30" s="1"/>
      <c r="I30" s="23"/>
      <c r="J30" s="15"/>
      <c r="K30" s="15"/>
    </row>
    <row r="31" spans="1:11">
      <c r="A31" s="15"/>
      <c r="B31" s="20" t="s">
        <v>97</v>
      </c>
      <c r="C31" s="19">
        <v>164000</v>
      </c>
      <c r="D31" s="19">
        <v>0</v>
      </c>
      <c r="E31" s="185">
        <f t="shared" si="0"/>
        <v>173630</v>
      </c>
      <c r="F31" s="12"/>
      <c r="G31" s="1"/>
      <c r="H31" s="1"/>
      <c r="I31" s="1"/>
      <c r="J31" s="15"/>
      <c r="K31" s="15"/>
    </row>
    <row r="32" spans="1:11">
      <c r="A32" s="15"/>
      <c r="B32" s="20" t="s">
        <v>97</v>
      </c>
      <c r="C32" s="19">
        <v>210000</v>
      </c>
      <c r="D32" s="232">
        <v>368800</v>
      </c>
      <c r="E32" s="185">
        <f t="shared" si="0"/>
        <v>14830</v>
      </c>
      <c r="F32" s="12"/>
      <c r="G32" s="1"/>
      <c r="H32" s="1"/>
      <c r="I32" s="1"/>
      <c r="J32" s="15"/>
      <c r="K32" s="15"/>
    </row>
    <row r="33" spans="1:11">
      <c r="A33" s="15"/>
      <c r="B33" s="20" t="s">
        <v>103</v>
      </c>
      <c r="C33" s="19">
        <v>100000</v>
      </c>
      <c r="D33" s="153">
        <v>101000</v>
      </c>
      <c r="E33" s="185">
        <f t="shared" si="0"/>
        <v>13830</v>
      </c>
      <c r="F33" s="12"/>
      <c r="G33" s="1"/>
      <c r="H33" s="1"/>
      <c r="I33" s="1"/>
      <c r="J33" s="15"/>
      <c r="K33" s="15"/>
    </row>
    <row r="34" spans="1:11">
      <c r="A34" s="15"/>
      <c r="B34" s="20" t="s">
        <v>104</v>
      </c>
      <c r="C34" s="19">
        <v>0</v>
      </c>
      <c r="D34" s="19">
        <v>0</v>
      </c>
      <c r="E34" s="185">
        <f t="shared" si="0"/>
        <v>13830</v>
      </c>
      <c r="F34" s="12"/>
      <c r="G34" s="1"/>
      <c r="H34" s="1"/>
      <c r="I34" s="1"/>
      <c r="J34" s="15"/>
      <c r="K34" s="15"/>
    </row>
    <row r="35" spans="1:11">
      <c r="A35" s="15"/>
      <c r="B35" s="20" t="s">
        <v>105</v>
      </c>
      <c r="C35" s="19">
        <v>600000</v>
      </c>
      <c r="D35" s="153">
        <v>563500</v>
      </c>
      <c r="E35" s="185">
        <f t="shared" si="0"/>
        <v>50330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50330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50330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50330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50330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50330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50330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50330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50330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50330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50330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50330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50330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50330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50330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50330</v>
      </c>
      <c r="F50" s="12"/>
      <c r="G50" s="1"/>
      <c r="H50" s="15"/>
    </row>
    <row r="51" spans="2:8">
      <c r="B51" s="25"/>
      <c r="C51" s="21">
        <f>SUM(C5:C50)</f>
        <v>12606650</v>
      </c>
      <c r="D51" s="21">
        <f>SUM(D5:D50)</f>
        <v>12556320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05" customFormat="1" ht="18">
      <c r="A2" s="264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06" customFormat="1" ht="16.5" thickBot="1">
      <c r="A3" s="265" t="s">
        <v>67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08" customFormat="1">
      <c r="A4" s="268" t="s">
        <v>26</v>
      </c>
      <c r="B4" s="270" t="s">
        <v>27</v>
      </c>
      <c r="C4" s="259" t="s">
        <v>28</v>
      </c>
      <c r="D4" s="259" t="s">
        <v>29</v>
      </c>
      <c r="E4" s="259" t="s">
        <v>30</v>
      </c>
      <c r="F4" s="259" t="s">
        <v>31</v>
      </c>
      <c r="G4" s="259" t="s">
        <v>32</v>
      </c>
      <c r="H4" s="259" t="s">
        <v>54</v>
      </c>
      <c r="I4" s="259" t="s">
        <v>33</v>
      </c>
      <c r="J4" s="259" t="s">
        <v>34</v>
      </c>
      <c r="K4" s="259" t="s">
        <v>35</v>
      </c>
      <c r="L4" s="259" t="s">
        <v>36</v>
      </c>
      <c r="M4" s="259" t="s">
        <v>91</v>
      </c>
      <c r="N4" s="261" t="s">
        <v>57</v>
      </c>
      <c r="O4" s="274" t="s">
        <v>15</v>
      </c>
      <c r="P4" s="27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9"/>
      <c r="B5" s="271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2"/>
      <c r="O5" s="275"/>
      <c r="P5" s="27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65</v>
      </c>
      <c r="B6" s="117">
        <v>500</v>
      </c>
      <c r="C6" s="117"/>
      <c r="D6" s="118"/>
      <c r="E6" s="118"/>
      <c r="F6" s="118"/>
      <c r="G6" s="118">
        <v>110</v>
      </c>
      <c r="H6" s="118"/>
      <c r="I6" s="119"/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770</v>
      </c>
      <c r="R6" s="122"/>
      <c r="S6" s="123"/>
      <c r="T6" s="26"/>
      <c r="U6" s="3"/>
      <c r="V6" s="26"/>
      <c r="W6" s="3"/>
    </row>
    <row r="7" spans="1:24" s="9" customFormat="1">
      <c r="A7" s="116" t="s">
        <v>69</v>
      </c>
      <c r="B7" s="117">
        <v>150</v>
      </c>
      <c r="C7" s="117"/>
      <c r="D7" s="118"/>
      <c r="E7" s="118"/>
      <c r="F7" s="118"/>
      <c r="G7" s="118"/>
      <c r="H7" s="118"/>
      <c r="I7" s="119">
        <v>110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420</v>
      </c>
      <c r="R7" s="122"/>
      <c r="S7" s="26"/>
      <c r="T7" s="26"/>
      <c r="U7" s="26"/>
      <c r="V7" s="26"/>
      <c r="W7" s="26"/>
    </row>
    <row r="8" spans="1:24" s="9" customFormat="1">
      <c r="A8" s="116" t="s">
        <v>70</v>
      </c>
      <c r="B8" s="124"/>
      <c r="C8" s="117"/>
      <c r="D8" s="125">
        <v>20</v>
      </c>
      <c r="E8" s="125"/>
      <c r="F8" s="125"/>
      <c r="G8" s="125">
        <v>100</v>
      </c>
      <c r="H8" s="125"/>
      <c r="I8" s="126">
        <v>160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440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71</v>
      </c>
      <c r="B9" s="124">
        <v>500</v>
      </c>
      <c r="C9" s="117"/>
      <c r="D9" s="125"/>
      <c r="E9" s="125"/>
      <c r="F9" s="125"/>
      <c r="G9" s="125">
        <v>70</v>
      </c>
      <c r="H9" s="125"/>
      <c r="I9" s="126">
        <v>120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850</v>
      </c>
      <c r="R9" s="122"/>
      <c r="S9" s="6"/>
      <c r="T9" s="6"/>
      <c r="U9" s="26"/>
      <c r="V9" s="26"/>
      <c r="W9" s="26"/>
    </row>
    <row r="10" spans="1:24" s="9" customFormat="1">
      <c r="A10" s="116" t="s">
        <v>74</v>
      </c>
      <c r="B10" s="124"/>
      <c r="C10" s="117"/>
      <c r="D10" s="125"/>
      <c r="E10" s="125"/>
      <c r="F10" s="125"/>
      <c r="G10" s="125">
        <v>100</v>
      </c>
      <c r="H10" s="125"/>
      <c r="I10" s="125">
        <v>180</v>
      </c>
      <c r="J10" s="125">
        <v>160</v>
      </c>
      <c r="K10" s="125"/>
      <c r="L10" s="125"/>
      <c r="M10" s="155"/>
      <c r="N10" s="125"/>
      <c r="O10" s="125"/>
      <c r="P10" s="127"/>
      <c r="Q10" s="121">
        <f t="shared" si="0"/>
        <v>440</v>
      </c>
      <c r="R10" s="122"/>
      <c r="S10" s="26"/>
      <c r="T10" s="26"/>
      <c r="U10" s="3"/>
      <c r="V10" s="26"/>
      <c r="W10" s="3"/>
    </row>
    <row r="11" spans="1:24" s="9" customFormat="1">
      <c r="A11" s="116" t="s">
        <v>75</v>
      </c>
      <c r="B11" s="124">
        <v>200</v>
      </c>
      <c r="C11" s="117"/>
      <c r="D11" s="125">
        <v>160</v>
      </c>
      <c r="E11" s="125">
        <v>3440</v>
      </c>
      <c r="F11" s="125"/>
      <c r="G11" s="125"/>
      <c r="H11" s="125"/>
      <c r="I11" s="125">
        <v>30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3990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77</v>
      </c>
      <c r="B12" s="124">
        <v>500</v>
      </c>
      <c r="C12" s="117">
        <v>400</v>
      </c>
      <c r="D12" s="125"/>
      <c r="E12" s="125">
        <v>80</v>
      </c>
      <c r="F12" s="125"/>
      <c r="G12" s="125">
        <v>50</v>
      </c>
      <c r="H12" s="125"/>
      <c r="I12" s="125">
        <v>40</v>
      </c>
      <c r="J12" s="125">
        <v>160</v>
      </c>
      <c r="K12" s="125"/>
      <c r="L12" s="125"/>
      <c r="M12" s="155"/>
      <c r="N12" s="125"/>
      <c r="O12" s="125"/>
      <c r="P12" s="127"/>
      <c r="Q12" s="121">
        <f t="shared" si="0"/>
        <v>1230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78</v>
      </c>
      <c r="B13" s="124">
        <v>400</v>
      </c>
      <c r="C13" s="117"/>
      <c r="D13" s="125"/>
      <c r="E13" s="125"/>
      <c r="F13" s="125"/>
      <c r="G13" s="125">
        <v>70</v>
      </c>
      <c r="H13" s="125"/>
      <c r="I13" s="125">
        <v>20</v>
      </c>
      <c r="J13" s="125">
        <v>160</v>
      </c>
      <c r="K13" s="128"/>
      <c r="L13" s="125"/>
      <c r="M13" s="155"/>
      <c r="N13" s="125"/>
      <c r="O13" s="125"/>
      <c r="P13" s="127"/>
      <c r="Q13" s="121">
        <f t="shared" si="0"/>
        <v>650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79</v>
      </c>
      <c r="B14" s="124"/>
      <c r="C14" s="117"/>
      <c r="D14" s="125"/>
      <c r="E14" s="125"/>
      <c r="F14" s="125"/>
      <c r="G14" s="125">
        <v>100</v>
      </c>
      <c r="H14" s="125"/>
      <c r="I14" s="125">
        <v>30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290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80</v>
      </c>
      <c r="B15" s="124"/>
      <c r="C15" s="117"/>
      <c r="D15" s="125"/>
      <c r="E15" s="125">
        <v>300</v>
      </c>
      <c r="F15" s="125"/>
      <c r="G15" s="125"/>
      <c r="H15" s="125"/>
      <c r="I15" s="125">
        <v>20</v>
      </c>
      <c r="J15" s="125">
        <v>80</v>
      </c>
      <c r="K15" s="118"/>
      <c r="L15" s="125"/>
      <c r="M15" s="155"/>
      <c r="N15" s="125"/>
      <c r="O15" s="125"/>
      <c r="P15" s="127"/>
      <c r="Q15" s="121">
        <f t="shared" si="0"/>
        <v>400</v>
      </c>
      <c r="R15" s="122"/>
      <c r="S15" s="4"/>
      <c r="T15" s="26"/>
      <c r="U15" s="26"/>
      <c r="V15" s="26"/>
      <c r="W15" s="26"/>
    </row>
    <row r="16" spans="1:24" s="9" customFormat="1">
      <c r="A16" s="116" t="s">
        <v>82</v>
      </c>
      <c r="B16" s="124">
        <v>500</v>
      </c>
      <c r="C16" s="117"/>
      <c r="D16" s="125"/>
      <c r="E16" s="125"/>
      <c r="F16" s="125"/>
      <c r="G16" s="125">
        <v>100</v>
      </c>
      <c r="H16" s="125"/>
      <c r="I16" s="125">
        <v>120</v>
      </c>
      <c r="J16" s="125">
        <v>160</v>
      </c>
      <c r="K16" s="125"/>
      <c r="L16" s="125"/>
      <c r="M16" s="155"/>
      <c r="N16" s="125"/>
      <c r="O16" s="125"/>
      <c r="P16" s="127"/>
      <c r="Q16" s="121">
        <f t="shared" si="0"/>
        <v>880</v>
      </c>
      <c r="R16" s="122"/>
      <c r="S16" s="4"/>
      <c r="T16" s="26"/>
      <c r="U16" s="3"/>
      <c r="V16" s="26"/>
      <c r="W16" s="3"/>
    </row>
    <row r="17" spans="1:23" s="9" customFormat="1">
      <c r="A17" s="116" t="s">
        <v>83</v>
      </c>
      <c r="B17" s="124"/>
      <c r="C17" s="117"/>
      <c r="D17" s="125"/>
      <c r="E17" s="125"/>
      <c r="F17" s="125"/>
      <c r="G17" s="125">
        <v>70</v>
      </c>
      <c r="H17" s="125"/>
      <c r="I17" s="125">
        <v>30</v>
      </c>
      <c r="J17" s="125">
        <v>80</v>
      </c>
      <c r="K17" s="125"/>
      <c r="L17" s="125"/>
      <c r="M17" s="155"/>
      <c r="N17" s="127"/>
      <c r="O17" s="125"/>
      <c r="P17" s="127"/>
      <c r="Q17" s="121">
        <f t="shared" si="0"/>
        <v>180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84</v>
      </c>
      <c r="B18" s="124">
        <v>200</v>
      </c>
      <c r="C18" s="117"/>
      <c r="D18" s="125"/>
      <c r="E18" s="125"/>
      <c r="F18" s="125"/>
      <c r="G18" s="125">
        <v>150</v>
      </c>
      <c r="H18" s="125"/>
      <c r="I18" s="125">
        <v>30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540</v>
      </c>
      <c r="R18" s="122"/>
      <c r="S18" s="4"/>
      <c r="T18" s="26"/>
      <c r="U18" s="3"/>
      <c r="V18" s="26"/>
      <c r="W18" s="3"/>
    </row>
    <row r="19" spans="1:23" s="9" customFormat="1">
      <c r="A19" s="116" t="s">
        <v>85</v>
      </c>
      <c r="B19" s="124">
        <v>500</v>
      </c>
      <c r="C19" s="117"/>
      <c r="D19" s="125"/>
      <c r="E19" s="125"/>
      <c r="F19" s="125"/>
      <c r="G19" s="125">
        <v>70</v>
      </c>
      <c r="H19" s="125"/>
      <c r="I19" s="125">
        <v>130</v>
      </c>
      <c r="J19" s="125">
        <v>160</v>
      </c>
      <c r="K19" s="125"/>
      <c r="L19" s="125"/>
      <c r="M19" s="156"/>
      <c r="N19" s="127"/>
      <c r="O19" s="125"/>
      <c r="P19" s="127"/>
      <c r="Q19" s="121">
        <f t="shared" si="0"/>
        <v>860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86</v>
      </c>
      <c r="B20" s="124"/>
      <c r="C20" s="117"/>
      <c r="D20" s="125"/>
      <c r="E20" s="125"/>
      <c r="F20" s="155"/>
      <c r="G20" s="125">
        <v>100</v>
      </c>
      <c r="H20" s="125"/>
      <c r="I20" s="125">
        <v>120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380</v>
      </c>
      <c r="R20" s="122"/>
      <c r="S20" s="4"/>
      <c r="T20" s="26"/>
      <c r="U20" s="3"/>
      <c r="V20" s="26"/>
      <c r="W20" s="3"/>
    </row>
    <row r="21" spans="1:23" s="9" customFormat="1">
      <c r="A21" s="116" t="s">
        <v>87</v>
      </c>
      <c r="B21" s="124"/>
      <c r="C21" s="117">
        <v>400</v>
      </c>
      <c r="D21" s="125"/>
      <c r="E21" s="125"/>
      <c r="F21" s="125"/>
      <c r="G21" s="125">
        <v>70</v>
      </c>
      <c r="H21" s="125"/>
      <c r="I21" s="125">
        <v>120</v>
      </c>
      <c r="J21" s="125">
        <v>160</v>
      </c>
      <c r="K21" s="125"/>
      <c r="L21" s="125"/>
      <c r="M21" s="155"/>
      <c r="N21" s="125"/>
      <c r="O21" s="125"/>
      <c r="P21" s="127"/>
      <c r="Q21" s="121">
        <f t="shared" si="0"/>
        <v>750</v>
      </c>
      <c r="R21" s="122"/>
      <c r="S21" s="4"/>
    </row>
    <row r="22" spans="1:23" s="9" customFormat="1">
      <c r="A22" s="116" t="s">
        <v>88</v>
      </c>
      <c r="B22" s="124">
        <v>500</v>
      </c>
      <c r="C22" s="117"/>
      <c r="D22" s="125"/>
      <c r="E22" s="125"/>
      <c r="F22" s="125"/>
      <c r="G22" s="125">
        <v>50</v>
      </c>
      <c r="H22" s="125"/>
      <c r="I22" s="125">
        <v>130</v>
      </c>
      <c r="J22" s="125">
        <v>160</v>
      </c>
      <c r="K22" s="125"/>
      <c r="L22" s="125"/>
      <c r="M22" s="155">
        <v>13000</v>
      </c>
      <c r="N22" s="125"/>
      <c r="O22" s="125"/>
      <c r="P22" s="127"/>
      <c r="Q22" s="121">
        <f t="shared" si="0"/>
        <v>13840</v>
      </c>
      <c r="R22" s="122"/>
      <c r="S22" s="4"/>
    </row>
    <row r="23" spans="1:23" s="132" customFormat="1">
      <c r="A23" s="116" t="s">
        <v>92</v>
      </c>
      <c r="B23" s="124"/>
      <c r="C23" s="117"/>
      <c r="D23" s="125"/>
      <c r="E23" s="125"/>
      <c r="F23" s="125"/>
      <c r="G23" s="125">
        <v>70</v>
      </c>
      <c r="H23" s="125"/>
      <c r="I23" s="125">
        <v>110</v>
      </c>
      <c r="J23" s="125">
        <v>160</v>
      </c>
      <c r="K23" s="125"/>
      <c r="L23" s="125"/>
      <c r="M23" s="155"/>
      <c r="N23" s="125"/>
      <c r="O23" s="125"/>
      <c r="P23" s="127"/>
      <c r="Q23" s="121">
        <f t="shared" si="0"/>
        <v>340</v>
      </c>
      <c r="R23" s="131"/>
      <c r="S23" s="4"/>
    </row>
    <row r="24" spans="1:23" s="9" customFormat="1">
      <c r="A24" s="116" t="s">
        <v>94</v>
      </c>
      <c r="B24" s="124"/>
      <c r="C24" s="117"/>
      <c r="D24" s="125"/>
      <c r="E24" s="125"/>
      <c r="F24" s="125"/>
      <c r="G24" s="125">
        <v>450</v>
      </c>
      <c r="H24" s="125"/>
      <c r="I24" s="125">
        <v>150</v>
      </c>
      <c r="J24" s="125">
        <v>160</v>
      </c>
      <c r="K24" s="125"/>
      <c r="L24" s="125"/>
      <c r="M24" s="155"/>
      <c r="N24" s="125"/>
      <c r="O24" s="125"/>
      <c r="P24" s="127"/>
      <c r="Q24" s="121">
        <f t="shared" si="0"/>
        <v>760</v>
      </c>
      <c r="R24" s="122"/>
      <c r="S24" s="4"/>
      <c r="U24" s="133"/>
      <c r="V24" s="133"/>
      <c r="W24" s="133"/>
    </row>
    <row r="25" spans="1:23" s="132" customFormat="1">
      <c r="A25" s="116" t="s">
        <v>95</v>
      </c>
      <c r="B25" s="124">
        <v>500</v>
      </c>
      <c r="C25" s="117"/>
      <c r="D25" s="125"/>
      <c r="E25" s="125"/>
      <c r="F25" s="125"/>
      <c r="G25" s="125">
        <v>70</v>
      </c>
      <c r="H25" s="125"/>
      <c r="I25" s="125">
        <v>250</v>
      </c>
      <c r="J25" s="125">
        <v>160</v>
      </c>
      <c r="K25" s="125"/>
      <c r="L25" s="125"/>
      <c r="M25" s="155"/>
      <c r="N25" s="125"/>
      <c r="O25" s="125"/>
      <c r="P25" s="127"/>
      <c r="Q25" s="121">
        <f t="shared" si="0"/>
        <v>980</v>
      </c>
      <c r="R25" s="131"/>
      <c r="S25" s="4"/>
    </row>
    <row r="26" spans="1:23" s="9" customFormat="1">
      <c r="A26" s="116" t="s">
        <v>97</v>
      </c>
      <c r="B26" s="124"/>
      <c r="C26" s="117"/>
      <c r="D26" s="125"/>
      <c r="E26" s="125"/>
      <c r="F26" s="125"/>
      <c r="G26" s="125">
        <v>50</v>
      </c>
      <c r="H26" s="125"/>
      <c r="I26" s="125">
        <v>20</v>
      </c>
      <c r="J26" s="125">
        <v>80</v>
      </c>
      <c r="K26" s="125"/>
      <c r="L26" s="125"/>
      <c r="M26" s="155"/>
      <c r="N26" s="125"/>
      <c r="O26" s="125"/>
      <c r="P26" s="127"/>
      <c r="Q26" s="121">
        <f t="shared" si="0"/>
        <v>150</v>
      </c>
      <c r="R26" s="122"/>
      <c r="S26" s="4"/>
    </row>
    <row r="27" spans="1:23" s="9" customFormat="1">
      <c r="A27" s="116" t="s">
        <v>103</v>
      </c>
      <c r="B27" s="124"/>
      <c r="C27" s="117"/>
      <c r="D27" s="125"/>
      <c r="E27" s="125"/>
      <c r="F27" s="125"/>
      <c r="G27" s="125"/>
      <c r="H27" s="125"/>
      <c r="I27" s="125">
        <v>120</v>
      </c>
      <c r="J27" s="125">
        <v>160</v>
      </c>
      <c r="K27" s="125"/>
      <c r="L27" s="125"/>
      <c r="M27" s="155"/>
      <c r="N27" s="125"/>
      <c r="O27" s="125"/>
      <c r="P27" s="127"/>
      <c r="Q27" s="121">
        <f t="shared" si="0"/>
        <v>280</v>
      </c>
      <c r="R27" s="122"/>
      <c r="S27" s="4"/>
    </row>
    <row r="28" spans="1:23" s="9" customFormat="1">
      <c r="A28" s="116" t="s">
        <v>104</v>
      </c>
      <c r="B28" s="124">
        <v>500</v>
      </c>
      <c r="C28" s="117"/>
      <c r="D28" s="125"/>
      <c r="E28" s="125"/>
      <c r="F28" s="125"/>
      <c r="G28" s="125">
        <v>100</v>
      </c>
      <c r="H28" s="125"/>
      <c r="I28" s="125">
        <v>120</v>
      </c>
      <c r="J28" s="125">
        <v>160</v>
      </c>
      <c r="K28" s="125"/>
      <c r="L28" s="125"/>
      <c r="M28" s="155"/>
      <c r="N28" s="125"/>
      <c r="O28" s="125"/>
      <c r="P28" s="127"/>
      <c r="Q28" s="121">
        <f t="shared" si="0"/>
        <v>880</v>
      </c>
      <c r="R28" s="122"/>
      <c r="S28" s="4"/>
      <c r="T28" s="134"/>
      <c r="U28" s="134"/>
    </row>
    <row r="29" spans="1:23" s="9" customFormat="1">
      <c r="A29" s="116" t="s">
        <v>105</v>
      </c>
      <c r="B29" s="124"/>
      <c r="C29" s="117"/>
      <c r="D29" s="125"/>
      <c r="E29" s="125"/>
      <c r="F29" s="125"/>
      <c r="G29" s="125"/>
      <c r="H29" s="125"/>
      <c r="I29" s="125">
        <v>100</v>
      </c>
      <c r="J29" s="125">
        <v>160</v>
      </c>
      <c r="K29" s="125"/>
      <c r="L29" s="125"/>
      <c r="M29" s="155"/>
      <c r="N29" s="125"/>
      <c r="O29" s="125"/>
      <c r="P29" s="127"/>
      <c r="Q29" s="121">
        <f t="shared" si="0"/>
        <v>260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4950</v>
      </c>
      <c r="C37" s="143">
        <f t="shared" ref="C37:P37" si="1">SUM(C6:C36)</f>
        <v>800</v>
      </c>
      <c r="D37" s="143">
        <f t="shared" si="1"/>
        <v>180</v>
      </c>
      <c r="E37" s="143">
        <f t="shared" si="1"/>
        <v>3820</v>
      </c>
      <c r="F37" s="143">
        <f t="shared" si="1"/>
        <v>0</v>
      </c>
      <c r="G37" s="143">
        <f>SUM(G6:G36)</f>
        <v>1950</v>
      </c>
      <c r="H37" s="143">
        <f t="shared" si="1"/>
        <v>0</v>
      </c>
      <c r="I37" s="143">
        <f t="shared" si="1"/>
        <v>2260</v>
      </c>
      <c r="J37" s="143">
        <f t="shared" si="1"/>
        <v>3600</v>
      </c>
      <c r="K37" s="143">
        <f t="shared" si="1"/>
        <v>0</v>
      </c>
      <c r="L37" s="143">
        <f t="shared" si="1"/>
        <v>0</v>
      </c>
      <c r="M37" s="158">
        <f t="shared" si="1"/>
        <v>13000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30560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45" sqref="C45"/>
    </sheetView>
  </sheetViews>
  <sheetFormatPr defaultColWidth="9.140625" defaultRowHeight="12.75"/>
  <cols>
    <col min="1" max="1" width="21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2" t="s">
        <v>13</v>
      </c>
      <c r="B1" s="282"/>
      <c r="C1" s="282"/>
      <c r="D1" s="282"/>
      <c r="E1" s="282"/>
      <c r="F1" s="282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3" t="s">
        <v>55</v>
      </c>
      <c r="B2" s="283"/>
      <c r="C2" s="283"/>
      <c r="D2" s="283"/>
      <c r="E2" s="283"/>
      <c r="F2" s="283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4" t="s">
        <v>44</v>
      </c>
      <c r="B3" s="284"/>
      <c r="C3" s="284"/>
      <c r="D3" s="284"/>
      <c r="E3" s="284"/>
      <c r="F3" s="284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>
        <v>-306760</v>
      </c>
      <c r="D29" s="44"/>
      <c r="E29" s="44">
        <f t="shared" si="0"/>
        <v>-306760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-306760</v>
      </c>
      <c r="D33" s="44">
        <f>SUM(D5:D32)</f>
        <v>0</v>
      </c>
      <c r="E33" s="44">
        <f>SUM(E5:E32)</f>
        <v>-306760</v>
      </c>
      <c r="F33" s="44">
        <f>B33-E33</f>
        <v>306760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5" t="s">
        <v>21</v>
      </c>
      <c r="B35" s="286"/>
      <c r="C35" s="286"/>
      <c r="D35" s="287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8" t="s">
        <v>12</v>
      </c>
      <c r="B36" s="289"/>
      <c r="C36" s="289"/>
      <c r="D36" s="290"/>
      <c r="E36" s="218">
        <f>F33-C113+K116</f>
        <v>0</v>
      </c>
      <c r="F36" s="213"/>
      <c r="G36" s="61"/>
      <c r="H36" s="239" t="s">
        <v>48</v>
      </c>
      <c r="I36" s="240" t="s">
        <v>51</v>
      </c>
      <c r="J36" s="241">
        <v>38960</v>
      </c>
      <c r="K36" s="242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239" t="s">
        <v>53</v>
      </c>
      <c r="I37" s="240" t="s">
        <v>50</v>
      </c>
      <c r="J37" s="241">
        <v>8270</v>
      </c>
      <c r="K37" s="242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239" t="s">
        <v>60</v>
      </c>
      <c r="I38" s="240"/>
      <c r="J38" s="241">
        <v>50000</v>
      </c>
      <c r="K38" s="242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1"/>
      <c r="D42" s="40"/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1"/>
      <c r="D43" s="235"/>
      <c r="E43" s="49"/>
      <c r="F43" s="291" t="s">
        <v>22</v>
      </c>
      <c r="G43" s="292"/>
      <c r="H43" s="292"/>
      <c r="I43" s="292"/>
      <c r="J43" s="292"/>
      <c r="K43" s="292"/>
      <c r="L43" s="293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86"/>
      <c r="B44" s="40"/>
      <c r="C44" s="201"/>
      <c r="D44" s="40"/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3" t="s">
        <v>106</v>
      </c>
      <c r="B45" s="244"/>
      <c r="C45" s="245">
        <v>69330</v>
      </c>
      <c r="D45" s="244" t="s">
        <v>105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43" t="s">
        <v>47</v>
      </c>
      <c r="B46" s="244" t="s">
        <v>49</v>
      </c>
      <c r="C46" s="245">
        <v>193860</v>
      </c>
      <c r="D46" s="244" t="s">
        <v>94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46" t="s">
        <v>64</v>
      </c>
      <c r="B47" s="244"/>
      <c r="C47" s="245">
        <v>26000</v>
      </c>
      <c r="D47" s="247" t="s">
        <v>63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8" t="s">
        <v>90</v>
      </c>
      <c r="B48" s="244" t="s">
        <v>89</v>
      </c>
      <c r="C48" s="245">
        <v>1500</v>
      </c>
      <c r="D48" s="247" t="s">
        <v>95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9" t="s">
        <v>96</v>
      </c>
      <c r="B49" s="244"/>
      <c r="C49" s="245">
        <v>10070</v>
      </c>
      <c r="D49" s="244" t="s">
        <v>95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3" t="s">
        <v>99</v>
      </c>
      <c r="B50" s="250"/>
      <c r="C50" s="245">
        <v>2500</v>
      </c>
      <c r="D50" s="247" t="s">
        <v>100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43" t="s">
        <v>102</v>
      </c>
      <c r="B51" s="18"/>
      <c r="C51" s="245">
        <v>3500</v>
      </c>
      <c r="D51" s="244" t="s">
        <v>101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9"/>
      <c r="D62" s="82"/>
      <c r="E62" s="54"/>
      <c r="F62" s="276" t="s">
        <v>42</v>
      </c>
      <c r="G62" s="276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7" t="s">
        <v>24</v>
      </c>
      <c r="B113" s="278"/>
      <c r="C113" s="212">
        <f>SUM(C37:C112)</f>
        <v>306760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9" t="s">
        <v>25</v>
      </c>
      <c r="B115" s="280"/>
      <c r="C115" s="210">
        <f>C113+L116</f>
        <v>306760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81"/>
      <c r="G150" s="281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D8" sqref="D8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4" t="s">
        <v>45</v>
      </c>
      <c r="B1" s="295"/>
      <c r="C1" s="295"/>
      <c r="D1" s="295"/>
      <c r="E1" s="296"/>
      <c r="F1" s="1"/>
      <c r="G1" s="1"/>
    </row>
    <row r="2" spans="1:29" ht="21.75">
      <c r="A2" s="303" t="s">
        <v>44</v>
      </c>
      <c r="B2" s="304"/>
      <c r="C2" s="304"/>
      <c r="D2" s="304"/>
      <c r="E2" s="305"/>
      <c r="F2" s="1"/>
      <c r="G2" s="1"/>
    </row>
    <row r="3" spans="1:29" ht="24" thickBot="1">
      <c r="A3" s="297" t="s">
        <v>107</v>
      </c>
      <c r="B3" s="298"/>
      <c r="C3" s="298"/>
      <c r="D3" s="298"/>
      <c r="E3" s="29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6" t="s">
        <v>58</v>
      </c>
      <c r="B4" s="307"/>
      <c r="C4" s="307"/>
      <c r="D4" s="307"/>
      <c r="E4" s="30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56</v>
      </c>
      <c r="B5" s="228">
        <v>6000000</v>
      </c>
      <c r="C5" s="196"/>
      <c r="D5" s="197" t="s">
        <v>10</v>
      </c>
      <c r="E5" s="226">
        <v>5977810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244840</v>
      </c>
      <c r="C6" s="35"/>
      <c r="D6" s="176" t="s">
        <v>62</v>
      </c>
      <c r="E6" s="187">
        <v>50330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315880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93</v>
      </c>
      <c r="B9" s="186">
        <v>30560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306760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214280</v>
      </c>
      <c r="C11" s="33"/>
      <c r="D11" s="176"/>
      <c r="E11" s="187"/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 t="s">
        <v>46</v>
      </c>
      <c r="E12" s="227">
        <v>563500</v>
      </c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7" t="s">
        <v>81</v>
      </c>
      <c r="B13" s="238">
        <v>1000000</v>
      </c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7"/>
      <c r="B14" s="238"/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7"/>
      <c r="B15" s="238"/>
      <c r="C15" s="33"/>
      <c r="D15" s="177"/>
      <c r="E15" s="227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B5+B6-B9+B13+B15</f>
        <v>7214280</v>
      </c>
      <c r="C16" s="33"/>
      <c r="D16" s="176" t="s">
        <v>6</v>
      </c>
      <c r="E16" s="187">
        <f>E5+E6+E7+E10+E11+E12</f>
        <v>7214280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0" t="s">
        <v>12</v>
      </c>
      <c r="B18" s="301"/>
      <c r="C18" s="301"/>
      <c r="D18" s="301"/>
      <c r="E18" s="302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51" t="s">
        <v>72</v>
      </c>
      <c r="B19" s="252">
        <v>193860</v>
      </c>
      <c r="C19" s="253"/>
      <c r="D19" s="254" t="s">
        <v>73</v>
      </c>
      <c r="E19" s="255">
        <v>26000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6" t="s">
        <v>98</v>
      </c>
      <c r="B20" s="188">
        <v>10070</v>
      </c>
      <c r="C20" s="172"/>
      <c r="D20" s="234" t="s">
        <v>108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2021-11-28T18:04:26Z</dcterms:modified>
</cp:coreProperties>
</file>