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15.12.2021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G15" i="10" s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</t>
        </r>
      </text>
    </comment>
  </commentList>
</comments>
</file>

<file path=xl/sharedStrings.xml><?xml version="1.0" encoding="utf-8"?>
<sst xmlns="http://schemas.openxmlformats.org/spreadsheetml/2006/main" count="425" uniqueCount="236">
  <si>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</si>
  <si>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</si>
  <si>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</si>
  <si>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</si>
  <si>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</si>
  <si>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</si>
  <si>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</si>
  <si>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</si>
  <si>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</si>
  <si>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</si>
  <si>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</si>
  <si>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</si>
  <si>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</si>
  <si>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</si>
  <si>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</si>
  <si>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</si>
  <si>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</si>
  <si>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</si>
  <si>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</si>
  <si>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</si>
  <si>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</si>
  <si>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</si>
  <si>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</si>
  <si>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</si>
  <si>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</si>
  <si>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</si>
  <si>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</si>
  <si>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</si>
  <si>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</si>
  <si>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</si>
  <si>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</si>
  <si>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</si>
  <si>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</si>
  <si>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</si>
  <si>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</si>
  <si>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</si>
  <si>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</si>
  <si>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</si>
  <si>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</si>
  <si>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</si>
  <si>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</si>
  <si>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</si>
  <si>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</si>
  <si>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</si>
  <si>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</si>
  <si>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</si>
  <si>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</si>
  <si>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</si>
  <si>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</si>
  <si>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</si>
  <si>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</si>
  <si>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</si>
  <si>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</si>
  <si>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</si>
  <si>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</si>
  <si>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</si>
  <si>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</si>
  <si>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</si>
  <si>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</si>
  <si>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</si>
  <si>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</si>
  <si>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</si>
  <si>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</si>
  <si>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</si>
  <si>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</si>
  <si>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</si>
  <si>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</si>
  <si>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</si>
  <si>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</si>
  <si>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</si>
  <si>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</si>
  <si>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</si>
  <si>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</si>
  <si>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</si>
  <si>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</si>
  <si>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</si>
  <si>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</si>
  <si>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</si>
  <si>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</si>
  <si>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</si>
  <si>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</si>
  <si>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</si>
  <si>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</si>
  <si>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</si>
  <si>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</si>
  <si>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</si>
  <si>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</si>
  <si>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</si>
  <si>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</si>
  <si>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</si>
  <si>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</si>
  <si>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</si>
  <si>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</si>
  <si>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</si>
  <si>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</si>
  <si>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</si>
  <si>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</si>
  <si>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</si>
  <si>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</si>
  <si>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</si>
  <si>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</si>
  <si>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</si>
  <si>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</si>
  <si>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</si>
  <si>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</si>
  <si>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</si>
  <si>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</si>
  <si>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</si>
  <si>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</si>
  <si>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</si>
  <si>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</si>
  <si>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</si>
  <si>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</si>
  <si>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</si>
  <si>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</si>
  <si>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</si>
  <si>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</si>
  <si>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</si>
  <si>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</si>
  <si>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</si>
  <si>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</si>
  <si>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</si>
  <si>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</si>
  <si>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</si>
  <si>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</si>
  <si>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</si>
  <si>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</si>
  <si>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</si>
  <si>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</si>
  <si>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</si>
  <si>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</si>
  <si>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</si>
  <si>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</si>
  <si>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</si>
  <si>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</si>
  <si>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</si>
  <si>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</si>
  <si>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</si>
  <si>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</si>
  <si>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</si>
  <si>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</si>
  <si>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</si>
  <si>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</si>
  <si>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</si>
  <si>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</si>
  <si>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</si>
  <si>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</si>
  <si>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</si>
  <si>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</si>
  <si>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</si>
  <si>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</si>
  <si>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</si>
  <si>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</si>
  <si>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</si>
  <si>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</si>
  <si>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</si>
  <si>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</si>
  <si>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</si>
  <si>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</si>
  <si>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</si>
  <si>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</si>
  <si>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</si>
  <si>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</si>
  <si>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</si>
  <si>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</si>
  <si>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</si>
  <si>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</si>
  <si>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</si>
  <si>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</si>
  <si>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</si>
  <si>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</si>
  <si>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</si>
  <si>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</si>
  <si>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</si>
  <si>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</si>
  <si>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</si>
  <si>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</si>
  <si>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</si>
  <si>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</si>
  <si>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</si>
  <si>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</si>
  <si>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</si>
  <si>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</si>
  <si>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</si>
  <si>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</si>
  <si>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</si>
  <si>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</si>
  <si>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</si>
  <si>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</si>
  <si>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</si>
  <si>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</si>
  <si>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</si>
  <si>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Symphony  Balance(+)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</si>
  <si>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</si>
  <si>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</si>
  <si>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</si>
  <si>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</si>
  <si>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</si>
  <si>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</si>
  <si>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</si>
  <si>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</si>
  <si>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</si>
  <si>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</si>
  <si>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</si>
  <si>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</si>
  <si>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</si>
  <si>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</si>
  <si>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</si>
  <si>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</si>
  <si>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</si>
  <si>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</si>
  <si>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</si>
  <si>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</si>
  <si>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</si>
  <si>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09.12.2021</t>
  </si>
  <si>
    <t>Rasel Telecom</t>
  </si>
  <si>
    <t>Malanchi</t>
  </si>
  <si>
    <t>Imran Telecom</t>
  </si>
  <si>
    <t>Nandangachi</t>
  </si>
  <si>
    <t>11.12.2021</t>
  </si>
  <si>
    <t>L=Somobai Bazar</t>
  </si>
  <si>
    <t>12.12.2021</t>
  </si>
  <si>
    <t>Abdulpur</t>
  </si>
  <si>
    <t>Fahim Telecom</t>
  </si>
  <si>
    <t>N=Desh Telecom</t>
  </si>
  <si>
    <t>13.12.2021</t>
  </si>
  <si>
    <t>Rasel Kash</t>
  </si>
  <si>
    <t>Singra</t>
  </si>
  <si>
    <t>14.12.2021</t>
  </si>
  <si>
    <t>Kamrul</t>
  </si>
  <si>
    <t>15.12.2021</t>
  </si>
  <si>
    <t>Date:15.12.2021</t>
  </si>
  <si>
    <t>Satata</t>
  </si>
  <si>
    <t xml:space="preserve">Tutul </t>
  </si>
  <si>
    <t>B=Hossain Telecom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</si>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</sst>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1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6" fillId="42" borderId="4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63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20" sqref="F20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178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6">
        <v>14388</v>
      </c>
      <c r="D5" s="276">
        <v>0</v>
      </c>
      <c r="E5" s="277">
        <f>C5-D5</f>
        <v>14388</v>
      </c>
      <c r="F5" s="20"/>
      <c r="G5" s="2"/>
    </row>
    <row r="6" spans="1:8">
      <c r="A6" s="319"/>
      <c r="B6" s="28"/>
      <c r="C6" s="276"/>
      <c r="D6" s="276"/>
      <c r="E6" s="278">
        <f t="shared" ref="E6:E69" si="0">E5+C6-D6</f>
        <v>14388</v>
      </c>
      <c r="F6" s="20"/>
      <c r="G6" s="21"/>
    </row>
    <row r="7" spans="1:8">
      <c r="A7" s="319"/>
      <c r="B7" s="28" t="s">
        <v>179</v>
      </c>
      <c r="C7" s="276">
        <v>0</v>
      </c>
      <c r="D7" s="276">
        <v>0</v>
      </c>
      <c r="E7" s="278">
        <f t="shared" si="0"/>
        <v>14388</v>
      </c>
      <c r="F7" s="20"/>
      <c r="G7" s="2"/>
      <c r="H7" s="2"/>
    </row>
    <row r="8" spans="1:8">
      <c r="A8" s="319"/>
      <c r="B8" s="28" t="s">
        <v>183</v>
      </c>
      <c r="C8" s="276">
        <v>240000</v>
      </c>
      <c r="D8" s="304">
        <v>240000</v>
      </c>
      <c r="E8" s="278">
        <f>E7+C8-D8</f>
        <v>14388</v>
      </c>
      <c r="F8" s="20"/>
      <c r="G8" s="2"/>
      <c r="H8" s="2"/>
    </row>
    <row r="9" spans="1:8">
      <c r="A9" s="319"/>
      <c r="B9" s="28" t="s">
        <v>183</v>
      </c>
      <c r="C9" s="305">
        <v>46650</v>
      </c>
      <c r="D9" s="276">
        <v>0</v>
      </c>
      <c r="E9" s="278">
        <f t="shared" si="0"/>
        <v>61038</v>
      </c>
      <c r="F9" s="306" t="s">
        <v>184</v>
      </c>
      <c r="G9" s="2"/>
      <c r="H9" s="2"/>
    </row>
    <row r="10" spans="1:8">
      <c r="A10" s="319"/>
      <c r="B10" s="28" t="s">
        <v>187</v>
      </c>
      <c r="C10" s="279">
        <v>0</v>
      </c>
      <c r="D10" s="279">
        <v>0</v>
      </c>
      <c r="E10" s="278">
        <f t="shared" si="0"/>
        <v>61038</v>
      </c>
      <c r="F10" s="20"/>
      <c r="G10" s="2"/>
      <c r="H10" s="2"/>
    </row>
    <row r="11" spans="1:8">
      <c r="A11" s="319"/>
      <c r="B11" s="28" t="s">
        <v>189</v>
      </c>
      <c r="C11" s="276">
        <v>750000</v>
      </c>
      <c r="D11" s="304">
        <v>805000</v>
      </c>
      <c r="E11" s="278">
        <f t="shared" si="0"/>
        <v>6038</v>
      </c>
      <c r="F11" s="20"/>
      <c r="G11" s="2"/>
      <c r="H11" s="2"/>
    </row>
    <row r="12" spans="1:8">
      <c r="A12" s="319"/>
      <c r="B12" s="28" t="s">
        <v>194</v>
      </c>
      <c r="C12" s="276">
        <v>935000</v>
      </c>
      <c r="D12" s="304">
        <v>800000</v>
      </c>
      <c r="E12" s="278">
        <f t="shared" si="0"/>
        <v>141038</v>
      </c>
      <c r="F12" s="20"/>
      <c r="G12" s="31"/>
      <c r="H12" s="2"/>
    </row>
    <row r="13" spans="1:8">
      <c r="A13" s="319"/>
      <c r="B13" s="28" t="s">
        <v>198</v>
      </c>
      <c r="C13" s="276">
        <v>295000</v>
      </c>
      <c r="D13" s="304">
        <v>300000</v>
      </c>
      <c r="E13" s="278">
        <f t="shared" si="0"/>
        <v>136038</v>
      </c>
      <c r="F13" s="20"/>
      <c r="G13" s="2"/>
      <c r="H13" s="32"/>
    </row>
    <row r="14" spans="1:8">
      <c r="A14" s="319"/>
      <c r="B14" s="28" t="s">
        <v>199</v>
      </c>
      <c r="C14" s="276">
        <v>320000</v>
      </c>
      <c r="D14" s="304">
        <v>350000</v>
      </c>
      <c r="E14" s="278">
        <f t="shared" si="0"/>
        <v>106038</v>
      </c>
      <c r="F14" s="20"/>
      <c r="G14" s="2"/>
      <c r="H14" s="2"/>
    </row>
    <row r="15" spans="1:8">
      <c r="A15" s="319"/>
      <c r="B15" s="28" t="s">
        <v>214</v>
      </c>
      <c r="C15" s="276">
        <v>100000</v>
      </c>
      <c r="D15" s="304">
        <v>200000</v>
      </c>
      <c r="E15" s="278">
        <f t="shared" si="0"/>
        <v>6038</v>
      </c>
      <c r="F15" s="20"/>
      <c r="G15" s="2"/>
      <c r="H15" s="12"/>
    </row>
    <row r="16" spans="1:8">
      <c r="A16" s="319"/>
      <c r="B16" s="28" t="s">
        <v>219</v>
      </c>
      <c r="C16" s="276">
        <v>0</v>
      </c>
      <c r="D16" s="276">
        <v>0</v>
      </c>
      <c r="E16" s="278">
        <f t="shared" si="0"/>
        <v>6038</v>
      </c>
      <c r="F16" s="20"/>
      <c r="G16" s="22"/>
      <c r="H16" s="2"/>
    </row>
    <row r="17" spans="1:8">
      <c r="A17" s="319"/>
      <c r="B17" s="28" t="s">
        <v>221</v>
      </c>
      <c r="C17" s="276">
        <v>930000</v>
      </c>
      <c r="D17" s="304">
        <v>500000</v>
      </c>
      <c r="E17" s="278">
        <f t="shared" si="0"/>
        <v>436038</v>
      </c>
      <c r="F17" s="22"/>
      <c r="G17" s="13"/>
      <c r="H17" s="2"/>
    </row>
    <row r="18" spans="1:8">
      <c r="A18" s="319"/>
      <c r="B18" s="28" t="s">
        <v>225</v>
      </c>
      <c r="C18" s="276">
        <v>420000</v>
      </c>
      <c r="D18" s="304">
        <v>850000</v>
      </c>
      <c r="E18" s="278">
        <f>E17+C18-D18</f>
        <v>6038</v>
      </c>
      <c r="F18" s="20"/>
      <c r="G18" s="31"/>
      <c r="H18" s="2"/>
    </row>
    <row r="19" spans="1:8" ht="12.75" customHeight="1">
      <c r="A19" s="319"/>
      <c r="B19" s="28" t="s">
        <v>228</v>
      </c>
      <c r="C19" s="276">
        <v>200000</v>
      </c>
      <c r="D19" s="315">
        <v>200000</v>
      </c>
      <c r="E19" s="278">
        <f t="shared" si="0"/>
        <v>6038</v>
      </c>
      <c r="F19" s="20"/>
      <c r="G19" s="31"/>
      <c r="H19" s="2"/>
    </row>
    <row r="20" spans="1:8">
      <c r="A20" s="319"/>
      <c r="B20" s="28" t="s">
        <v>230</v>
      </c>
      <c r="C20" s="276">
        <v>400000</v>
      </c>
      <c r="D20" s="304">
        <v>400000</v>
      </c>
      <c r="E20" s="278">
        <f t="shared" si="0"/>
        <v>6038</v>
      </c>
      <c r="F20" s="22"/>
      <c r="G20" s="31"/>
      <c r="H20" s="2"/>
    </row>
    <row r="21" spans="1:8">
      <c r="A21" s="319"/>
      <c r="B21" s="28"/>
      <c r="C21" s="276"/>
      <c r="D21" s="276"/>
      <c r="E21" s="278">
        <f>E20+C21-D21</f>
        <v>6038</v>
      </c>
      <c r="F21" s="20"/>
      <c r="G21" s="303"/>
      <c r="H21" s="2"/>
    </row>
    <row r="22" spans="1:8">
      <c r="A22" s="319"/>
      <c r="B22" s="28"/>
      <c r="C22" s="276"/>
      <c r="D22" s="276"/>
      <c r="E22" s="278">
        <f t="shared" si="0"/>
        <v>6038</v>
      </c>
      <c r="F22" s="22"/>
      <c r="G22" s="2"/>
      <c r="H22" s="2"/>
    </row>
    <row r="23" spans="1:8">
      <c r="A23" s="319"/>
      <c r="B23" s="28"/>
      <c r="C23" s="276"/>
      <c r="D23" s="276"/>
      <c r="E23" s="278">
        <f>E22+C23-D23</f>
        <v>6038</v>
      </c>
      <c r="F23" s="20"/>
      <c r="G23" s="2"/>
      <c r="H23" s="2"/>
    </row>
    <row r="24" spans="1:8">
      <c r="A24" s="319"/>
      <c r="B24" s="28"/>
      <c r="C24" s="276"/>
      <c r="D24" s="276"/>
      <c r="E24" s="278">
        <f t="shared" si="0"/>
        <v>6038</v>
      </c>
      <c r="F24" s="20"/>
      <c r="G24" s="2"/>
      <c r="H24" s="2"/>
    </row>
    <row r="25" spans="1:8">
      <c r="A25" s="319"/>
      <c r="B25" s="28"/>
      <c r="C25" s="276"/>
      <c r="D25" s="276"/>
      <c r="E25" s="278">
        <f t="shared" si="0"/>
        <v>6038</v>
      </c>
      <c r="F25" s="20"/>
      <c r="G25" s="2"/>
      <c r="H25" s="2"/>
    </row>
    <row r="26" spans="1:8">
      <c r="A26" s="319"/>
      <c r="B26" s="28"/>
      <c r="C26" s="276"/>
      <c r="D26" s="276"/>
      <c r="E26" s="278">
        <f t="shared" si="0"/>
        <v>6038</v>
      </c>
      <c r="F26" s="20"/>
      <c r="G26" s="2"/>
      <c r="H26" s="2"/>
    </row>
    <row r="27" spans="1:8">
      <c r="A27" s="319"/>
      <c r="B27" s="28"/>
      <c r="C27" s="276"/>
      <c r="D27" s="276"/>
      <c r="E27" s="278">
        <f t="shared" si="0"/>
        <v>6038</v>
      </c>
      <c r="F27" s="20"/>
      <c r="G27" s="2"/>
      <c r="H27" s="23"/>
    </row>
    <row r="28" spans="1:8">
      <c r="A28" s="319"/>
      <c r="B28" s="28"/>
      <c r="C28" s="276"/>
      <c r="D28" s="276"/>
      <c r="E28" s="278">
        <f>E27+C28-D28</f>
        <v>6038</v>
      </c>
      <c r="F28" s="20"/>
      <c r="G28" s="2"/>
      <c r="H28" s="23"/>
    </row>
    <row r="29" spans="1:8">
      <c r="A29" s="319"/>
      <c r="B29" s="28"/>
      <c r="C29" s="276"/>
      <c r="D29" s="276"/>
      <c r="E29" s="278">
        <f t="shared" si="0"/>
        <v>6038</v>
      </c>
      <c r="F29" s="20"/>
      <c r="G29" s="2"/>
      <c r="H29" s="23"/>
    </row>
    <row r="30" spans="1:8">
      <c r="A30" s="319"/>
      <c r="B30" s="28"/>
      <c r="C30" s="276"/>
      <c r="D30" s="276"/>
      <c r="E30" s="278">
        <f t="shared" si="0"/>
        <v>6038</v>
      </c>
      <c r="F30" s="20"/>
      <c r="G30" s="2"/>
      <c r="H30" s="23"/>
    </row>
    <row r="31" spans="1:8">
      <c r="A31" s="319"/>
      <c r="B31" s="28"/>
      <c r="C31" s="276"/>
      <c r="D31" s="276"/>
      <c r="E31" s="278">
        <f t="shared" si="0"/>
        <v>6038</v>
      </c>
      <c r="F31" s="20"/>
      <c r="G31" s="2"/>
      <c r="H31" s="23"/>
    </row>
    <row r="32" spans="1:8">
      <c r="A32" s="319"/>
      <c r="B32" s="28"/>
      <c r="C32" s="276"/>
      <c r="D32" s="276"/>
      <c r="E32" s="278">
        <f>E31+C32-D32</f>
        <v>6038</v>
      </c>
      <c r="F32" s="20"/>
      <c r="G32" s="2"/>
      <c r="H32" s="23"/>
    </row>
    <row r="33" spans="1:8">
      <c r="A33" s="319"/>
      <c r="B33" s="28"/>
      <c r="C33" s="276"/>
      <c r="D33" s="279"/>
      <c r="E33" s="278">
        <f t="shared" si="0"/>
        <v>6038</v>
      </c>
      <c r="F33" s="20"/>
      <c r="G33" s="2"/>
      <c r="H33" s="23"/>
    </row>
    <row r="34" spans="1:8">
      <c r="A34" s="319"/>
      <c r="B34" s="28"/>
      <c r="C34" s="276"/>
      <c r="D34" s="276"/>
      <c r="E34" s="278">
        <f t="shared" si="0"/>
        <v>6038</v>
      </c>
      <c r="F34" s="20"/>
      <c r="G34" s="2"/>
      <c r="H34" s="23"/>
    </row>
    <row r="35" spans="1:8">
      <c r="A35" s="319"/>
      <c r="B35" s="28"/>
      <c r="C35" s="276"/>
      <c r="D35" s="276"/>
      <c r="E35" s="278">
        <f t="shared" si="0"/>
        <v>6038</v>
      </c>
      <c r="F35" s="20"/>
      <c r="G35" s="2"/>
      <c r="H35" s="23"/>
    </row>
    <row r="36" spans="1:8">
      <c r="A36" s="319"/>
      <c r="B36" s="28"/>
      <c r="C36" s="276"/>
      <c r="D36" s="276"/>
      <c r="E36" s="278">
        <f t="shared" si="0"/>
        <v>6038</v>
      </c>
      <c r="F36" s="20"/>
      <c r="G36" s="2"/>
      <c r="H36" s="23"/>
    </row>
    <row r="37" spans="1:8">
      <c r="A37" s="319"/>
      <c r="B37" s="28"/>
      <c r="C37" s="276"/>
      <c r="D37" s="276"/>
      <c r="E37" s="278">
        <f t="shared" si="0"/>
        <v>6038</v>
      </c>
      <c r="F37" s="20"/>
      <c r="G37" s="2"/>
      <c r="H37" s="23"/>
    </row>
    <row r="38" spans="1:8">
      <c r="A38" s="319"/>
      <c r="B38" s="28"/>
      <c r="C38" s="276"/>
      <c r="D38" s="276"/>
      <c r="E38" s="278">
        <f t="shared" si="0"/>
        <v>6038</v>
      </c>
      <c r="F38" s="20"/>
      <c r="G38" s="2"/>
      <c r="H38" s="23"/>
    </row>
    <row r="39" spans="1:8">
      <c r="A39" s="319"/>
      <c r="B39" s="28"/>
      <c r="C39" s="276"/>
      <c r="D39" s="276"/>
      <c r="E39" s="278">
        <f t="shared" si="0"/>
        <v>6038</v>
      </c>
      <c r="F39" s="20"/>
      <c r="G39" s="2"/>
      <c r="H39" s="23"/>
    </row>
    <row r="40" spans="1:8">
      <c r="A40" s="319"/>
      <c r="B40" s="28"/>
      <c r="C40" s="276"/>
      <c r="D40" s="276"/>
      <c r="E40" s="278">
        <f t="shared" si="0"/>
        <v>6038</v>
      </c>
      <c r="F40" s="20"/>
      <c r="G40" s="2"/>
      <c r="H40" s="23"/>
    </row>
    <row r="41" spans="1:8">
      <c r="A41" s="319"/>
      <c r="B41" s="28"/>
      <c r="C41" s="276"/>
      <c r="D41" s="276"/>
      <c r="E41" s="278">
        <f t="shared" si="0"/>
        <v>6038</v>
      </c>
      <c r="F41" s="20"/>
      <c r="G41" s="2"/>
      <c r="H41" s="23"/>
    </row>
    <row r="42" spans="1:8">
      <c r="A42" s="319"/>
      <c r="B42" s="28"/>
      <c r="C42" s="276"/>
      <c r="D42" s="276"/>
      <c r="E42" s="278">
        <f t="shared" si="0"/>
        <v>6038</v>
      </c>
      <c r="F42" s="20"/>
      <c r="G42" s="2"/>
      <c r="H42" s="23"/>
    </row>
    <row r="43" spans="1:8">
      <c r="A43" s="319"/>
      <c r="B43" s="28"/>
      <c r="C43" s="276"/>
      <c r="D43" s="276"/>
      <c r="E43" s="278">
        <f t="shared" si="0"/>
        <v>6038</v>
      </c>
      <c r="F43" s="20"/>
      <c r="G43" s="2"/>
      <c r="H43" s="23"/>
    </row>
    <row r="44" spans="1:8">
      <c r="A44" s="319"/>
      <c r="B44" s="28"/>
      <c r="C44" s="276"/>
      <c r="D44" s="276"/>
      <c r="E44" s="278">
        <f t="shared" si="0"/>
        <v>6038</v>
      </c>
      <c r="F44" s="20"/>
      <c r="G44" s="2"/>
      <c r="H44" s="23"/>
    </row>
    <row r="45" spans="1:8">
      <c r="A45" s="319"/>
      <c r="B45" s="28"/>
      <c r="C45" s="276"/>
      <c r="D45" s="276"/>
      <c r="E45" s="278">
        <f t="shared" si="0"/>
        <v>6038</v>
      </c>
      <c r="F45" s="20"/>
      <c r="G45" s="2"/>
      <c r="H45" s="23"/>
    </row>
    <row r="46" spans="1:8">
      <c r="A46" s="319"/>
      <c r="B46" s="28"/>
      <c r="C46" s="276"/>
      <c r="D46" s="276"/>
      <c r="E46" s="278">
        <f t="shared" si="0"/>
        <v>6038</v>
      </c>
      <c r="F46" s="20"/>
      <c r="G46" s="2"/>
      <c r="H46" s="23"/>
    </row>
    <row r="47" spans="1:8">
      <c r="A47" s="319"/>
      <c r="B47" s="28"/>
      <c r="C47" s="276"/>
      <c r="D47" s="276"/>
      <c r="E47" s="278">
        <f t="shared" si="0"/>
        <v>6038</v>
      </c>
      <c r="F47" s="20"/>
      <c r="G47" s="2"/>
      <c r="H47" s="23"/>
    </row>
    <row r="48" spans="1:8">
      <c r="A48" s="319"/>
      <c r="B48" s="28"/>
      <c r="C48" s="276"/>
      <c r="D48" s="276"/>
      <c r="E48" s="278">
        <f t="shared" si="0"/>
        <v>6038</v>
      </c>
      <c r="F48" s="20"/>
      <c r="G48" s="2"/>
      <c r="H48" s="23"/>
    </row>
    <row r="49" spans="1:8">
      <c r="A49" s="319"/>
      <c r="B49" s="28"/>
      <c r="C49" s="276"/>
      <c r="D49" s="276"/>
      <c r="E49" s="278">
        <f t="shared" si="0"/>
        <v>6038</v>
      </c>
      <c r="F49" s="20"/>
      <c r="G49" s="2"/>
      <c r="H49" s="23"/>
    </row>
    <row r="50" spans="1:8">
      <c r="A50" s="319"/>
      <c r="B50" s="28"/>
      <c r="C50" s="276"/>
      <c r="D50" s="276"/>
      <c r="E50" s="278">
        <f t="shared" si="0"/>
        <v>6038</v>
      </c>
      <c r="F50" s="20"/>
      <c r="G50" s="2"/>
      <c r="H50" s="23"/>
    </row>
    <row r="51" spans="1:8">
      <c r="A51" s="319"/>
      <c r="B51" s="28"/>
      <c r="C51" s="276"/>
      <c r="D51" s="276"/>
      <c r="E51" s="278">
        <f t="shared" si="0"/>
        <v>6038</v>
      </c>
      <c r="F51" s="20"/>
      <c r="G51" s="2"/>
      <c r="H51" s="23"/>
    </row>
    <row r="52" spans="1:8">
      <c r="A52" s="319"/>
      <c r="B52" s="28"/>
      <c r="C52" s="276"/>
      <c r="D52" s="276"/>
      <c r="E52" s="278">
        <f t="shared" si="0"/>
        <v>6038</v>
      </c>
      <c r="F52" s="20"/>
      <c r="G52" s="2"/>
      <c r="H52" s="23"/>
    </row>
    <row r="53" spans="1:8">
      <c r="A53" s="319"/>
      <c r="B53" s="28"/>
      <c r="C53" s="276"/>
      <c r="D53" s="276"/>
      <c r="E53" s="278">
        <f t="shared" si="0"/>
        <v>6038</v>
      </c>
      <c r="F53" s="20"/>
      <c r="G53" s="2"/>
      <c r="H53" s="23"/>
    </row>
    <row r="54" spans="1:8">
      <c r="A54" s="319"/>
      <c r="B54" s="28"/>
      <c r="C54" s="276"/>
      <c r="D54" s="276"/>
      <c r="E54" s="278">
        <f t="shared" si="0"/>
        <v>6038</v>
      </c>
      <c r="F54" s="20"/>
      <c r="G54" s="2"/>
      <c r="H54" s="23"/>
    </row>
    <row r="55" spans="1:8">
      <c r="A55" s="319"/>
      <c r="B55" s="28"/>
      <c r="C55" s="276"/>
      <c r="D55" s="276"/>
      <c r="E55" s="278">
        <f t="shared" si="0"/>
        <v>6038</v>
      </c>
      <c r="F55" s="20"/>
      <c r="G55" s="2"/>
    </row>
    <row r="56" spans="1:8">
      <c r="A56" s="319"/>
      <c r="B56" s="28"/>
      <c r="C56" s="276"/>
      <c r="D56" s="276"/>
      <c r="E56" s="278">
        <f t="shared" si="0"/>
        <v>6038</v>
      </c>
      <c r="F56" s="20"/>
      <c r="G56" s="2"/>
    </row>
    <row r="57" spans="1:8">
      <c r="A57" s="319"/>
      <c r="B57" s="28"/>
      <c r="C57" s="276"/>
      <c r="D57" s="276"/>
      <c r="E57" s="278">
        <f t="shared" si="0"/>
        <v>6038</v>
      </c>
      <c r="F57" s="20"/>
      <c r="G57" s="2"/>
    </row>
    <row r="58" spans="1:8">
      <c r="A58" s="319"/>
      <c r="B58" s="28"/>
      <c r="C58" s="276"/>
      <c r="D58" s="276"/>
      <c r="E58" s="278">
        <f t="shared" si="0"/>
        <v>6038</v>
      </c>
      <c r="F58" s="20"/>
      <c r="G58" s="2"/>
    </row>
    <row r="59" spans="1:8">
      <c r="A59" s="319"/>
      <c r="B59" s="28"/>
      <c r="C59" s="276"/>
      <c r="D59" s="276"/>
      <c r="E59" s="278">
        <f t="shared" si="0"/>
        <v>6038</v>
      </c>
      <c r="F59" s="20"/>
      <c r="G59" s="2"/>
    </row>
    <row r="60" spans="1:8">
      <c r="A60" s="319"/>
      <c r="B60" s="28"/>
      <c r="C60" s="276"/>
      <c r="D60" s="276"/>
      <c r="E60" s="278">
        <f t="shared" si="0"/>
        <v>6038</v>
      </c>
      <c r="F60" s="20"/>
      <c r="G60" s="2"/>
    </row>
    <row r="61" spans="1:8">
      <c r="A61" s="319"/>
      <c r="B61" s="28"/>
      <c r="C61" s="276"/>
      <c r="D61" s="276"/>
      <c r="E61" s="278">
        <f t="shared" si="0"/>
        <v>6038</v>
      </c>
      <c r="F61" s="20"/>
      <c r="G61" s="2"/>
    </row>
    <row r="62" spans="1:8">
      <c r="A62" s="319"/>
      <c r="B62" s="28"/>
      <c r="C62" s="276"/>
      <c r="D62" s="276"/>
      <c r="E62" s="278">
        <f t="shared" si="0"/>
        <v>6038</v>
      </c>
      <c r="F62" s="20"/>
      <c r="G62" s="2"/>
    </row>
    <row r="63" spans="1:8">
      <c r="A63" s="319"/>
      <c r="B63" s="28"/>
      <c r="C63" s="276"/>
      <c r="D63" s="276"/>
      <c r="E63" s="278">
        <f t="shared" si="0"/>
        <v>6038</v>
      </c>
      <c r="F63" s="20"/>
      <c r="G63" s="2"/>
    </row>
    <row r="64" spans="1:8">
      <c r="A64" s="319"/>
      <c r="B64" s="28"/>
      <c r="C64" s="276"/>
      <c r="D64" s="276"/>
      <c r="E64" s="278">
        <f t="shared" si="0"/>
        <v>6038</v>
      </c>
      <c r="F64" s="20"/>
      <c r="G64" s="2"/>
    </row>
    <row r="65" spans="1:7">
      <c r="A65" s="319"/>
      <c r="B65" s="28"/>
      <c r="C65" s="276"/>
      <c r="D65" s="276"/>
      <c r="E65" s="278">
        <f t="shared" si="0"/>
        <v>6038</v>
      </c>
      <c r="F65" s="20"/>
      <c r="G65" s="2"/>
    </row>
    <row r="66" spans="1:7">
      <c r="A66" s="319"/>
      <c r="B66" s="28"/>
      <c r="C66" s="276"/>
      <c r="D66" s="276"/>
      <c r="E66" s="278">
        <f t="shared" si="0"/>
        <v>6038</v>
      </c>
      <c r="F66" s="20"/>
      <c r="G66" s="2"/>
    </row>
    <row r="67" spans="1:7">
      <c r="A67" s="319"/>
      <c r="B67" s="28"/>
      <c r="C67" s="276"/>
      <c r="D67" s="276"/>
      <c r="E67" s="278">
        <f t="shared" si="0"/>
        <v>6038</v>
      </c>
      <c r="F67" s="20"/>
      <c r="G67" s="2"/>
    </row>
    <row r="68" spans="1:7">
      <c r="A68" s="319"/>
      <c r="B68" s="28"/>
      <c r="C68" s="276"/>
      <c r="D68" s="276"/>
      <c r="E68" s="278">
        <f t="shared" si="0"/>
        <v>6038</v>
      </c>
      <c r="F68" s="20"/>
      <c r="G68" s="2"/>
    </row>
    <row r="69" spans="1:7">
      <c r="A69" s="319"/>
      <c r="B69" s="28"/>
      <c r="C69" s="276"/>
      <c r="D69" s="276"/>
      <c r="E69" s="278">
        <f t="shared" si="0"/>
        <v>6038</v>
      </c>
      <c r="F69" s="20"/>
      <c r="G69" s="2"/>
    </row>
    <row r="70" spans="1:7">
      <c r="A70" s="319"/>
      <c r="B70" s="28"/>
      <c r="C70" s="276"/>
      <c r="D70" s="276"/>
      <c r="E70" s="278">
        <f t="shared" ref="E70:E82" si="1">E69+C70-D70</f>
        <v>6038</v>
      </c>
      <c r="F70" s="20"/>
      <c r="G70" s="2"/>
    </row>
    <row r="71" spans="1:7">
      <c r="A71" s="319"/>
      <c r="B71" s="28"/>
      <c r="C71" s="276"/>
      <c r="D71" s="276"/>
      <c r="E71" s="278">
        <f t="shared" si="1"/>
        <v>6038</v>
      </c>
      <c r="F71" s="20"/>
      <c r="G71" s="2"/>
    </row>
    <row r="72" spans="1:7">
      <c r="A72" s="319"/>
      <c r="B72" s="28"/>
      <c r="C72" s="276"/>
      <c r="D72" s="276"/>
      <c r="E72" s="278">
        <f t="shared" si="1"/>
        <v>6038</v>
      </c>
      <c r="F72" s="20"/>
      <c r="G72" s="2"/>
    </row>
    <row r="73" spans="1:7">
      <c r="A73" s="319"/>
      <c r="B73" s="28"/>
      <c r="C73" s="276"/>
      <c r="D73" s="276"/>
      <c r="E73" s="278">
        <f t="shared" si="1"/>
        <v>6038</v>
      </c>
      <c r="F73" s="20"/>
      <c r="G73" s="2"/>
    </row>
    <row r="74" spans="1:7">
      <c r="A74" s="319"/>
      <c r="B74" s="28"/>
      <c r="C74" s="276"/>
      <c r="D74" s="276"/>
      <c r="E74" s="278">
        <f t="shared" si="1"/>
        <v>6038</v>
      </c>
      <c r="F74" s="20"/>
      <c r="G74" s="2"/>
    </row>
    <row r="75" spans="1:7">
      <c r="A75" s="319"/>
      <c r="B75" s="28"/>
      <c r="C75" s="276"/>
      <c r="D75" s="276"/>
      <c r="E75" s="278">
        <f t="shared" si="1"/>
        <v>6038</v>
      </c>
      <c r="F75" s="22"/>
      <c r="G75" s="2"/>
    </row>
    <row r="76" spans="1:7">
      <c r="A76" s="319"/>
      <c r="B76" s="28"/>
      <c r="C76" s="276"/>
      <c r="D76" s="276"/>
      <c r="E76" s="278">
        <f t="shared" si="1"/>
        <v>6038</v>
      </c>
      <c r="F76" s="20"/>
      <c r="G76" s="2"/>
    </row>
    <row r="77" spans="1:7">
      <c r="A77" s="319"/>
      <c r="B77" s="28"/>
      <c r="C77" s="276"/>
      <c r="D77" s="276"/>
      <c r="E77" s="278">
        <f t="shared" si="1"/>
        <v>6038</v>
      </c>
      <c r="F77" s="20"/>
      <c r="G77" s="2"/>
    </row>
    <row r="78" spans="1:7">
      <c r="A78" s="319"/>
      <c r="B78" s="28"/>
      <c r="C78" s="276"/>
      <c r="D78" s="276"/>
      <c r="E78" s="278">
        <f t="shared" si="1"/>
        <v>6038</v>
      </c>
      <c r="F78" s="20"/>
      <c r="G78" s="2"/>
    </row>
    <row r="79" spans="1:7">
      <c r="A79" s="319"/>
      <c r="B79" s="28"/>
      <c r="C79" s="276"/>
      <c r="D79" s="276"/>
      <c r="E79" s="278">
        <f t="shared" si="1"/>
        <v>6038</v>
      </c>
      <c r="F79" s="20"/>
      <c r="G79" s="2"/>
    </row>
    <row r="80" spans="1:7">
      <c r="A80" s="319"/>
      <c r="B80" s="28"/>
      <c r="C80" s="276"/>
      <c r="D80" s="276"/>
      <c r="E80" s="278">
        <f t="shared" si="1"/>
        <v>6038</v>
      </c>
      <c r="F80" s="20"/>
      <c r="G80" s="2"/>
    </row>
    <row r="81" spans="1:7">
      <c r="A81" s="319"/>
      <c r="B81" s="28"/>
      <c r="C81" s="276"/>
      <c r="D81" s="276"/>
      <c r="E81" s="278">
        <f t="shared" si="1"/>
        <v>6038</v>
      </c>
      <c r="F81" s="20"/>
      <c r="G81" s="2"/>
    </row>
    <row r="82" spans="1:7">
      <c r="A82" s="319"/>
      <c r="B82" s="28"/>
      <c r="C82" s="276"/>
      <c r="D82" s="276"/>
      <c r="E82" s="278">
        <f t="shared" si="1"/>
        <v>6038</v>
      </c>
      <c r="F82" s="20"/>
      <c r="G82" s="2"/>
    </row>
    <row r="83" spans="1:7">
      <c r="A83" s="319"/>
      <c r="B83" s="33"/>
      <c r="C83" s="278">
        <f>SUM(C5:C72)</f>
        <v>4651038</v>
      </c>
      <c r="D83" s="278">
        <f>SUM(D5:D77)</f>
        <v>4645000</v>
      </c>
      <c r="E83" s="280">
        <f>E71</f>
        <v>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18" activePane="bottomLeft" state="frozen"/>
      <selection pane="bottomLeft" activeCell="O29" sqref="O28:O29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4" customFormat="1" ht="18">
      <c r="A2" s="325" t="s">
        <v>138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5" customFormat="1" ht="16.5" thickBot="1">
      <c r="A3" s="326" t="s">
        <v>180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8"/>
      <c r="T3" s="8"/>
      <c r="U3" s="8"/>
      <c r="V3" s="8"/>
      <c r="W3" s="8"/>
      <c r="X3" s="18"/>
    </row>
    <row r="4" spans="1:24" s="76" customFormat="1" ht="12.75" customHeight="1">
      <c r="A4" s="329" t="s">
        <v>36</v>
      </c>
      <c r="B4" s="331" t="s">
        <v>37</v>
      </c>
      <c r="C4" s="320" t="s">
        <v>38</v>
      </c>
      <c r="D4" s="320" t="s">
        <v>39</v>
      </c>
      <c r="E4" s="320" t="s">
        <v>40</v>
      </c>
      <c r="F4" s="320" t="s">
        <v>148</v>
      </c>
      <c r="G4" s="320" t="s">
        <v>41</v>
      </c>
      <c r="H4" s="320" t="s">
        <v>190</v>
      </c>
      <c r="I4" s="320" t="s">
        <v>191</v>
      </c>
      <c r="J4" s="320" t="s">
        <v>42</v>
      </c>
      <c r="K4" s="320" t="s">
        <v>43</v>
      </c>
      <c r="L4" s="320" t="s">
        <v>44</v>
      </c>
      <c r="M4" s="320" t="s">
        <v>45</v>
      </c>
      <c r="N4" s="320" t="s">
        <v>46</v>
      </c>
      <c r="O4" s="322" t="s">
        <v>47</v>
      </c>
      <c r="P4" s="333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179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183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187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 t="s">
        <v>189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1856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6156</v>
      </c>
      <c r="R9" s="89"/>
      <c r="S9" s="10"/>
      <c r="T9" s="10"/>
      <c r="U9" s="36"/>
      <c r="V9" s="36"/>
      <c r="W9" s="36"/>
    </row>
    <row r="10" spans="1:24" s="14" customFormat="1">
      <c r="A10" s="83" t="s">
        <v>194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198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199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214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 t="s">
        <v>219</v>
      </c>
      <c r="B14" s="91">
        <v>550</v>
      </c>
      <c r="C14" s="84"/>
      <c r="D14" s="92"/>
      <c r="E14" s="92">
        <v>50</v>
      </c>
      <c r="F14" s="92"/>
      <c r="G14" s="92">
        <v>170</v>
      </c>
      <c r="H14" s="92"/>
      <c r="I14" s="92"/>
      <c r="J14" s="92">
        <v>45</v>
      </c>
      <c r="K14" s="92">
        <v>480</v>
      </c>
      <c r="L14" s="96"/>
      <c r="M14" s="92"/>
      <c r="N14" s="123">
        <v>20</v>
      </c>
      <c r="O14" s="92"/>
      <c r="P14" s="94"/>
      <c r="Q14" s="88">
        <f t="shared" si="0"/>
        <v>1315</v>
      </c>
      <c r="R14" s="89"/>
      <c r="S14" s="97"/>
      <c r="T14" s="36"/>
      <c r="U14" s="5"/>
      <c r="V14" s="36"/>
      <c r="W14" s="5"/>
    </row>
    <row r="15" spans="1:24" s="14" customFormat="1">
      <c r="A15" s="83" t="s">
        <v>221</v>
      </c>
      <c r="B15" s="91">
        <v>900</v>
      </c>
      <c r="C15" s="84"/>
      <c r="D15" s="92"/>
      <c r="E15" s="92"/>
      <c r="F15" s="92"/>
      <c r="G15" s="92">
        <v>180</v>
      </c>
      <c r="H15" s="92"/>
      <c r="I15" s="92"/>
      <c r="J15" s="92">
        <v>30</v>
      </c>
      <c r="K15" s="92">
        <v>480</v>
      </c>
      <c r="L15" s="85"/>
      <c r="M15" s="92"/>
      <c r="N15" s="123"/>
      <c r="O15" s="92"/>
      <c r="P15" s="94"/>
      <c r="Q15" s="88">
        <f t="shared" si="0"/>
        <v>1590</v>
      </c>
      <c r="R15" s="89"/>
      <c r="S15" s="7"/>
      <c r="T15" s="36"/>
      <c r="U15" s="36"/>
      <c r="V15" s="36"/>
      <c r="W15" s="36"/>
    </row>
    <row r="16" spans="1:24" s="14" customFormat="1">
      <c r="A16" s="83" t="s">
        <v>225</v>
      </c>
      <c r="B16" s="91">
        <v>1000</v>
      </c>
      <c r="C16" s="84"/>
      <c r="D16" s="92"/>
      <c r="E16" s="92">
        <v>460</v>
      </c>
      <c r="F16" s="92"/>
      <c r="G16" s="92">
        <v>100</v>
      </c>
      <c r="H16" s="92"/>
      <c r="I16" s="92"/>
      <c r="J16" s="92">
        <v>30</v>
      </c>
      <c r="K16" s="92">
        <v>480</v>
      </c>
      <c r="L16" s="92"/>
      <c r="M16" s="92"/>
      <c r="N16" s="123">
        <v>40</v>
      </c>
      <c r="O16" s="92"/>
      <c r="P16" s="94"/>
      <c r="Q16" s="88">
        <f t="shared" si="0"/>
        <v>2110</v>
      </c>
      <c r="R16" s="89"/>
      <c r="S16" s="7"/>
      <c r="T16" s="36"/>
      <c r="U16" s="5"/>
      <c r="V16" s="36"/>
      <c r="W16" s="5"/>
    </row>
    <row r="17" spans="1:23" s="14" customFormat="1">
      <c r="A17" s="83" t="s">
        <v>228</v>
      </c>
      <c r="B17" s="91">
        <v>550</v>
      </c>
      <c r="C17" s="84">
        <v>460</v>
      </c>
      <c r="D17" s="92"/>
      <c r="E17" s="92"/>
      <c r="F17" s="92"/>
      <c r="G17" s="92">
        <v>220</v>
      </c>
      <c r="H17" s="92"/>
      <c r="I17" s="92"/>
      <c r="J17" s="92">
        <v>30</v>
      </c>
      <c r="K17" s="92">
        <v>480</v>
      </c>
      <c r="L17" s="92"/>
      <c r="M17" s="92"/>
      <c r="N17" s="123"/>
      <c r="O17" s="94"/>
      <c r="P17" s="94">
        <v>210</v>
      </c>
      <c r="Q17" s="88">
        <f t="shared" si="0"/>
        <v>1950</v>
      </c>
      <c r="R17" s="89"/>
      <c r="S17" s="7"/>
      <c r="T17" s="36"/>
      <c r="U17" s="36"/>
      <c r="V17" s="36"/>
      <c r="W17" s="36"/>
    </row>
    <row r="18" spans="1:23" s="14" customFormat="1">
      <c r="A18" s="83" t="s">
        <v>230</v>
      </c>
      <c r="B18" s="91">
        <v>1000</v>
      </c>
      <c r="C18" s="84"/>
      <c r="D18" s="92"/>
      <c r="E18" s="92">
        <v>60</v>
      </c>
      <c r="F18" s="92"/>
      <c r="G18" s="92">
        <v>150</v>
      </c>
      <c r="H18" s="92"/>
      <c r="I18" s="92"/>
      <c r="J18" s="92">
        <v>30</v>
      </c>
      <c r="K18" s="92">
        <v>480</v>
      </c>
      <c r="L18" s="92"/>
      <c r="M18" s="92"/>
      <c r="N18" s="123">
        <v>40</v>
      </c>
      <c r="O18" s="94"/>
      <c r="P18" s="94"/>
      <c r="Q18" s="88">
        <f t="shared" si="0"/>
        <v>1760</v>
      </c>
      <c r="R18" s="89"/>
      <c r="S18" s="7"/>
      <c r="T18" s="36"/>
      <c r="U18" s="5"/>
      <c r="V18" s="36"/>
      <c r="W18" s="5"/>
    </row>
    <row r="19" spans="1:23" s="14" customFormat="1">
      <c r="A19" s="83"/>
      <c r="B19" s="91"/>
      <c r="C19" s="84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124"/>
      <c r="O19" s="94"/>
      <c r="P19" s="94"/>
      <c r="Q19" s="88">
        <f t="shared" si="0"/>
        <v>0</v>
      </c>
      <c r="R19" s="89"/>
      <c r="S19" s="7"/>
      <c r="T19" s="36"/>
      <c r="U19" s="36"/>
      <c r="V19" s="36"/>
      <c r="W19" s="36"/>
    </row>
    <row r="20" spans="1:23" s="14" customFormat="1">
      <c r="A20" s="83"/>
      <c r="B20" s="91"/>
      <c r="C20" s="84"/>
      <c r="D20" s="92"/>
      <c r="E20" s="92"/>
      <c r="F20" s="123"/>
      <c r="G20" s="92"/>
      <c r="H20" s="92"/>
      <c r="I20" s="92"/>
      <c r="J20" s="92"/>
      <c r="K20" s="92"/>
      <c r="L20" s="92"/>
      <c r="M20" s="92"/>
      <c r="N20" s="123"/>
      <c r="O20" s="92"/>
      <c r="P20" s="94"/>
      <c r="Q20" s="88">
        <f t="shared" si="0"/>
        <v>0</v>
      </c>
      <c r="R20" s="89"/>
      <c r="S20" s="7"/>
      <c r="T20" s="36"/>
      <c r="U20" s="5"/>
      <c r="V20" s="36"/>
      <c r="W20" s="5"/>
    </row>
    <row r="21" spans="1:23" s="14" customFormat="1">
      <c r="A21" s="83"/>
      <c r="B21" s="91"/>
      <c r="C21" s="84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23"/>
      <c r="O21" s="92"/>
      <c r="P21" s="94"/>
      <c r="Q21" s="88">
        <f t="shared" si="0"/>
        <v>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11500</v>
      </c>
      <c r="C37" s="110">
        <f t="shared" ref="C37:P37" si="1">SUM(C6:C36)</f>
        <v>3040</v>
      </c>
      <c r="D37" s="110">
        <f t="shared" si="1"/>
        <v>785</v>
      </c>
      <c r="E37" s="110">
        <f t="shared" si="1"/>
        <v>850</v>
      </c>
      <c r="F37" s="110">
        <f t="shared" si="1"/>
        <v>0</v>
      </c>
      <c r="G37" s="110">
        <f>SUM(G6:G36)</f>
        <v>3420</v>
      </c>
      <c r="H37" s="110">
        <f t="shared" si="1"/>
        <v>2360</v>
      </c>
      <c r="I37" s="110">
        <f t="shared" si="1"/>
        <v>1856</v>
      </c>
      <c r="J37" s="110">
        <f t="shared" si="1"/>
        <v>420</v>
      </c>
      <c r="K37" s="110">
        <f t="shared" si="1"/>
        <v>6270</v>
      </c>
      <c r="L37" s="110">
        <f t="shared" si="1"/>
        <v>0</v>
      </c>
      <c r="M37" s="110">
        <f t="shared" si="1"/>
        <v>0</v>
      </c>
      <c r="N37" s="126">
        <f t="shared" si="1"/>
        <v>260</v>
      </c>
      <c r="O37" s="110">
        <f t="shared" si="1"/>
        <v>0</v>
      </c>
      <c r="P37" s="111">
        <f t="shared" si="1"/>
        <v>210</v>
      </c>
      <c r="Q37" s="112">
        <f>SUM(Q6:Q36)</f>
        <v>30971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4" customFormat="1">
      <c r="A44" s="294" t="s">
        <v>153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39" t="s">
        <v>16</v>
      </c>
      <c r="B1" s="340"/>
      <c r="C1" s="340"/>
      <c r="D1" s="340"/>
      <c r="E1" s="340"/>
      <c r="F1" s="341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2" t="s">
        <v>181</v>
      </c>
      <c r="B2" s="343"/>
      <c r="C2" s="343"/>
      <c r="D2" s="343"/>
      <c r="E2" s="343"/>
      <c r="F2" s="344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5" t="s">
        <v>119</v>
      </c>
      <c r="B3" s="346"/>
      <c r="C3" s="346"/>
      <c r="D3" s="346"/>
      <c r="E3" s="346"/>
      <c r="F3" s="347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2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1" t="s">
        <v>151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179</v>
      </c>
      <c r="B5" s="56">
        <v>299550</v>
      </c>
      <c r="C5" s="205">
        <v>294890</v>
      </c>
      <c r="D5" s="56">
        <v>1770</v>
      </c>
      <c r="E5" s="56">
        <f>C5+D5</f>
        <v>296660</v>
      </c>
      <c r="F5" s="244"/>
      <c r="G5" s="260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183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5"/>
      <c r="G6" s="261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187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5"/>
      <c r="G7" s="261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189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6"/>
      <c r="G8" s="260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194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7"/>
      <c r="G9" s="260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198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8"/>
      <c r="G10" s="260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199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6"/>
      <c r="G11" s="260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214</v>
      </c>
      <c r="B12" s="57">
        <v>415190</v>
      </c>
      <c r="C12" s="60">
        <v>451780</v>
      </c>
      <c r="D12" s="57">
        <v>2310</v>
      </c>
      <c r="E12" s="57">
        <f t="shared" si="0"/>
        <v>454090</v>
      </c>
      <c r="F12" s="246"/>
      <c r="G12" s="260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 t="s">
        <v>219</v>
      </c>
      <c r="B13" s="57">
        <v>378010</v>
      </c>
      <c r="C13" s="60">
        <v>363855</v>
      </c>
      <c r="D13" s="57">
        <v>1315</v>
      </c>
      <c r="E13" s="57">
        <f t="shared" si="0"/>
        <v>365170</v>
      </c>
      <c r="F13" s="248"/>
      <c r="G13" s="260">
        <v>2000</v>
      </c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 t="s">
        <v>221</v>
      </c>
      <c r="B14" s="57">
        <v>388440</v>
      </c>
      <c r="C14" s="60">
        <v>365780</v>
      </c>
      <c r="D14" s="57">
        <v>1590</v>
      </c>
      <c r="E14" s="57">
        <f t="shared" si="0"/>
        <v>367370</v>
      </c>
      <c r="F14" s="247"/>
      <c r="G14" s="260">
        <v>1750</v>
      </c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 t="s">
        <v>225</v>
      </c>
      <c r="B15" s="57">
        <v>316340</v>
      </c>
      <c r="C15" s="60">
        <v>265300</v>
      </c>
      <c r="D15" s="57">
        <v>2460</v>
      </c>
      <c r="E15" s="57">
        <f t="shared" si="0"/>
        <v>267760</v>
      </c>
      <c r="F15" s="246"/>
      <c r="G15" s="260">
        <v>1500</v>
      </c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 t="s">
        <v>228</v>
      </c>
      <c r="B16" s="57">
        <v>464780</v>
      </c>
      <c r="C16" s="60">
        <v>391630</v>
      </c>
      <c r="D16" s="57">
        <v>1950</v>
      </c>
      <c r="E16" s="57">
        <f t="shared" si="0"/>
        <v>393580</v>
      </c>
      <c r="F16" s="246"/>
      <c r="G16" s="260">
        <v>1150</v>
      </c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 t="s">
        <v>230</v>
      </c>
      <c r="B17" s="57">
        <v>266110</v>
      </c>
      <c r="C17" s="60">
        <v>265870</v>
      </c>
      <c r="D17" s="57">
        <v>1760</v>
      </c>
      <c r="E17" s="57">
        <f t="shared" si="0"/>
        <v>267630</v>
      </c>
      <c r="F17" s="245"/>
      <c r="G17" s="261">
        <v>900</v>
      </c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/>
      <c r="B18" s="57"/>
      <c r="C18" s="60"/>
      <c r="D18" s="57"/>
      <c r="E18" s="57">
        <f t="shared" si="0"/>
        <v>0</v>
      </c>
      <c r="F18" s="248"/>
      <c r="G18" s="260"/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/>
      <c r="B19" s="57"/>
      <c r="C19" s="60"/>
      <c r="D19" s="57"/>
      <c r="E19" s="57">
        <f>C19+D19</f>
        <v>0</v>
      </c>
      <c r="F19" s="247"/>
      <c r="G19" s="260"/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/>
      <c r="B20" s="57"/>
      <c r="C20" s="60"/>
      <c r="D20" s="57"/>
      <c r="E20" s="57">
        <f t="shared" ref="E20:E23" si="1">C20+D20</f>
        <v>0</v>
      </c>
      <c r="F20" s="245"/>
      <c r="G20" s="260"/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5"/>
      <c r="G21" s="260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5"/>
      <c r="G22" s="260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5"/>
      <c r="G23" s="261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5"/>
      <c r="G24" s="261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60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60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60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60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60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2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3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9"/>
      <c r="D32" s="141"/>
      <c r="E32" s="141">
        <f t="shared" si="0"/>
        <v>0</v>
      </c>
      <c r="F32" s="250"/>
      <c r="G32" s="263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3">
        <f>SUM(B5:B32)</f>
        <v>5094540</v>
      </c>
      <c r="C33" s="284">
        <f>SUM(C5:C32)</f>
        <v>5063471</v>
      </c>
      <c r="D33" s="283">
        <f>SUM(D5:D32)</f>
        <v>28645</v>
      </c>
      <c r="E33" s="283">
        <f>SUM(E5:E32)</f>
        <v>5092116</v>
      </c>
      <c r="F33" s="283">
        <f>B33-E33</f>
        <v>2424</v>
      </c>
      <c r="G33" s="285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7" t="s">
        <v>25</v>
      </c>
      <c r="C35" s="337"/>
      <c r="D35" s="337"/>
      <c r="E35" s="337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110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116</v>
      </c>
      <c r="B37" s="258" t="s">
        <v>146</v>
      </c>
      <c r="C37" s="139" t="s">
        <v>134</v>
      </c>
      <c r="D37" s="219">
        <v>1000</v>
      </c>
      <c r="E37" s="296" t="s">
        <v>133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116</v>
      </c>
      <c r="B38" s="128" t="s">
        <v>193</v>
      </c>
      <c r="C38" s="127" t="s">
        <v>182</v>
      </c>
      <c r="D38" s="220">
        <v>1750</v>
      </c>
      <c r="E38" s="187" t="s">
        <v>228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116</v>
      </c>
      <c r="B39" s="66" t="s">
        <v>186</v>
      </c>
      <c r="C39" s="295" t="s">
        <v>182</v>
      </c>
      <c r="D39" s="220">
        <v>4140</v>
      </c>
      <c r="E39" s="187" t="s">
        <v>198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116</v>
      </c>
      <c r="B40" s="128" t="s">
        <v>157</v>
      </c>
      <c r="C40" s="127" t="s">
        <v>134</v>
      </c>
      <c r="D40" s="220">
        <v>3360</v>
      </c>
      <c r="E40" s="187" t="s">
        <v>168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116</v>
      </c>
      <c r="B41" s="128" t="s">
        <v>229</v>
      </c>
      <c r="C41" s="127" t="s">
        <v>182</v>
      </c>
      <c r="D41" s="220">
        <v>6000</v>
      </c>
      <c r="E41" s="187" t="s">
        <v>228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116</v>
      </c>
      <c r="B42" s="128" t="s">
        <v>226</v>
      </c>
      <c r="C42" s="127" t="s">
        <v>182</v>
      </c>
      <c r="D42" s="220">
        <v>2520</v>
      </c>
      <c r="E42" s="187" t="s">
        <v>230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116</v>
      </c>
      <c r="B43" s="66" t="s">
        <v>233</v>
      </c>
      <c r="C43" s="127" t="s">
        <v>182</v>
      </c>
      <c r="D43" s="220">
        <v>1000</v>
      </c>
      <c r="E43" s="188" t="s">
        <v>230</v>
      </c>
      <c r="F43" s="145"/>
      <c r="G43" s="338"/>
      <c r="H43" s="338"/>
      <c r="I43" s="338"/>
      <c r="J43" s="338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116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110</v>
      </c>
      <c r="B45" s="214" t="s">
        <v>106</v>
      </c>
      <c r="C45" s="214" t="s">
        <v>107</v>
      </c>
      <c r="D45" s="221" t="s">
        <v>75</v>
      </c>
      <c r="E45" s="215" t="s">
        <v>108</v>
      </c>
      <c r="F45" s="143"/>
      <c r="G45" s="149"/>
      <c r="H45" s="235" t="s">
        <v>120</v>
      </c>
      <c r="I45" s="231" t="s">
        <v>121</v>
      </c>
      <c r="J45" s="231" t="s">
        <v>75</v>
      </c>
      <c r="K45" s="236" t="s">
        <v>122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123</v>
      </c>
      <c r="B46" s="308" t="s">
        <v>202</v>
      </c>
      <c r="C46" s="139"/>
      <c r="D46" s="222">
        <v>69960</v>
      </c>
      <c r="E46" s="314" t="s">
        <v>225</v>
      </c>
      <c r="F46" s="142"/>
      <c r="G46" s="149"/>
      <c r="H46" s="203" t="s">
        <v>124</v>
      </c>
      <c r="I46" s="204">
        <v>1718911905</v>
      </c>
      <c r="J46" s="205">
        <v>387330</v>
      </c>
      <c r="K46" s="139" t="s">
        <v>176</v>
      </c>
      <c r="L46" s="206">
        <v>387330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123</v>
      </c>
      <c r="B47" s="62" t="s">
        <v>127</v>
      </c>
      <c r="C47" s="127">
        <v>1711460131</v>
      </c>
      <c r="D47" s="223">
        <v>200000</v>
      </c>
      <c r="E47" s="189" t="s">
        <v>228</v>
      </c>
      <c r="F47" s="143"/>
      <c r="G47" s="149"/>
      <c r="H47" s="199" t="s">
        <v>130</v>
      </c>
      <c r="I47" s="64">
        <v>1723246584</v>
      </c>
      <c r="J47" s="60">
        <v>29856</v>
      </c>
      <c r="K47" s="60" t="s">
        <v>174</v>
      </c>
      <c r="L47" s="140">
        <v>29856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123</v>
      </c>
      <c r="B48" s="61" t="s">
        <v>197</v>
      </c>
      <c r="C48" s="127"/>
      <c r="D48" s="223">
        <v>200000</v>
      </c>
      <c r="E48" s="191" t="s">
        <v>194</v>
      </c>
      <c r="F48" s="143"/>
      <c r="G48" s="149"/>
      <c r="H48" s="199" t="s">
        <v>126</v>
      </c>
      <c r="I48" s="64">
        <v>1733624262</v>
      </c>
      <c r="J48" s="60">
        <v>168306</v>
      </c>
      <c r="K48" s="182" t="s">
        <v>166</v>
      </c>
      <c r="L48" s="140">
        <v>168306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123</v>
      </c>
      <c r="B49" s="129" t="s">
        <v>203</v>
      </c>
      <c r="C49" s="127"/>
      <c r="D49" s="223">
        <v>25000</v>
      </c>
      <c r="E49" s="189" t="s">
        <v>230</v>
      </c>
      <c r="F49" s="143"/>
      <c r="G49" s="149"/>
      <c r="H49" s="199" t="s">
        <v>127</v>
      </c>
      <c r="I49" s="64">
        <v>1711460131</v>
      </c>
      <c r="J49" s="60">
        <v>206500</v>
      </c>
      <c r="K49" s="182" t="s">
        <v>176</v>
      </c>
      <c r="L49" s="140">
        <v>206500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123</v>
      </c>
      <c r="B50" s="129" t="s">
        <v>124</v>
      </c>
      <c r="C50" s="127">
        <v>1718911905</v>
      </c>
      <c r="D50" s="223">
        <v>514340</v>
      </c>
      <c r="E50" s="189" t="s">
        <v>228</v>
      </c>
      <c r="F50" s="143"/>
      <c r="G50" s="149"/>
      <c r="H50" s="186" t="s">
        <v>125</v>
      </c>
      <c r="I50" s="65">
        <v>1716697790</v>
      </c>
      <c r="J50" s="180">
        <v>228825</v>
      </c>
      <c r="K50" s="181" t="s">
        <v>166</v>
      </c>
      <c r="L50" s="140">
        <v>228825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123</v>
      </c>
      <c r="B51" s="61" t="s">
        <v>204</v>
      </c>
      <c r="C51" s="127"/>
      <c r="D51" s="223">
        <v>30000</v>
      </c>
      <c r="E51" s="191" t="s">
        <v>221</v>
      </c>
      <c r="F51" s="143"/>
      <c r="G51" s="149"/>
      <c r="H51" s="199" t="s">
        <v>129</v>
      </c>
      <c r="I51" s="64">
        <v>1712688979</v>
      </c>
      <c r="J51" s="60">
        <v>71530</v>
      </c>
      <c r="K51" s="182" t="s">
        <v>176</v>
      </c>
      <c r="L51" s="140">
        <v>71530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123</v>
      </c>
      <c r="B52" s="62" t="s">
        <v>205</v>
      </c>
      <c r="C52" s="127"/>
      <c r="D52" s="223">
        <v>150000</v>
      </c>
      <c r="E52" s="190" t="s">
        <v>199</v>
      </c>
      <c r="F52" s="143"/>
      <c r="G52" s="149"/>
      <c r="H52" s="199"/>
      <c r="I52" s="64"/>
      <c r="J52" s="60"/>
      <c r="K52" s="182"/>
      <c r="L52" s="140"/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123</v>
      </c>
      <c r="B53" s="61" t="s">
        <v>126</v>
      </c>
      <c r="C53" s="127"/>
      <c r="D53" s="223">
        <v>150000</v>
      </c>
      <c r="E53" s="191" t="s">
        <v>228</v>
      </c>
      <c r="F53" s="143"/>
      <c r="G53" s="149"/>
      <c r="H53" s="199" t="s">
        <v>131</v>
      </c>
      <c r="I53" s="64">
        <v>1725821212</v>
      </c>
      <c r="J53" s="60">
        <v>33000</v>
      </c>
      <c r="K53" s="182" t="s">
        <v>168</v>
      </c>
      <c r="L53" s="140">
        <v>33000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/>
      <c r="B54" s="61"/>
      <c r="C54" s="127"/>
      <c r="D54" s="223"/>
      <c r="E54" s="189"/>
      <c r="F54" s="143"/>
      <c r="G54" s="149"/>
      <c r="H54" s="201" t="s">
        <v>128</v>
      </c>
      <c r="I54" s="70">
        <v>1743942020</v>
      </c>
      <c r="J54" s="60">
        <v>182359</v>
      </c>
      <c r="K54" s="182" t="s">
        <v>166</v>
      </c>
      <c r="L54" s="140">
        <v>182359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 t="s">
        <v>101</v>
      </c>
      <c r="I57" s="64" t="s">
        <v>86</v>
      </c>
      <c r="J57" s="60">
        <v>13000</v>
      </c>
      <c r="K57" s="182" t="s">
        <v>156</v>
      </c>
      <c r="L57" s="140">
        <v>13000</v>
      </c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 t="s">
        <v>102</v>
      </c>
      <c r="I58" s="64" t="s">
        <v>87</v>
      </c>
      <c r="J58" s="60">
        <v>2000</v>
      </c>
      <c r="K58" s="182" t="s">
        <v>150</v>
      </c>
      <c r="L58" s="140">
        <v>2000</v>
      </c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111</v>
      </c>
      <c r="B59" s="129" t="s">
        <v>105</v>
      </c>
      <c r="C59" s="127" t="s">
        <v>90</v>
      </c>
      <c r="D59" s="223">
        <v>7000</v>
      </c>
      <c r="E59" s="191" t="s">
        <v>196</v>
      </c>
      <c r="F59" s="143"/>
      <c r="G59" s="149"/>
      <c r="H59" s="199" t="s">
        <v>105</v>
      </c>
      <c r="I59" s="64" t="s">
        <v>90</v>
      </c>
      <c r="J59" s="60">
        <v>22000</v>
      </c>
      <c r="K59" s="182" t="s">
        <v>161</v>
      </c>
      <c r="L59" s="140">
        <v>22000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112</v>
      </c>
      <c r="B60" s="62" t="s">
        <v>99</v>
      </c>
      <c r="C60" s="127" t="s">
        <v>84</v>
      </c>
      <c r="D60" s="223">
        <v>3500</v>
      </c>
      <c r="E60" s="189" t="s">
        <v>31</v>
      </c>
      <c r="F60" s="143"/>
      <c r="G60" s="149"/>
      <c r="H60" s="186" t="s">
        <v>99</v>
      </c>
      <c r="I60" s="65" t="s">
        <v>84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109</v>
      </c>
      <c r="B61" s="62" t="s">
        <v>100</v>
      </c>
      <c r="C61" s="127" t="s">
        <v>85</v>
      </c>
      <c r="D61" s="223">
        <v>13500</v>
      </c>
      <c r="E61" s="190" t="s">
        <v>132</v>
      </c>
      <c r="F61" s="145"/>
      <c r="G61" s="149"/>
      <c r="H61" s="199" t="s">
        <v>100</v>
      </c>
      <c r="I61" s="64" t="s">
        <v>85</v>
      </c>
      <c r="J61" s="60">
        <v>13500</v>
      </c>
      <c r="K61" s="182" t="s">
        <v>132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111</v>
      </c>
      <c r="B62" s="61" t="s">
        <v>104</v>
      </c>
      <c r="C62" s="127" t="s">
        <v>89</v>
      </c>
      <c r="D62" s="223">
        <v>129590</v>
      </c>
      <c r="E62" s="189" t="s">
        <v>158</v>
      </c>
      <c r="F62" s="142"/>
      <c r="G62" s="149"/>
      <c r="H62" s="199" t="s">
        <v>104</v>
      </c>
      <c r="I62" s="64" t="s">
        <v>89</v>
      </c>
      <c r="J62" s="60">
        <v>129590</v>
      </c>
      <c r="K62" s="183" t="s">
        <v>158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115</v>
      </c>
      <c r="B67" s="62" t="s">
        <v>92</v>
      </c>
      <c r="C67" s="127" t="s">
        <v>77</v>
      </c>
      <c r="D67" s="223">
        <v>58750</v>
      </c>
      <c r="E67" s="190" t="s">
        <v>183</v>
      </c>
      <c r="F67" s="143"/>
      <c r="G67" s="149"/>
      <c r="H67" s="199" t="s">
        <v>92</v>
      </c>
      <c r="I67" s="64" t="s">
        <v>77</v>
      </c>
      <c r="J67" s="60">
        <v>85740</v>
      </c>
      <c r="K67" s="182" t="s">
        <v>176</v>
      </c>
      <c r="L67" s="140">
        <v>85740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115</v>
      </c>
      <c r="B68" s="61" t="s">
        <v>91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93</v>
      </c>
      <c r="I68" s="64" t="s">
        <v>78</v>
      </c>
      <c r="J68" s="60">
        <v>28000</v>
      </c>
      <c r="K68" s="60" t="s">
        <v>147</v>
      </c>
      <c r="L68" s="140">
        <v>28000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114</v>
      </c>
      <c r="B69" s="62" t="s">
        <v>93</v>
      </c>
      <c r="C69" s="127" t="s">
        <v>78</v>
      </c>
      <c r="D69" s="223">
        <v>20000</v>
      </c>
      <c r="E69" s="189" t="s">
        <v>189</v>
      </c>
      <c r="F69" s="69"/>
      <c r="G69" s="149"/>
      <c r="H69" s="199" t="s">
        <v>98</v>
      </c>
      <c r="I69" s="64" t="s">
        <v>83</v>
      </c>
      <c r="J69" s="60">
        <v>16000</v>
      </c>
      <c r="K69" s="127" t="s">
        <v>155</v>
      </c>
      <c r="L69" s="140">
        <v>16000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114</v>
      </c>
      <c r="B70" s="62" t="s">
        <v>98</v>
      </c>
      <c r="C70" s="127" t="s">
        <v>83</v>
      </c>
      <c r="D70" s="223">
        <v>11000</v>
      </c>
      <c r="E70" s="190" t="s">
        <v>189</v>
      </c>
      <c r="F70" s="143"/>
      <c r="G70" s="149"/>
      <c r="H70" s="186" t="s">
        <v>94</v>
      </c>
      <c r="I70" s="65" t="s">
        <v>79</v>
      </c>
      <c r="J70" s="180">
        <v>29460</v>
      </c>
      <c r="K70" s="181" t="s">
        <v>155</v>
      </c>
      <c r="L70" s="140">
        <v>29460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114</v>
      </c>
      <c r="B71" s="62" t="s">
        <v>94</v>
      </c>
      <c r="C71" s="127" t="s">
        <v>79</v>
      </c>
      <c r="D71" s="223">
        <v>19460</v>
      </c>
      <c r="E71" s="190" t="s">
        <v>198</v>
      </c>
      <c r="F71" s="145"/>
      <c r="G71" s="149"/>
      <c r="H71" s="202" t="s">
        <v>95</v>
      </c>
      <c r="I71" s="67" t="s">
        <v>80</v>
      </c>
      <c r="J71" s="60">
        <v>33000</v>
      </c>
      <c r="K71" s="127" t="s">
        <v>155</v>
      </c>
      <c r="L71" s="140">
        <v>33000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114</v>
      </c>
      <c r="B72" s="62" t="s">
        <v>96</v>
      </c>
      <c r="C72" s="127" t="s">
        <v>81</v>
      </c>
      <c r="D72" s="223">
        <v>19370</v>
      </c>
      <c r="E72" s="191" t="s">
        <v>158</v>
      </c>
      <c r="F72" s="145"/>
      <c r="G72" s="149"/>
      <c r="H72" s="186" t="s">
        <v>96</v>
      </c>
      <c r="I72" s="65" t="s">
        <v>81</v>
      </c>
      <c r="J72" s="180">
        <v>19370</v>
      </c>
      <c r="K72" s="181" t="s">
        <v>158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114</v>
      </c>
      <c r="B73" s="62" t="s">
        <v>97</v>
      </c>
      <c r="C73" s="127" t="s">
        <v>82</v>
      </c>
      <c r="D73" s="223">
        <v>22000</v>
      </c>
      <c r="E73" s="191" t="s">
        <v>59</v>
      </c>
      <c r="F73" s="145"/>
      <c r="G73" s="149"/>
      <c r="H73" s="199" t="s">
        <v>97</v>
      </c>
      <c r="I73" s="64" t="s">
        <v>82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114</v>
      </c>
      <c r="B74" s="62" t="s">
        <v>95</v>
      </c>
      <c r="C74" s="127"/>
      <c r="D74" s="223">
        <v>20000</v>
      </c>
      <c r="E74" s="190" t="s">
        <v>230</v>
      </c>
      <c r="F74" s="145"/>
      <c r="G74" s="149"/>
      <c r="H74" s="186" t="s">
        <v>91</v>
      </c>
      <c r="I74" s="65" t="s">
        <v>76</v>
      </c>
      <c r="J74" s="180">
        <v>10915</v>
      </c>
      <c r="K74" s="181" t="s">
        <v>60</v>
      </c>
      <c r="L74" s="140">
        <v>10915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 t="s">
        <v>117</v>
      </c>
      <c r="B78" s="62" t="s">
        <v>177</v>
      </c>
      <c r="C78" s="127"/>
      <c r="D78" s="223">
        <v>400</v>
      </c>
      <c r="E78" s="189" t="s">
        <v>187</v>
      </c>
      <c r="F78" s="143"/>
      <c r="G78" s="149"/>
      <c r="H78" s="199" t="s">
        <v>56</v>
      </c>
      <c r="I78" s="64">
        <v>1739992171</v>
      </c>
      <c r="J78" s="60">
        <v>17500</v>
      </c>
      <c r="K78" s="182" t="s">
        <v>57</v>
      </c>
      <c r="L78" s="140">
        <v>17500</v>
      </c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206</v>
      </c>
      <c r="B79" s="62" t="s">
        <v>207</v>
      </c>
      <c r="C79" s="127"/>
      <c r="D79" s="223">
        <v>11580</v>
      </c>
      <c r="E79" s="190" t="s">
        <v>230</v>
      </c>
      <c r="F79" s="143"/>
      <c r="G79" s="149"/>
      <c r="H79" s="199" t="s">
        <v>159</v>
      </c>
      <c r="I79" s="64">
        <v>1758900692</v>
      </c>
      <c r="J79" s="60">
        <v>30000</v>
      </c>
      <c r="K79" s="182" t="s">
        <v>53</v>
      </c>
      <c r="L79" s="140">
        <v>30000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113</v>
      </c>
      <c r="B80" s="62" t="s">
        <v>103</v>
      </c>
      <c r="C80" s="127" t="s">
        <v>88</v>
      </c>
      <c r="D80" s="223">
        <v>7000</v>
      </c>
      <c r="E80" s="190" t="s">
        <v>189</v>
      </c>
      <c r="F80" s="143" t="s">
        <v>13</v>
      </c>
      <c r="G80" s="149"/>
      <c r="H80" s="199"/>
      <c r="I80" s="64"/>
      <c r="J80" s="60"/>
      <c r="K80" s="182"/>
      <c r="L80" s="140"/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5" t="s">
        <v>113</v>
      </c>
      <c r="B81" s="62" t="s">
        <v>160</v>
      </c>
      <c r="C81" s="127"/>
      <c r="D81" s="223">
        <v>27180</v>
      </c>
      <c r="E81" s="190" t="s">
        <v>199</v>
      </c>
      <c r="F81" s="143"/>
      <c r="G81" s="149"/>
      <c r="H81" s="199" t="s">
        <v>103</v>
      </c>
      <c r="I81" s="64" t="s">
        <v>88</v>
      </c>
      <c r="J81" s="60">
        <v>9000</v>
      </c>
      <c r="K81" s="182" t="s">
        <v>144</v>
      </c>
      <c r="L81" s="140">
        <v>9000</v>
      </c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113</v>
      </c>
      <c r="B82" s="62" t="s">
        <v>215</v>
      </c>
      <c r="C82" s="127"/>
      <c r="D82" s="223">
        <v>3000</v>
      </c>
      <c r="E82" s="190" t="s">
        <v>214</v>
      </c>
      <c r="F82" s="145"/>
      <c r="G82" s="149"/>
      <c r="H82" s="199" t="s">
        <v>160</v>
      </c>
      <c r="I82" s="64" t="s">
        <v>162</v>
      </c>
      <c r="J82" s="60">
        <v>14040</v>
      </c>
      <c r="K82" s="182" t="s">
        <v>175</v>
      </c>
      <c r="L82" s="140">
        <v>14040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216</v>
      </c>
      <c r="B83" s="62" t="s">
        <v>217</v>
      </c>
      <c r="C83" s="127"/>
      <c r="D83" s="223">
        <v>1060</v>
      </c>
      <c r="E83" s="191" t="s">
        <v>214</v>
      </c>
      <c r="F83" s="145"/>
      <c r="G83" s="149"/>
      <c r="H83" s="199" t="s">
        <v>137</v>
      </c>
      <c r="I83" s="64" t="s">
        <v>164</v>
      </c>
      <c r="J83" s="60">
        <v>15000</v>
      </c>
      <c r="K83" s="182" t="s">
        <v>174</v>
      </c>
      <c r="L83" s="140">
        <v>15000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200</v>
      </c>
      <c r="B84" s="62" t="s">
        <v>137</v>
      </c>
      <c r="C84" s="127"/>
      <c r="D84" s="223">
        <v>7000</v>
      </c>
      <c r="E84" s="189" t="s">
        <v>230</v>
      </c>
      <c r="F84" s="145"/>
      <c r="G84" s="149"/>
      <c r="H84" s="199" t="s">
        <v>149</v>
      </c>
      <c r="I84" s="64" t="s">
        <v>163</v>
      </c>
      <c r="J84" s="60">
        <v>20000</v>
      </c>
      <c r="K84" s="182" t="s">
        <v>176</v>
      </c>
      <c r="L84" s="140">
        <v>20000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0" t="s">
        <v>200</v>
      </c>
      <c r="B85" s="62" t="s">
        <v>201</v>
      </c>
      <c r="C85" s="127"/>
      <c r="D85" s="223">
        <v>40000</v>
      </c>
      <c r="E85" s="189" t="s">
        <v>199</v>
      </c>
      <c r="F85" s="145"/>
      <c r="G85" s="149"/>
      <c r="H85" s="199" t="s">
        <v>165</v>
      </c>
      <c r="I85" s="64"/>
      <c r="J85" s="60">
        <v>2000</v>
      </c>
      <c r="K85" s="182" t="s">
        <v>176</v>
      </c>
      <c r="L85" s="140">
        <v>2000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218</v>
      </c>
      <c r="B86" s="128" t="s">
        <v>169</v>
      </c>
      <c r="C86" s="127"/>
      <c r="D86" s="223">
        <v>10000</v>
      </c>
      <c r="E86" s="190" t="s">
        <v>221</v>
      </c>
      <c r="F86" s="145"/>
      <c r="G86" s="149"/>
      <c r="H86" s="199" t="s">
        <v>169</v>
      </c>
      <c r="I86" s="64"/>
      <c r="J86" s="60">
        <v>10000</v>
      </c>
      <c r="K86" s="182" t="s">
        <v>170</v>
      </c>
      <c r="L86" s="140">
        <v>10000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222</v>
      </c>
      <c r="B87" s="62" t="s">
        <v>223</v>
      </c>
      <c r="C87" s="127"/>
      <c r="D87" s="223">
        <v>7240</v>
      </c>
      <c r="E87" s="190" t="s">
        <v>221</v>
      </c>
      <c r="F87" s="143"/>
      <c r="G87" s="149"/>
      <c r="H87" s="199" t="s">
        <v>177</v>
      </c>
      <c r="I87" s="64"/>
      <c r="J87" s="60">
        <v>7900</v>
      </c>
      <c r="K87" s="182" t="s">
        <v>176</v>
      </c>
      <c r="L87" s="140">
        <v>7900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227</v>
      </c>
      <c r="B88" s="62" t="s">
        <v>149</v>
      </c>
      <c r="C88" s="127"/>
      <c r="D88" s="223">
        <v>8000</v>
      </c>
      <c r="E88" s="191" t="s">
        <v>228</v>
      </c>
      <c r="F88" s="143"/>
      <c r="G88" s="149"/>
      <c r="H88" s="199" t="s">
        <v>173</v>
      </c>
      <c r="I88" s="64"/>
      <c r="J88" s="60">
        <v>2120</v>
      </c>
      <c r="K88" s="182" t="s">
        <v>171</v>
      </c>
      <c r="L88" s="140">
        <v>2120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218</v>
      </c>
      <c r="B89" s="62" t="s">
        <v>232</v>
      </c>
      <c r="C89" s="127"/>
      <c r="D89" s="223">
        <v>1900</v>
      </c>
      <c r="E89" s="191" t="s">
        <v>230</v>
      </c>
      <c r="F89" s="143"/>
      <c r="G89" s="149"/>
      <c r="H89" s="199" t="s">
        <v>51</v>
      </c>
      <c r="I89" s="64">
        <v>1755626210</v>
      </c>
      <c r="J89" s="60">
        <v>17500</v>
      </c>
      <c r="K89" s="60" t="s">
        <v>54</v>
      </c>
      <c r="L89" s="140">
        <v>17500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/>
      <c r="B90" s="62"/>
      <c r="C90" s="127"/>
      <c r="D90" s="223"/>
      <c r="E90" s="190"/>
      <c r="F90" s="143"/>
      <c r="G90" s="149"/>
      <c r="H90" s="199" t="s">
        <v>139</v>
      </c>
      <c r="I90" s="64">
        <v>1746818159</v>
      </c>
      <c r="J90" s="60">
        <v>3500</v>
      </c>
      <c r="K90" s="182" t="s">
        <v>152</v>
      </c>
      <c r="L90" s="140">
        <v>3500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/>
      <c r="B91" s="62"/>
      <c r="C91" s="127"/>
      <c r="D91" s="223"/>
      <c r="E91" s="191"/>
      <c r="F91" s="143"/>
      <c r="G91" s="149"/>
      <c r="H91" s="186" t="s">
        <v>33</v>
      </c>
      <c r="I91" s="65">
        <v>1713632915</v>
      </c>
      <c r="J91" s="180">
        <v>2300</v>
      </c>
      <c r="K91" s="181" t="s">
        <v>32</v>
      </c>
      <c r="L91" s="140">
        <v>2300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/>
      <c r="B92" s="62"/>
      <c r="C92" s="127"/>
      <c r="D92" s="223"/>
      <c r="E92" s="190"/>
      <c r="F92" s="149"/>
      <c r="G92" s="149"/>
      <c r="H92" s="199" t="s">
        <v>146</v>
      </c>
      <c r="I92" s="64" t="s">
        <v>134</v>
      </c>
      <c r="J92" s="60">
        <v>1000</v>
      </c>
      <c r="K92" s="182" t="s">
        <v>133</v>
      </c>
      <c r="L92" s="140">
        <v>1000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/>
      <c r="B93" s="62"/>
      <c r="C93" s="127"/>
      <c r="D93" s="223"/>
      <c r="E93" s="189"/>
      <c r="F93" s="149"/>
      <c r="G93" s="149"/>
      <c r="H93" s="199" t="s">
        <v>157</v>
      </c>
      <c r="I93" s="64" t="s">
        <v>134</v>
      </c>
      <c r="J93" s="60">
        <v>3360</v>
      </c>
      <c r="K93" s="60" t="s">
        <v>168</v>
      </c>
      <c r="L93" s="140">
        <v>3360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/>
      <c r="I94" s="64"/>
      <c r="J94" s="60"/>
      <c r="K94" s="182"/>
      <c r="L94" s="140"/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/>
      <c r="I95" s="65"/>
      <c r="J95" s="180"/>
      <c r="K95" s="181"/>
      <c r="L95" s="140"/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/>
      <c r="I96" s="64"/>
      <c r="J96" s="60"/>
      <c r="K96" s="127"/>
      <c r="L96" s="140"/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/>
      <c r="I97" s="64"/>
      <c r="J97" s="60"/>
      <c r="K97" s="60"/>
      <c r="L97" s="140"/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/>
      <c r="I98" s="65"/>
      <c r="J98" s="180"/>
      <c r="K98" s="181"/>
      <c r="L98" s="140"/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/>
      <c r="I99" s="64"/>
      <c r="J99" s="60"/>
      <c r="K99" s="182"/>
      <c r="L99" s="140"/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/>
      <c r="I100" s="64"/>
      <c r="J100" s="60"/>
      <c r="K100" s="182"/>
      <c r="L100" s="140"/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/>
      <c r="I101" s="65"/>
      <c r="J101" s="180"/>
      <c r="K101" s="181"/>
      <c r="L101" s="140"/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/>
      <c r="I102" s="65"/>
      <c r="J102" s="180"/>
      <c r="K102" s="181"/>
      <c r="L102" s="140"/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/>
      <c r="B111" s="62"/>
      <c r="C111" s="127"/>
      <c r="D111" s="223"/>
      <c r="E111" s="191"/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 t="s">
        <v>117</v>
      </c>
      <c r="B112" s="61" t="s">
        <v>56</v>
      </c>
      <c r="C112" s="242">
        <v>1739992171</v>
      </c>
      <c r="D112" s="223">
        <v>17500</v>
      </c>
      <c r="E112" s="191" t="s">
        <v>57</v>
      </c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 t="s">
        <v>113</v>
      </c>
      <c r="B113" s="62" t="s">
        <v>188</v>
      </c>
      <c r="C113" s="127">
        <v>1758900692</v>
      </c>
      <c r="D113" s="223">
        <v>30000</v>
      </c>
      <c r="E113" s="191" t="s">
        <v>53</v>
      </c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 t="s">
        <v>116</v>
      </c>
      <c r="B114" s="62" t="s">
        <v>185</v>
      </c>
      <c r="C114" s="127"/>
      <c r="D114" s="223">
        <v>5490</v>
      </c>
      <c r="E114" s="191" t="s">
        <v>230</v>
      </c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172</v>
      </c>
      <c r="B115" s="62" t="s">
        <v>173</v>
      </c>
      <c r="C115" s="127"/>
      <c r="D115" s="223">
        <v>2120</v>
      </c>
      <c r="E115" s="191" t="s">
        <v>171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118</v>
      </c>
      <c r="B116" s="62" t="s">
        <v>51</v>
      </c>
      <c r="C116" s="127">
        <v>1755626210</v>
      </c>
      <c r="D116" s="223">
        <v>17500</v>
      </c>
      <c r="E116" s="191" t="s">
        <v>54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/>
      <c r="B117" s="62"/>
      <c r="C117" s="127"/>
      <c r="D117" s="223"/>
      <c r="E117" s="191"/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 t="s">
        <v>154</v>
      </c>
      <c r="B118" s="185" t="s">
        <v>33</v>
      </c>
      <c r="C118" s="127">
        <v>1713632915</v>
      </c>
      <c r="D118" s="286">
        <v>2300</v>
      </c>
      <c r="E118" s="192" t="s">
        <v>32</v>
      </c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5" t="s">
        <v>34</v>
      </c>
      <c r="B119" s="336"/>
      <c r="C119" s="348"/>
      <c r="D119" s="226">
        <f>SUM(D37:D118)</f>
        <v>1893425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5" t="s">
        <v>35</v>
      </c>
      <c r="B121" s="336"/>
      <c r="C121" s="336"/>
      <c r="D121" s="226">
        <f>D119+M121</f>
        <v>1893425</v>
      </c>
      <c r="E121" s="218"/>
      <c r="F121" s="149"/>
      <c r="G121" s="149"/>
      <c r="H121" s="230"/>
      <c r="I121" s="197"/>
      <c r="J121" s="231">
        <f>SUM(J46:J120)</f>
        <v>1891001</v>
      </c>
      <c r="K121" s="232"/>
      <c r="L121" s="233">
        <f>SUM(L46:L120)</f>
        <v>1891001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B46:E54">
    <sortCondition ref="B4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opLeftCell="A4" zoomScaleNormal="100" workbookViewId="0">
      <selection activeCell="B10" sqref="B1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3.5703125" style="1" customWidth="1"/>
    <col min="10" max="16" width="10.7109375" style="1" customWidth="1"/>
    <col min="17" max="16384" width="9.140625" style="1"/>
  </cols>
  <sheetData>
    <row r="1" spans="1:29" ht="26.25">
      <c r="A1" s="349" t="s">
        <v>58</v>
      </c>
      <c r="B1" s="350"/>
      <c r="C1" s="350"/>
      <c r="D1" s="350"/>
      <c r="E1" s="351"/>
      <c r="F1" s="5"/>
      <c r="G1" s="5"/>
    </row>
    <row r="2" spans="1:29" ht="21.75">
      <c r="A2" s="358" t="s">
        <v>74</v>
      </c>
      <c r="B2" s="359"/>
      <c r="C2" s="359"/>
      <c r="D2" s="359"/>
      <c r="E2" s="360"/>
      <c r="F2" s="5"/>
      <c r="G2" s="5"/>
    </row>
    <row r="3" spans="1:29" ht="23.25">
      <c r="A3" s="352" t="s">
        <v>231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1" t="s">
        <v>143</v>
      </c>
      <c r="B4" s="362"/>
      <c r="C4" s="300"/>
      <c r="D4" s="363" t="s">
        <v>142</v>
      </c>
      <c r="E4" s="364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140</v>
      </c>
      <c r="B5" s="268">
        <v>8000000</v>
      </c>
      <c r="C5" s="43"/>
      <c r="D5" s="43" t="s">
        <v>11</v>
      </c>
      <c r="E5" s="264">
        <v>5387614.3969238102</v>
      </c>
      <c r="F5" s="38"/>
      <c r="G5" s="287"/>
      <c r="H5" s="289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8">
        <v>135372.29596190478</v>
      </c>
      <c r="C6" s="45"/>
      <c r="D6" s="43" t="s">
        <v>18</v>
      </c>
      <c r="E6" s="264">
        <v>6038</v>
      </c>
      <c r="F6" s="8"/>
      <c r="G6" s="290"/>
      <c r="H6" s="290" t="s">
        <v>55</v>
      </c>
      <c r="I6" s="29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1"/>
      <c r="B7" s="268"/>
      <c r="C7" s="45"/>
      <c r="D7" s="307" t="s">
        <v>71</v>
      </c>
      <c r="E7" s="264">
        <v>351.89903809409589</v>
      </c>
      <c r="F7" s="8"/>
      <c r="G7" s="290"/>
      <c r="H7" s="290"/>
      <c r="I7" s="29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1"/>
      <c r="B8" s="268"/>
      <c r="C8" s="43"/>
      <c r="D8" s="257"/>
      <c r="E8" s="265"/>
      <c r="F8" s="8"/>
      <c r="G8" s="252"/>
      <c r="H8" s="289"/>
      <c r="I8" s="28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8"/>
      <c r="C9" s="44"/>
      <c r="D9" s="297"/>
      <c r="E9" s="266"/>
      <c r="F9" s="8"/>
      <c r="G9" s="120"/>
      <c r="H9" s="12">
        <v>74082</v>
      </c>
      <c r="I9" s="28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8">
        <v>30971</v>
      </c>
      <c r="C10" s="44"/>
      <c r="D10" s="43" t="s">
        <v>12</v>
      </c>
      <c r="E10" s="264">
        <v>1893425</v>
      </c>
      <c r="F10" s="8"/>
      <c r="G10" s="252"/>
      <c r="H10" s="291"/>
      <c r="I10" s="29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136</v>
      </c>
      <c r="B11" s="268">
        <v>0</v>
      </c>
      <c r="C11" s="44"/>
      <c r="D11" s="44" t="s">
        <v>72</v>
      </c>
      <c r="E11" s="264">
        <v>103210</v>
      </c>
      <c r="F11" s="8"/>
      <c r="G11" s="252"/>
      <c r="H11" s="251"/>
      <c r="I11" s="25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13" t="s">
        <v>8</v>
      </c>
      <c r="B12" s="269">
        <f>B6+B7+B8-B10-B11</f>
        <v>104401.29596190478</v>
      </c>
      <c r="C12" s="44"/>
      <c r="D12" s="43" t="s">
        <v>192</v>
      </c>
      <c r="E12" s="266">
        <v>473762</v>
      </c>
      <c r="F12" s="8" t="s">
        <v>55</v>
      </c>
      <c r="G12" s="253"/>
      <c r="H12" s="1" t="s">
        <v>13</v>
      </c>
      <c r="I12" s="25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1"/>
      <c r="B13" s="268"/>
      <c r="C13" s="44"/>
      <c r="D13" s="134"/>
      <c r="E13" s="266"/>
      <c r="F13" s="8"/>
      <c r="G13" s="255"/>
      <c r="H13" s="256"/>
      <c r="I13" s="256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65" t="s">
        <v>235</v>
      </c>
      <c r="B14" s="269">
        <v>240000</v>
      </c>
      <c r="C14" s="44"/>
      <c r="D14" s="134"/>
      <c r="E14" s="266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0">
        <f>B5+B6+B7+B8-B10-B11-B14</f>
        <v>7864401.2959619043</v>
      </c>
      <c r="C15" s="44"/>
      <c r="D15" s="44" t="s">
        <v>7</v>
      </c>
      <c r="E15" s="267">
        <f>E5+E6+E7+E10+E11+E12</f>
        <v>7864401.2959619043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5" t="s">
        <v>15</v>
      </c>
      <c r="B17" s="356"/>
      <c r="C17" s="356"/>
      <c r="D17" s="356"/>
      <c r="E17" s="357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58750</v>
      </c>
      <c r="C18" s="43"/>
      <c r="D18" s="309" t="s">
        <v>17</v>
      </c>
      <c r="E18" s="310">
        <v>514340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09" t="s">
        <v>195</v>
      </c>
      <c r="E19" s="310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135</v>
      </c>
      <c r="B20" s="53">
        <v>19600</v>
      </c>
      <c r="C20" s="43"/>
      <c r="D20" s="311" t="s">
        <v>167</v>
      </c>
      <c r="E20" s="312">
        <v>200000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2" t="s">
        <v>141</v>
      </c>
      <c r="B21" s="274">
        <v>19460</v>
      </c>
      <c r="C21" s="43"/>
      <c r="D21" s="309" t="s">
        <v>208</v>
      </c>
      <c r="E21" s="310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145</v>
      </c>
      <c r="B22" s="131">
        <v>22030</v>
      </c>
      <c r="C22" s="43"/>
      <c r="D22" s="309" t="s">
        <v>224</v>
      </c>
      <c r="E22" s="310">
        <v>150000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3" t="s">
        <v>234</v>
      </c>
      <c r="B23" s="131">
        <v>20000</v>
      </c>
      <c r="C23" s="132"/>
      <c r="D23" s="309" t="s">
        <v>209</v>
      </c>
      <c r="E23" s="310">
        <v>70000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3" t="s">
        <v>220</v>
      </c>
      <c r="B24" s="131">
        <v>30000</v>
      </c>
      <c r="C24" s="132"/>
      <c r="D24" s="309" t="s">
        <v>210</v>
      </c>
      <c r="E24" s="310">
        <v>31500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3" t="s">
        <v>213</v>
      </c>
      <c r="B25" s="131">
        <v>28000</v>
      </c>
      <c r="C25" s="132"/>
      <c r="D25" s="309" t="s">
        <v>211</v>
      </c>
      <c r="E25" s="310">
        <v>25000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1" t="s">
        <v>212</v>
      </c>
      <c r="B26" s="302">
        <v>40000</v>
      </c>
      <c r="C26" s="133"/>
      <c r="D26" s="298" t="s">
        <v>19</v>
      </c>
      <c r="E26" s="299">
        <v>129725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3"/>
      <c r="H29" s="8"/>
      <c r="I29" s="29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2021-12-15T16:30:02Z</dcterms:modified>
</cp:coreProperties>
</file>