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29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0" l="1"/>
  <c r="B15" i="10" l="1"/>
  <c r="H11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D121" i="14" s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</t>
        </r>
      </text>
    </comment>
    <comment ref="P19" authorId="0" shapeId="0">
      <text>
        <r>
          <rPr>
            <b/>
            <sz val="9"/>
            <color indexed="81"/>
            <rFont val="Tahoma"/>
            <charset val="1"/>
          </rPr>
          <t xml:space="preserve">16 DECEMBER bijoy Dibos Per DSR =100+ imran=100
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Rubel+Kamrul+Tutul</t>
        </r>
      </text>
    </comment>
    <comment ref="P22" authorId="0" shapeId="0">
      <text>
        <r>
          <rPr>
            <b/>
            <sz val="9"/>
            <color indexed="81"/>
            <rFont val="Tahoma"/>
            <charset val="1"/>
          </rPr>
          <t>SR Electronics 1% Less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rasel gari Injil Kora Lagse</t>
        </r>
      </text>
    </comment>
    <comment ref="P26" authorId="0" shapeId="0">
      <text>
        <r>
          <rPr>
            <b/>
            <sz val="9"/>
            <color indexed="81"/>
            <rFont val="Tahoma"/>
            <charset val="1"/>
          </rPr>
          <t>SR 264+ Sikreeti=50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RSM+ASM Launch + Tea Bill</t>
        </r>
      </text>
    </comment>
  </commentList>
</comments>
</file>

<file path=xl/sharedStrings.xml><?xml version="1.0" encoding="utf-8"?>
<sst xmlns="http://schemas.openxmlformats.org/spreadsheetml/2006/main" count="471" uniqueCount="254">
  <si>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</si>
  <si>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</si>
  <si>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</si>
  <si>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</si>
  <si>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</si>
  <si>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</si>
  <si>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</si>
  <si>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</si>
  <si>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</si>
  <si>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</si>
  <si>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</si>
  <si>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</si>
  <si>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</si>
  <si>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</si>
  <si>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</si>
  <si>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</si>
  <si>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</si>
  <si>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</si>
  <si>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</si>
  <si>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</si>
  <si>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</si>
  <si>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</si>
  <si>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</si>
  <si>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</si>
  <si>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</si>
  <si>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</si>
  <si>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</si>
  <si>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</si>
  <si>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</si>
  <si>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</si>
  <si>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</si>
  <si>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</si>
  <si>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</si>
  <si>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</si>
  <si>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</si>
  <si>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</si>
  <si>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</si>
  <si>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</si>
  <si>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</si>
  <si>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</si>
  <si>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</si>
  <si>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</si>
  <si>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</si>
  <si>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</si>
  <si>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</si>
  <si>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</si>
  <si>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</si>
  <si>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</si>
  <si>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</si>
  <si>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</si>
  <si>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</si>
  <si>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</si>
  <si>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</si>
  <si>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</si>
  <si>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</si>
  <si>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</si>
  <si>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</si>
  <si>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</si>
  <si>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</si>
  <si>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</si>
  <si>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</si>
  <si>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</si>
  <si>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</si>
  <si>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</si>
  <si>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</si>
  <si>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</si>
  <si>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</si>
  <si>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</si>
  <si>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</si>
  <si>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</si>
  <si>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</si>
  <si>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</si>
  <si>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</si>
  <si>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</si>
  <si>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</si>
  <si>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</si>
  <si>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</si>
  <si>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</si>
  <si>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</si>
  <si>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</si>
  <si>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</si>
  <si>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</si>
  <si>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</si>
  <si>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</si>
  <si>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</si>
  <si>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</si>
  <si>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</si>
  <si>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</si>
  <si>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</si>
  <si>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</si>
  <si>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</si>
  <si>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</si>
  <si>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</si>
  <si>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</si>
  <si>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</si>
  <si>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</si>
  <si>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</si>
  <si>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</si>
  <si>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</si>
  <si>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</si>
  <si>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</si>
  <si>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</si>
  <si>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</si>
  <si>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</si>
  <si>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</si>
  <si>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</si>
  <si>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</si>
  <si>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</si>
  <si>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</si>
  <si>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</si>
  <si>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</si>
  <si>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</si>
  <si>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</si>
  <si>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</si>
  <si>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</si>
  <si>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</si>
  <si>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</si>
  <si>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</si>
  <si>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</si>
  <si>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</si>
  <si>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</si>
  <si>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</si>
  <si>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</si>
  <si>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</si>
  <si>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</si>
  <si>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</si>
  <si>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</si>
  <si>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</si>
  <si>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</si>
  <si>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</si>
  <si>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</si>
  <si>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</si>
  <si>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</si>
  <si>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</si>
  <si>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</si>
  <si>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</si>
  <si>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</si>
  <si>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</si>
  <si>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</si>
  <si>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</si>
  <si>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</si>
  <si>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</si>
  <si>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</si>
  <si>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</si>
  <si>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</si>
  <si>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</si>
  <si>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</si>
  <si>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</si>
  <si>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</si>
  <si>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</si>
  <si>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</si>
  <si>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</si>
  <si>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</si>
  <si>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</si>
  <si>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</si>
  <si>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</si>
  <si>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</si>
  <si>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</si>
  <si>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</si>
  <si>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</si>
  <si>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</si>
  <si>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</si>
  <si>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</si>
  <si>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</si>
  <si>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</si>
  <si>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</si>
  <si>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</si>
  <si>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</si>
  <si>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</si>
  <si>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</si>
  <si>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</si>
  <si>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</si>
  <si>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</si>
  <si>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</si>
  <si>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</si>
  <si>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</si>
  <si>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</si>
  <si>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</si>
  <si>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</si>
  <si>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</si>
  <si>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</si>
  <si>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</si>
  <si>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</si>
  <si>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Rasel</t>
  </si>
  <si>
    <t>04.12.2021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</si>
  <si>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</si>
  <si>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</si>
  <si>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</si>
  <si>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</si>
  <si>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</si>
  <si>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</si>
  <si>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</si>
  <si>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</si>
  <si>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</si>
  <si>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</si>
  <si>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</si>
  <si>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</si>
  <si>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</si>
  <si>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</si>
  <si>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</si>
  <si>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</si>
  <si>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</si>
  <si>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</si>
  <si>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</si>
  <si>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</si>
  <si>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</si>
  <si>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</si>
  <si>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09.12.2021</t>
  </si>
  <si>
    <t>Malanchi</t>
  </si>
  <si>
    <t>Imran Telecom</t>
  </si>
  <si>
    <t>Nandangachi</t>
  </si>
  <si>
    <t>11.12.2021</t>
  </si>
  <si>
    <t>12.12.2021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</si>
  <si>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</si>
  <si>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</si>
  <si>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</si>
  <si>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</si>
  <si>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</si>
  <si>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</si>
  <si>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</si>
  <si>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B=Hossain Telecom</t>
  </si>
  <si>
    <t>Adjust+Retailer</t>
  </si>
  <si>
    <t>18.12.2021</t>
  </si>
  <si>
    <t>19.12.2021</t>
  </si>
  <si>
    <t>Khondokar Electronics</t>
  </si>
  <si>
    <t xml:space="preserve">Imran </t>
  </si>
  <si>
    <t>ADSR</t>
  </si>
  <si>
    <t>N=Mobile Park</t>
  </si>
  <si>
    <t>20.12.2021</t>
  </si>
  <si>
    <t>DSR Bijoy Campaign</t>
  </si>
  <si>
    <t>Chaskoir</t>
  </si>
  <si>
    <t>SR Electonics</t>
  </si>
  <si>
    <t>21.12.2021</t>
  </si>
  <si>
    <t>22.12.2021</t>
  </si>
  <si>
    <t>Office Rent</t>
  </si>
  <si>
    <t>23.12.2021</t>
  </si>
  <si>
    <t>25.12.2021</t>
  </si>
  <si>
    <t>26.12.2021</t>
  </si>
  <si>
    <t>hand cash - to boss</t>
  </si>
  <si>
    <t>Symphony  Balance(+)</t>
  </si>
  <si>
    <t>27.12.2021</t>
  </si>
  <si>
    <t>Boss(+)</t>
  </si>
  <si>
    <t>Office Cost</t>
  </si>
  <si>
    <t>Mobile Cervicing Cost</t>
  </si>
  <si>
    <t>Serkul</t>
  </si>
  <si>
    <t>Barsha Computer</t>
  </si>
  <si>
    <t>28.12.2021</t>
  </si>
  <si>
    <t>Momtaj Telecom</t>
  </si>
  <si>
    <t>.</t>
  </si>
  <si>
    <t>29.12.2021</t>
  </si>
  <si>
    <t>Date:29.12.2021</t>
  </si>
  <si>
    <t xml:space="preserve">L=Sabbir Mobile </t>
  </si>
  <si>
    <t>Back Margin Nov'21</t>
  </si>
  <si>
    <t>Realme(+)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</si>
</sst>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1" fontId="39" fillId="0" borderId="49" xfId="0" applyNumberFormat="1" applyFont="1" applyFill="1" applyBorder="1" applyAlignment="1">
      <alignment horizontal="center"/>
    </xf>
    <xf numFmtId="1" fontId="32" fillId="35" borderId="2" xfId="0" applyNumberFormat="1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5" fillId="44" borderId="5" xfId="0" applyFont="1" applyFill="1" applyBorder="1" applyAlignment="1">
      <alignment horizontal="left" vertical="center"/>
    </xf>
    <xf numFmtId="1" fontId="35" fillId="44" borderId="56" xfId="0" applyNumberFormat="1" applyFont="1" applyFill="1" applyBorder="1" applyAlignment="1">
      <alignment horizontal="right" vertical="center"/>
    </xf>
    <xf numFmtId="0" fontId="36" fillId="42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44" borderId="2" xfId="0" applyFont="1" applyFill="1" applyBorder="1" applyAlignment="1">
      <alignment horizontal="left" vertical="center"/>
    </xf>
    <xf numFmtId="1" fontId="36" fillId="44" borderId="1" xfId="0" applyNumberFormat="1" applyFont="1" applyFill="1" applyBorder="1" applyAlignment="1">
      <alignment horizontal="right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2"/>
      <c r="B1" s="322"/>
      <c r="C1" s="322"/>
      <c r="D1" s="322"/>
      <c r="E1" s="322"/>
      <c r="F1" s="322"/>
    </row>
    <row r="2" spans="1:8" ht="20.25">
      <c r="A2" s="323"/>
      <c r="B2" s="320" t="s">
        <v>16</v>
      </c>
      <c r="C2" s="320"/>
      <c r="D2" s="320"/>
      <c r="E2" s="320"/>
    </row>
    <row r="3" spans="1:8" ht="16.5" customHeight="1">
      <c r="A3" s="323"/>
      <c r="B3" s="321" t="s">
        <v>63</v>
      </c>
      <c r="C3" s="321"/>
      <c r="D3" s="321"/>
      <c r="E3" s="321"/>
    </row>
    <row r="4" spans="1:8" ht="15.75" customHeight="1">
      <c r="A4" s="323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3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3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3"/>
      <c r="B7" s="28" t="s">
        <v>61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23"/>
      <c r="B8" s="28" t="s">
        <v>62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3"/>
      <c r="B9" s="28" t="s">
        <v>64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3"/>
      <c r="B10" s="28" t="s">
        <v>65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23"/>
      <c r="B11" s="28" t="s">
        <v>66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3"/>
      <c r="B12" s="28" t="s">
        <v>67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3"/>
      <c r="B13" s="28" t="s">
        <v>68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3"/>
      <c r="B14" s="28" t="s">
        <v>69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23"/>
      <c r="B15" s="28" t="s">
        <v>70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23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3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3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3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3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3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3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3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3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3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3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3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3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3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3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3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3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3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3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3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3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3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3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3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3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3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3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3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3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3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3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3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3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3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3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3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3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3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3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3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3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3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3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3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3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3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3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3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3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3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3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3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3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3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3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3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3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3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3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3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3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3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3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3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3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3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3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3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0" workbookViewId="0">
      <selection activeCell="F36" sqref="F36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22"/>
      <c r="B1" s="322"/>
      <c r="C1" s="322"/>
      <c r="D1" s="322"/>
      <c r="E1" s="322"/>
      <c r="F1" s="322"/>
    </row>
    <row r="2" spans="1:8" ht="20.25">
      <c r="A2" s="323"/>
      <c r="B2" s="320" t="s">
        <v>16</v>
      </c>
      <c r="C2" s="320"/>
      <c r="D2" s="320"/>
      <c r="E2" s="320"/>
    </row>
    <row r="3" spans="1:8" ht="16.5" customHeight="1">
      <c r="A3" s="323"/>
      <c r="B3" s="321" t="s">
        <v>176</v>
      </c>
      <c r="C3" s="321"/>
      <c r="D3" s="321"/>
      <c r="E3" s="321"/>
    </row>
    <row r="4" spans="1:8" ht="15.75" customHeight="1">
      <c r="A4" s="323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3"/>
      <c r="B5" s="26" t="s">
        <v>3</v>
      </c>
      <c r="C5" s="275">
        <v>14388</v>
      </c>
      <c r="D5" s="275">
        <v>0</v>
      </c>
      <c r="E5" s="276">
        <f>C5-D5</f>
        <v>14388</v>
      </c>
      <c r="F5" s="20"/>
      <c r="G5" s="2"/>
    </row>
    <row r="6" spans="1:8">
      <c r="A6" s="323"/>
      <c r="B6" s="28"/>
      <c r="C6" s="275"/>
      <c r="D6" s="275"/>
      <c r="E6" s="277">
        <f t="shared" ref="E6:E69" si="0">E5+C6-D6</f>
        <v>14388</v>
      </c>
      <c r="F6" s="20"/>
      <c r="G6" s="21"/>
    </row>
    <row r="7" spans="1:8">
      <c r="A7" s="323"/>
      <c r="B7" s="28" t="s">
        <v>177</v>
      </c>
      <c r="C7" s="275">
        <v>0</v>
      </c>
      <c r="D7" s="275">
        <v>0</v>
      </c>
      <c r="E7" s="277">
        <f t="shared" si="0"/>
        <v>14388</v>
      </c>
      <c r="F7" s="20"/>
      <c r="G7" s="2"/>
      <c r="H7" s="2"/>
    </row>
    <row r="8" spans="1:8">
      <c r="A8" s="323"/>
      <c r="B8" s="28" t="s">
        <v>181</v>
      </c>
      <c r="C8" s="275">
        <v>240000</v>
      </c>
      <c r="D8" s="299">
        <v>240000</v>
      </c>
      <c r="E8" s="277">
        <f>E7+C8-D8</f>
        <v>14388</v>
      </c>
      <c r="F8" s="20"/>
      <c r="G8" s="2"/>
      <c r="H8" s="2"/>
    </row>
    <row r="9" spans="1:8">
      <c r="A9" s="323"/>
      <c r="B9" s="28" t="s">
        <v>181</v>
      </c>
      <c r="C9" s="300">
        <v>46650</v>
      </c>
      <c r="D9" s="275">
        <v>0</v>
      </c>
      <c r="E9" s="277">
        <f t="shared" si="0"/>
        <v>61038</v>
      </c>
      <c r="F9" s="301" t="s">
        <v>182</v>
      </c>
      <c r="G9" s="2"/>
      <c r="H9" s="2"/>
    </row>
    <row r="10" spans="1:8">
      <c r="A10" s="323"/>
      <c r="B10" s="28" t="s">
        <v>184</v>
      </c>
      <c r="C10" s="278">
        <v>0</v>
      </c>
      <c r="D10" s="278">
        <v>0</v>
      </c>
      <c r="E10" s="277">
        <f t="shared" si="0"/>
        <v>61038</v>
      </c>
      <c r="F10" s="20" t="s">
        <v>238</v>
      </c>
      <c r="G10" s="2"/>
      <c r="H10" s="2"/>
    </row>
    <row r="11" spans="1:8">
      <c r="A11" s="323"/>
      <c r="B11" s="28" t="s">
        <v>186</v>
      </c>
      <c r="C11" s="275">
        <v>750000</v>
      </c>
      <c r="D11" s="299">
        <v>805000</v>
      </c>
      <c r="E11" s="277">
        <f t="shared" si="0"/>
        <v>6038</v>
      </c>
      <c r="F11" s="20"/>
      <c r="G11" s="2"/>
      <c r="H11" s="2"/>
    </row>
    <row r="12" spans="1:8">
      <c r="A12" s="323"/>
      <c r="B12" s="28" t="s">
        <v>188</v>
      </c>
      <c r="C12" s="275">
        <v>935000</v>
      </c>
      <c r="D12" s="299">
        <v>800000</v>
      </c>
      <c r="E12" s="277">
        <f t="shared" si="0"/>
        <v>141038</v>
      </c>
      <c r="F12" s="20"/>
      <c r="G12" s="31"/>
      <c r="H12" s="2"/>
    </row>
    <row r="13" spans="1:8">
      <c r="A13" s="323"/>
      <c r="B13" s="28" t="s">
        <v>192</v>
      </c>
      <c r="C13" s="275">
        <v>295000</v>
      </c>
      <c r="D13" s="299">
        <v>300000</v>
      </c>
      <c r="E13" s="277">
        <f t="shared" si="0"/>
        <v>136038</v>
      </c>
      <c r="F13" s="20"/>
      <c r="G13" s="2"/>
      <c r="H13" s="32"/>
    </row>
    <row r="14" spans="1:8">
      <c r="A14" s="323"/>
      <c r="B14" s="28" t="s">
        <v>193</v>
      </c>
      <c r="C14" s="275">
        <v>320000</v>
      </c>
      <c r="D14" s="299">
        <v>350000</v>
      </c>
      <c r="E14" s="277">
        <f t="shared" si="0"/>
        <v>106038</v>
      </c>
      <c r="F14" s="20"/>
      <c r="G14" s="2"/>
      <c r="H14" s="2"/>
    </row>
    <row r="15" spans="1:8">
      <c r="A15" s="323"/>
      <c r="B15" s="28" t="s">
        <v>207</v>
      </c>
      <c r="C15" s="275">
        <v>100000</v>
      </c>
      <c r="D15" s="299">
        <v>200000</v>
      </c>
      <c r="E15" s="277">
        <f t="shared" si="0"/>
        <v>6038</v>
      </c>
      <c r="F15" s="20"/>
      <c r="G15" s="2"/>
      <c r="H15" s="12"/>
    </row>
    <row r="16" spans="1:8">
      <c r="A16" s="323"/>
      <c r="B16" s="28" t="s">
        <v>211</v>
      </c>
      <c r="C16" s="275">
        <v>0</v>
      </c>
      <c r="D16" s="275">
        <v>0</v>
      </c>
      <c r="E16" s="277">
        <f t="shared" si="0"/>
        <v>6038</v>
      </c>
      <c r="F16" s="20"/>
      <c r="G16" s="22"/>
      <c r="H16" s="2"/>
    </row>
    <row r="17" spans="1:8">
      <c r="A17" s="323"/>
      <c r="B17" s="28" t="s">
        <v>212</v>
      </c>
      <c r="C17" s="275">
        <v>930000</v>
      </c>
      <c r="D17" s="299">
        <v>500000</v>
      </c>
      <c r="E17" s="277">
        <f t="shared" si="0"/>
        <v>436038</v>
      </c>
      <c r="F17" s="22"/>
      <c r="G17" s="13"/>
      <c r="H17" s="2"/>
    </row>
    <row r="18" spans="1:8">
      <c r="A18" s="323"/>
      <c r="B18" s="28" t="s">
        <v>214</v>
      </c>
      <c r="C18" s="275">
        <v>420000</v>
      </c>
      <c r="D18" s="299">
        <v>850000</v>
      </c>
      <c r="E18" s="277">
        <f>E17+C18-D18</f>
        <v>6038</v>
      </c>
      <c r="F18" s="20"/>
      <c r="G18" s="31"/>
      <c r="H18" s="2"/>
    </row>
    <row r="19" spans="1:8" ht="12.75" customHeight="1">
      <c r="A19" s="323"/>
      <c r="B19" s="28" t="s">
        <v>215</v>
      </c>
      <c r="C19" s="275">
        <v>200000</v>
      </c>
      <c r="D19" s="310">
        <v>200000</v>
      </c>
      <c r="E19" s="277">
        <f t="shared" si="0"/>
        <v>6038</v>
      </c>
      <c r="F19" s="20"/>
      <c r="G19" s="31"/>
      <c r="H19" s="2"/>
    </row>
    <row r="20" spans="1:8">
      <c r="A20" s="323"/>
      <c r="B20" s="28" t="s">
        <v>217</v>
      </c>
      <c r="C20" s="275">
        <v>400000</v>
      </c>
      <c r="D20" s="299">
        <v>400000</v>
      </c>
      <c r="E20" s="277">
        <f t="shared" si="0"/>
        <v>6038</v>
      </c>
      <c r="F20" s="22"/>
      <c r="G20" s="31"/>
      <c r="H20" s="2"/>
    </row>
    <row r="21" spans="1:8">
      <c r="A21" s="323"/>
      <c r="B21" s="28" t="s">
        <v>190</v>
      </c>
      <c r="C21" s="275">
        <v>0</v>
      </c>
      <c r="D21" s="275">
        <v>0</v>
      </c>
      <c r="E21" s="277">
        <f>E20+C21-D21</f>
        <v>6038</v>
      </c>
      <c r="F21" s="20"/>
      <c r="G21" s="298"/>
      <c r="H21" s="2"/>
    </row>
    <row r="22" spans="1:8">
      <c r="A22" s="323"/>
      <c r="B22" s="28" t="s">
        <v>222</v>
      </c>
      <c r="C22" s="275">
        <v>0</v>
      </c>
      <c r="D22" s="275">
        <v>0</v>
      </c>
      <c r="E22" s="277">
        <f t="shared" si="0"/>
        <v>6038</v>
      </c>
      <c r="F22" s="22"/>
      <c r="G22" s="2"/>
      <c r="H22" s="2"/>
    </row>
    <row r="23" spans="1:8">
      <c r="A23" s="323"/>
      <c r="B23" s="28" t="s">
        <v>223</v>
      </c>
      <c r="C23" s="275">
        <v>650000</v>
      </c>
      <c r="D23" s="299">
        <v>650000</v>
      </c>
      <c r="E23" s="277">
        <f>E22+C23-D23</f>
        <v>6038</v>
      </c>
      <c r="F23" s="20"/>
      <c r="G23" s="2"/>
      <c r="H23" s="2"/>
    </row>
    <row r="24" spans="1:8">
      <c r="A24" s="323"/>
      <c r="B24" s="28" t="s">
        <v>228</v>
      </c>
      <c r="C24" s="275">
        <v>380000</v>
      </c>
      <c r="D24" s="299">
        <v>350000</v>
      </c>
      <c r="E24" s="277">
        <f t="shared" si="0"/>
        <v>36038</v>
      </c>
      <c r="F24" s="20"/>
      <c r="G24" s="2"/>
      <c r="H24" s="2"/>
    </row>
    <row r="25" spans="1:8">
      <c r="A25" s="323"/>
      <c r="B25" s="28" t="s">
        <v>232</v>
      </c>
      <c r="C25" s="275">
        <v>470000</v>
      </c>
      <c r="D25" s="299">
        <v>500000</v>
      </c>
      <c r="E25" s="277">
        <f t="shared" si="0"/>
        <v>6038</v>
      </c>
      <c r="F25" s="20"/>
      <c r="G25" s="2"/>
      <c r="H25" s="2"/>
    </row>
    <row r="26" spans="1:8">
      <c r="A26" s="323"/>
      <c r="B26" s="28" t="s">
        <v>233</v>
      </c>
      <c r="C26" s="275">
        <v>450000</v>
      </c>
      <c r="D26" s="299">
        <v>400000</v>
      </c>
      <c r="E26" s="277">
        <f t="shared" si="0"/>
        <v>56038</v>
      </c>
      <c r="F26" s="20"/>
      <c r="G26" s="2"/>
      <c r="H26" s="2"/>
    </row>
    <row r="27" spans="1:8">
      <c r="A27" s="323"/>
      <c r="B27" s="28" t="s">
        <v>235</v>
      </c>
      <c r="C27" s="275">
        <v>270000</v>
      </c>
      <c r="D27" s="299">
        <v>300000</v>
      </c>
      <c r="E27" s="277">
        <f t="shared" si="0"/>
        <v>26038</v>
      </c>
      <c r="F27" s="20"/>
      <c r="G27" s="2"/>
      <c r="H27" s="23"/>
    </row>
    <row r="28" spans="1:8">
      <c r="A28" s="323"/>
      <c r="B28" s="28" t="s">
        <v>236</v>
      </c>
      <c r="C28" s="275">
        <v>0</v>
      </c>
      <c r="D28" s="275">
        <v>0</v>
      </c>
      <c r="E28" s="277">
        <f>E27+C28-D28</f>
        <v>26038</v>
      </c>
      <c r="F28" s="20"/>
      <c r="G28" s="2"/>
      <c r="H28" s="23"/>
    </row>
    <row r="29" spans="1:8">
      <c r="A29" s="323"/>
      <c r="B29" s="28" t="s">
        <v>237</v>
      </c>
      <c r="C29" s="275">
        <v>1000000</v>
      </c>
      <c r="D29" s="299">
        <v>1000000</v>
      </c>
      <c r="E29" s="277">
        <f t="shared" si="0"/>
        <v>26038</v>
      </c>
      <c r="F29" s="20"/>
      <c r="G29" s="2"/>
      <c r="H29" s="23"/>
    </row>
    <row r="30" spans="1:8">
      <c r="A30" s="323"/>
      <c r="B30" s="28" t="s">
        <v>240</v>
      </c>
      <c r="C30" s="275">
        <v>2000000</v>
      </c>
      <c r="D30" s="275">
        <v>0</v>
      </c>
      <c r="E30" s="277">
        <f t="shared" si="0"/>
        <v>2026038</v>
      </c>
      <c r="F30" s="301" t="s">
        <v>241</v>
      </c>
      <c r="G30" s="2"/>
      <c r="H30" s="23"/>
    </row>
    <row r="31" spans="1:8">
      <c r="A31" s="323"/>
      <c r="B31" s="28" t="s">
        <v>240</v>
      </c>
      <c r="C31" s="275">
        <v>350000</v>
      </c>
      <c r="D31" s="299">
        <v>2100000</v>
      </c>
      <c r="E31" s="277">
        <f t="shared" si="0"/>
        <v>276038</v>
      </c>
      <c r="F31" s="20"/>
      <c r="G31" s="2"/>
      <c r="H31" s="23"/>
    </row>
    <row r="32" spans="1:8">
      <c r="A32" s="323"/>
      <c r="B32" s="28" t="s">
        <v>246</v>
      </c>
      <c r="C32" s="275">
        <v>300000</v>
      </c>
      <c r="D32" s="299">
        <v>400000</v>
      </c>
      <c r="E32" s="277">
        <f>E31+C32-D32</f>
        <v>176038</v>
      </c>
      <c r="F32" s="20"/>
      <c r="G32" s="2"/>
      <c r="H32" s="23"/>
    </row>
    <row r="33" spans="1:8">
      <c r="A33" s="323"/>
      <c r="B33" s="28" t="s">
        <v>249</v>
      </c>
      <c r="C33" s="275">
        <v>500000</v>
      </c>
      <c r="D33" s="310">
        <v>650000</v>
      </c>
      <c r="E33" s="277">
        <f t="shared" si="0"/>
        <v>26038</v>
      </c>
      <c r="F33" s="20"/>
      <c r="G33" s="2"/>
      <c r="H33" s="23"/>
    </row>
    <row r="34" spans="1:8">
      <c r="A34" s="323"/>
      <c r="B34" s="28"/>
      <c r="C34" s="275"/>
      <c r="D34" s="275"/>
      <c r="E34" s="277">
        <f t="shared" si="0"/>
        <v>26038</v>
      </c>
      <c r="F34" s="20"/>
      <c r="G34" s="2"/>
      <c r="H34" s="23"/>
    </row>
    <row r="35" spans="1:8">
      <c r="A35" s="323"/>
      <c r="B35" s="28"/>
      <c r="C35" s="275"/>
      <c r="D35" s="275"/>
      <c r="E35" s="277">
        <f t="shared" si="0"/>
        <v>26038</v>
      </c>
      <c r="F35" s="20"/>
      <c r="G35" s="2"/>
      <c r="H35" s="23"/>
    </row>
    <row r="36" spans="1:8">
      <c r="A36" s="323"/>
      <c r="B36" s="28"/>
      <c r="C36" s="275"/>
      <c r="D36" s="275"/>
      <c r="E36" s="277">
        <f t="shared" si="0"/>
        <v>26038</v>
      </c>
      <c r="F36" s="20"/>
      <c r="G36" s="2"/>
      <c r="H36" s="23"/>
    </row>
    <row r="37" spans="1:8">
      <c r="A37" s="323"/>
      <c r="B37" s="28"/>
      <c r="C37" s="275"/>
      <c r="D37" s="275"/>
      <c r="E37" s="277">
        <f t="shared" si="0"/>
        <v>26038</v>
      </c>
      <c r="F37" s="20"/>
      <c r="G37" s="2"/>
      <c r="H37" s="23"/>
    </row>
    <row r="38" spans="1:8">
      <c r="A38" s="323"/>
      <c r="B38" s="28"/>
      <c r="C38" s="275"/>
      <c r="D38" s="275"/>
      <c r="E38" s="277">
        <f t="shared" si="0"/>
        <v>26038</v>
      </c>
      <c r="F38" s="20"/>
      <c r="G38" s="2"/>
      <c r="H38" s="23"/>
    </row>
    <row r="39" spans="1:8">
      <c r="A39" s="323"/>
      <c r="B39" s="28"/>
      <c r="C39" s="275"/>
      <c r="D39" s="275"/>
      <c r="E39" s="277">
        <f t="shared" si="0"/>
        <v>26038</v>
      </c>
      <c r="F39" s="20"/>
      <c r="G39" s="2"/>
      <c r="H39" s="23"/>
    </row>
    <row r="40" spans="1:8">
      <c r="A40" s="323"/>
      <c r="B40" s="28"/>
      <c r="C40" s="275"/>
      <c r="D40" s="275"/>
      <c r="E40" s="277">
        <f t="shared" si="0"/>
        <v>26038</v>
      </c>
      <c r="F40" s="20"/>
      <c r="G40" s="2"/>
      <c r="H40" s="23"/>
    </row>
    <row r="41" spans="1:8">
      <c r="A41" s="323"/>
      <c r="B41" s="28"/>
      <c r="C41" s="275"/>
      <c r="D41" s="275"/>
      <c r="E41" s="277">
        <f t="shared" si="0"/>
        <v>26038</v>
      </c>
      <c r="F41" s="20"/>
      <c r="G41" s="2"/>
      <c r="H41" s="23"/>
    </row>
    <row r="42" spans="1:8">
      <c r="A42" s="323"/>
      <c r="B42" s="28"/>
      <c r="C42" s="275"/>
      <c r="D42" s="275"/>
      <c r="E42" s="277">
        <f t="shared" si="0"/>
        <v>26038</v>
      </c>
      <c r="F42" s="20"/>
      <c r="G42" s="2"/>
      <c r="H42" s="23"/>
    </row>
    <row r="43" spans="1:8">
      <c r="A43" s="323"/>
      <c r="B43" s="28"/>
      <c r="C43" s="275"/>
      <c r="D43" s="275"/>
      <c r="E43" s="277">
        <f t="shared" si="0"/>
        <v>26038</v>
      </c>
      <c r="F43" s="20"/>
      <c r="G43" s="2"/>
      <c r="H43" s="23"/>
    </row>
    <row r="44" spans="1:8">
      <c r="A44" s="323"/>
      <c r="B44" s="28"/>
      <c r="C44" s="275"/>
      <c r="D44" s="275"/>
      <c r="E44" s="277">
        <f t="shared" si="0"/>
        <v>26038</v>
      </c>
      <c r="F44" s="20"/>
      <c r="G44" s="2"/>
      <c r="H44" s="23"/>
    </row>
    <row r="45" spans="1:8">
      <c r="A45" s="323"/>
      <c r="B45" s="28"/>
      <c r="C45" s="275"/>
      <c r="D45" s="275"/>
      <c r="E45" s="277">
        <f t="shared" si="0"/>
        <v>26038</v>
      </c>
      <c r="F45" s="20"/>
      <c r="G45" s="2"/>
      <c r="H45" s="23"/>
    </row>
    <row r="46" spans="1:8">
      <c r="A46" s="323"/>
      <c r="B46" s="28"/>
      <c r="C46" s="275"/>
      <c r="D46" s="275"/>
      <c r="E46" s="277">
        <f t="shared" si="0"/>
        <v>26038</v>
      </c>
      <c r="F46" s="20"/>
      <c r="G46" s="2"/>
      <c r="H46" s="23"/>
    </row>
    <row r="47" spans="1:8">
      <c r="A47" s="323"/>
      <c r="B47" s="28"/>
      <c r="C47" s="275"/>
      <c r="D47" s="275"/>
      <c r="E47" s="277">
        <f t="shared" si="0"/>
        <v>26038</v>
      </c>
      <c r="F47" s="20"/>
      <c r="G47" s="2"/>
      <c r="H47" s="23"/>
    </row>
    <row r="48" spans="1:8">
      <c r="A48" s="323"/>
      <c r="B48" s="28"/>
      <c r="C48" s="275"/>
      <c r="D48" s="275"/>
      <c r="E48" s="277">
        <f t="shared" si="0"/>
        <v>26038</v>
      </c>
      <c r="F48" s="20"/>
      <c r="G48" s="2"/>
      <c r="H48" s="23"/>
    </row>
    <row r="49" spans="1:8">
      <c r="A49" s="323"/>
      <c r="B49" s="28"/>
      <c r="C49" s="275"/>
      <c r="D49" s="275"/>
      <c r="E49" s="277">
        <f t="shared" si="0"/>
        <v>26038</v>
      </c>
      <c r="F49" s="20"/>
      <c r="G49" s="2"/>
      <c r="H49" s="23"/>
    </row>
    <row r="50" spans="1:8">
      <c r="A50" s="323"/>
      <c r="B50" s="28"/>
      <c r="C50" s="275"/>
      <c r="D50" s="275"/>
      <c r="E50" s="277">
        <f t="shared" si="0"/>
        <v>26038</v>
      </c>
      <c r="F50" s="20"/>
      <c r="G50" s="2"/>
      <c r="H50" s="23"/>
    </row>
    <row r="51" spans="1:8">
      <c r="A51" s="323"/>
      <c r="B51" s="28"/>
      <c r="C51" s="275"/>
      <c r="D51" s="275"/>
      <c r="E51" s="277">
        <f t="shared" si="0"/>
        <v>26038</v>
      </c>
      <c r="F51" s="20"/>
      <c r="G51" s="2"/>
      <c r="H51" s="23"/>
    </row>
    <row r="52" spans="1:8">
      <c r="A52" s="323"/>
      <c r="B52" s="28"/>
      <c r="C52" s="275"/>
      <c r="D52" s="275"/>
      <c r="E52" s="277">
        <f t="shared" si="0"/>
        <v>26038</v>
      </c>
      <c r="F52" s="20"/>
      <c r="G52" s="2"/>
      <c r="H52" s="23"/>
    </row>
    <row r="53" spans="1:8">
      <c r="A53" s="323"/>
      <c r="B53" s="28"/>
      <c r="C53" s="275"/>
      <c r="D53" s="275"/>
      <c r="E53" s="277">
        <f t="shared" si="0"/>
        <v>26038</v>
      </c>
      <c r="F53" s="20"/>
      <c r="G53" s="2"/>
      <c r="H53" s="23"/>
    </row>
    <row r="54" spans="1:8">
      <c r="A54" s="323"/>
      <c r="B54" s="28"/>
      <c r="C54" s="275"/>
      <c r="D54" s="275"/>
      <c r="E54" s="277">
        <f t="shared" si="0"/>
        <v>26038</v>
      </c>
      <c r="F54" s="20"/>
      <c r="G54" s="2"/>
      <c r="H54" s="23"/>
    </row>
    <row r="55" spans="1:8">
      <c r="A55" s="323"/>
      <c r="B55" s="28"/>
      <c r="C55" s="275"/>
      <c r="D55" s="275"/>
      <c r="E55" s="277">
        <f t="shared" si="0"/>
        <v>26038</v>
      </c>
      <c r="F55" s="20"/>
      <c r="G55" s="2"/>
    </row>
    <row r="56" spans="1:8">
      <c r="A56" s="323"/>
      <c r="B56" s="28"/>
      <c r="C56" s="275"/>
      <c r="D56" s="275"/>
      <c r="E56" s="277">
        <f t="shared" si="0"/>
        <v>26038</v>
      </c>
      <c r="F56" s="20"/>
      <c r="G56" s="2"/>
    </row>
    <row r="57" spans="1:8">
      <c r="A57" s="323"/>
      <c r="B57" s="28"/>
      <c r="C57" s="275"/>
      <c r="D57" s="275"/>
      <c r="E57" s="277">
        <f t="shared" si="0"/>
        <v>26038</v>
      </c>
      <c r="F57" s="20"/>
      <c r="G57" s="2"/>
    </row>
    <row r="58" spans="1:8">
      <c r="A58" s="323"/>
      <c r="B58" s="28"/>
      <c r="C58" s="275"/>
      <c r="D58" s="275"/>
      <c r="E58" s="277">
        <f t="shared" si="0"/>
        <v>26038</v>
      </c>
      <c r="F58" s="20"/>
      <c r="G58" s="2"/>
    </row>
    <row r="59" spans="1:8">
      <c r="A59" s="323"/>
      <c r="B59" s="28"/>
      <c r="C59" s="275"/>
      <c r="D59" s="275"/>
      <c r="E59" s="277">
        <f t="shared" si="0"/>
        <v>26038</v>
      </c>
      <c r="F59" s="20"/>
      <c r="G59" s="2"/>
    </row>
    <row r="60" spans="1:8">
      <c r="A60" s="323"/>
      <c r="B60" s="28"/>
      <c r="C60" s="275"/>
      <c r="D60" s="275"/>
      <c r="E60" s="277">
        <f t="shared" si="0"/>
        <v>26038</v>
      </c>
      <c r="F60" s="20"/>
      <c r="G60" s="2"/>
    </row>
    <row r="61" spans="1:8">
      <c r="A61" s="323"/>
      <c r="B61" s="28"/>
      <c r="C61" s="275"/>
      <c r="D61" s="275"/>
      <c r="E61" s="277">
        <f t="shared" si="0"/>
        <v>26038</v>
      </c>
      <c r="F61" s="20"/>
      <c r="G61" s="2"/>
    </row>
    <row r="62" spans="1:8">
      <c r="A62" s="323"/>
      <c r="B62" s="28"/>
      <c r="C62" s="275"/>
      <c r="D62" s="275"/>
      <c r="E62" s="277">
        <f t="shared" si="0"/>
        <v>26038</v>
      </c>
      <c r="F62" s="20"/>
      <c r="G62" s="2"/>
    </row>
    <row r="63" spans="1:8">
      <c r="A63" s="323"/>
      <c r="B63" s="28"/>
      <c r="C63" s="275"/>
      <c r="D63" s="275"/>
      <c r="E63" s="277">
        <f t="shared" si="0"/>
        <v>26038</v>
      </c>
      <c r="F63" s="20"/>
      <c r="G63" s="2"/>
    </row>
    <row r="64" spans="1:8">
      <c r="A64" s="323"/>
      <c r="B64" s="28"/>
      <c r="C64" s="275"/>
      <c r="D64" s="275"/>
      <c r="E64" s="277">
        <f t="shared" si="0"/>
        <v>26038</v>
      </c>
      <c r="F64" s="20"/>
      <c r="G64" s="2"/>
    </row>
    <row r="65" spans="1:7">
      <c r="A65" s="323"/>
      <c r="B65" s="28"/>
      <c r="C65" s="275"/>
      <c r="D65" s="275"/>
      <c r="E65" s="277">
        <f t="shared" si="0"/>
        <v>26038</v>
      </c>
      <c r="F65" s="20"/>
      <c r="G65" s="2"/>
    </row>
    <row r="66" spans="1:7">
      <c r="A66" s="323"/>
      <c r="B66" s="28"/>
      <c r="C66" s="275"/>
      <c r="D66" s="275"/>
      <c r="E66" s="277">
        <f t="shared" si="0"/>
        <v>26038</v>
      </c>
      <c r="F66" s="20"/>
      <c r="G66" s="2"/>
    </row>
    <row r="67" spans="1:7">
      <c r="A67" s="323"/>
      <c r="B67" s="28"/>
      <c r="C67" s="275"/>
      <c r="D67" s="275"/>
      <c r="E67" s="277">
        <f t="shared" si="0"/>
        <v>26038</v>
      </c>
      <c r="F67" s="20"/>
      <c r="G67" s="2"/>
    </row>
    <row r="68" spans="1:7">
      <c r="A68" s="323"/>
      <c r="B68" s="28"/>
      <c r="C68" s="275"/>
      <c r="D68" s="275"/>
      <c r="E68" s="277">
        <f t="shared" si="0"/>
        <v>26038</v>
      </c>
      <c r="F68" s="20"/>
      <c r="G68" s="2"/>
    </row>
    <row r="69" spans="1:7">
      <c r="A69" s="323"/>
      <c r="B69" s="28"/>
      <c r="C69" s="275"/>
      <c r="D69" s="275"/>
      <c r="E69" s="277">
        <f t="shared" si="0"/>
        <v>26038</v>
      </c>
      <c r="F69" s="20"/>
      <c r="G69" s="2"/>
    </row>
    <row r="70" spans="1:7">
      <c r="A70" s="323"/>
      <c r="B70" s="28"/>
      <c r="C70" s="275"/>
      <c r="D70" s="275"/>
      <c r="E70" s="277">
        <f t="shared" ref="E70:E82" si="1">E69+C70-D70</f>
        <v>26038</v>
      </c>
      <c r="F70" s="20"/>
      <c r="G70" s="2"/>
    </row>
    <row r="71" spans="1:7">
      <c r="A71" s="323"/>
      <c r="B71" s="28"/>
      <c r="C71" s="275"/>
      <c r="D71" s="275"/>
      <c r="E71" s="277">
        <f t="shared" si="1"/>
        <v>26038</v>
      </c>
      <c r="F71" s="20"/>
      <c r="G71" s="2"/>
    </row>
    <row r="72" spans="1:7">
      <c r="A72" s="323"/>
      <c r="B72" s="28"/>
      <c r="C72" s="275"/>
      <c r="D72" s="275"/>
      <c r="E72" s="277">
        <f t="shared" si="1"/>
        <v>26038</v>
      </c>
      <c r="F72" s="20"/>
      <c r="G72" s="2"/>
    </row>
    <row r="73" spans="1:7">
      <c r="A73" s="323"/>
      <c r="B73" s="28"/>
      <c r="C73" s="275"/>
      <c r="D73" s="275"/>
      <c r="E73" s="277">
        <f t="shared" si="1"/>
        <v>26038</v>
      </c>
      <c r="F73" s="20"/>
      <c r="G73" s="2"/>
    </row>
    <row r="74" spans="1:7">
      <c r="A74" s="323"/>
      <c r="B74" s="28"/>
      <c r="C74" s="275"/>
      <c r="D74" s="275"/>
      <c r="E74" s="277">
        <f t="shared" si="1"/>
        <v>26038</v>
      </c>
      <c r="F74" s="20"/>
      <c r="G74" s="2"/>
    </row>
    <row r="75" spans="1:7">
      <c r="A75" s="323"/>
      <c r="B75" s="28"/>
      <c r="C75" s="275"/>
      <c r="D75" s="275"/>
      <c r="E75" s="277">
        <f t="shared" si="1"/>
        <v>26038</v>
      </c>
      <c r="F75" s="22"/>
      <c r="G75" s="2"/>
    </row>
    <row r="76" spans="1:7">
      <c r="A76" s="323"/>
      <c r="B76" s="28"/>
      <c r="C76" s="275"/>
      <c r="D76" s="275"/>
      <c r="E76" s="277">
        <f t="shared" si="1"/>
        <v>26038</v>
      </c>
      <c r="F76" s="20"/>
      <c r="G76" s="2"/>
    </row>
    <row r="77" spans="1:7">
      <c r="A77" s="323"/>
      <c r="B77" s="28"/>
      <c r="C77" s="275"/>
      <c r="D77" s="275"/>
      <c r="E77" s="277">
        <f t="shared" si="1"/>
        <v>26038</v>
      </c>
      <c r="F77" s="20"/>
      <c r="G77" s="2"/>
    </row>
    <row r="78" spans="1:7">
      <c r="A78" s="323"/>
      <c r="B78" s="28"/>
      <c r="C78" s="275"/>
      <c r="D78" s="275"/>
      <c r="E78" s="277">
        <f t="shared" si="1"/>
        <v>26038</v>
      </c>
      <c r="F78" s="20"/>
      <c r="G78" s="2"/>
    </row>
    <row r="79" spans="1:7">
      <c r="A79" s="323"/>
      <c r="B79" s="28"/>
      <c r="C79" s="275"/>
      <c r="D79" s="275"/>
      <c r="E79" s="277">
        <f t="shared" si="1"/>
        <v>26038</v>
      </c>
      <c r="F79" s="20"/>
      <c r="G79" s="2"/>
    </row>
    <row r="80" spans="1:7">
      <c r="A80" s="323"/>
      <c r="B80" s="28"/>
      <c r="C80" s="275"/>
      <c r="D80" s="275"/>
      <c r="E80" s="277">
        <f t="shared" si="1"/>
        <v>26038</v>
      </c>
      <c r="F80" s="20"/>
      <c r="G80" s="2"/>
    </row>
    <row r="81" spans="1:7">
      <c r="A81" s="323"/>
      <c r="B81" s="28"/>
      <c r="C81" s="275"/>
      <c r="D81" s="275"/>
      <c r="E81" s="277">
        <f t="shared" si="1"/>
        <v>26038</v>
      </c>
      <c r="F81" s="20"/>
      <c r="G81" s="2"/>
    </row>
    <row r="82" spans="1:7">
      <c r="A82" s="323"/>
      <c r="B82" s="28"/>
      <c r="C82" s="275"/>
      <c r="D82" s="275"/>
      <c r="E82" s="277">
        <f t="shared" si="1"/>
        <v>26038</v>
      </c>
      <c r="F82" s="20"/>
      <c r="G82" s="2"/>
    </row>
    <row r="83" spans="1:7">
      <c r="A83" s="323"/>
      <c r="B83" s="33"/>
      <c r="C83" s="277">
        <f>SUM(C5:C72)</f>
        <v>11021038</v>
      </c>
      <c r="D83" s="277">
        <f>SUM(D5:D77)</f>
        <v>10995000</v>
      </c>
      <c r="E83" s="279">
        <f>E71</f>
        <v>26038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8.7109375" bestFit="1" customWidth="1"/>
    <col min="9" max="9" width="10" bestFit="1" customWidth="1"/>
    <col min="17" max="17" width="9.140625" style="73"/>
  </cols>
  <sheetData>
    <row r="1" spans="1:24" ht="23.25">
      <c r="A1" s="328" t="s">
        <v>16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</row>
    <row r="2" spans="1:24" s="74" customFormat="1" ht="18">
      <c r="A2" s="329" t="s">
        <v>138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24" s="75" customFormat="1" ht="16.5" thickBot="1">
      <c r="A3" s="330" t="s">
        <v>178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2"/>
      <c r="S3" s="58"/>
      <c r="T3" s="8"/>
      <c r="U3" s="8"/>
      <c r="V3" s="8"/>
      <c r="W3" s="8"/>
      <c r="X3" s="18"/>
    </row>
    <row r="4" spans="1:24" s="76" customFormat="1" ht="12.75" customHeight="1">
      <c r="A4" s="333" t="s">
        <v>36</v>
      </c>
      <c r="B4" s="335" t="s">
        <v>37</v>
      </c>
      <c r="C4" s="324" t="s">
        <v>38</v>
      </c>
      <c r="D4" s="324" t="s">
        <v>39</v>
      </c>
      <c r="E4" s="324" t="s">
        <v>40</v>
      </c>
      <c r="F4" s="324" t="s">
        <v>229</v>
      </c>
      <c r="G4" s="324" t="s">
        <v>41</v>
      </c>
      <c r="H4" s="324" t="s">
        <v>243</v>
      </c>
      <c r="I4" s="324" t="s">
        <v>242</v>
      </c>
      <c r="J4" s="324" t="s">
        <v>42</v>
      </c>
      <c r="K4" s="324" t="s">
        <v>43</v>
      </c>
      <c r="L4" s="324" t="s">
        <v>44</v>
      </c>
      <c r="M4" s="324" t="s">
        <v>45</v>
      </c>
      <c r="N4" s="324" t="s">
        <v>46</v>
      </c>
      <c r="O4" s="326" t="s">
        <v>47</v>
      </c>
      <c r="P4" s="337" t="s">
        <v>73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34"/>
      <c r="B5" s="336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7"/>
      <c r="P5" s="338"/>
      <c r="Q5" s="138" t="s">
        <v>48</v>
      </c>
      <c r="S5" s="80"/>
      <c r="T5" s="81"/>
      <c r="U5" s="81"/>
      <c r="V5" s="81"/>
      <c r="W5" s="81"/>
      <c r="X5" s="82"/>
    </row>
    <row r="6" spans="1:24" s="14" customFormat="1">
      <c r="A6" s="83" t="s">
        <v>177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181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184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49</v>
      </c>
      <c r="V8" s="36"/>
      <c r="W8" s="5"/>
    </row>
    <row r="9" spans="1:24" s="14" customFormat="1">
      <c r="A9" s="83" t="s">
        <v>186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1856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6156</v>
      </c>
      <c r="R9" s="89"/>
      <c r="S9" s="10"/>
      <c r="T9" s="10"/>
      <c r="U9" s="36"/>
      <c r="V9" s="36"/>
      <c r="W9" s="36"/>
    </row>
    <row r="10" spans="1:24" s="14" customFormat="1">
      <c r="A10" s="83" t="s">
        <v>188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192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193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207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 t="s">
        <v>211</v>
      </c>
      <c r="B14" s="91">
        <v>550</v>
      </c>
      <c r="C14" s="84"/>
      <c r="D14" s="92"/>
      <c r="E14" s="92">
        <v>50</v>
      </c>
      <c r="F14" s="92"/>
      <c r="G14" s="92">
        <v>170</v>
      </c>
      <c r="H14" s="92"/>
      <c r="I14" s="92"/>
      <c r="J14" s="92">
        <v>45</v>
      </c>
      <c r="K14" s="92">
        <v>480</v>
      </c>
      <c r="L14" s="96"/>
      <c r="M14" s="92"/>
      <c r="N14" s="123">
        <v>20</v>
      </c>
      <c r="O14" s="92"/>
      <c r="P14" s="94"/>
      <c r="Q14" s="88">
        <f t="shared" si="0"/>
        <v>1315</v>
      </c>
      <c r="R14" s="89"/>
      <c r="S14" s="97"/>
      <c r="T14" s="36"/>
      <c r="U14" s="5"/>
      <c r="V14" s="36"/>
      <c r="W14" s="5"/>
    </row>
    <row r="15" spans="1:24" s="14" customFormat="1">
      <c r="A15" s="83" t="s">
        <v>212</v>
      </c>
      <c r="B15" s="91">
        <v>900</v>
      </c>
      <c r="C15" s="84"/>
      <c r="D15" s="92"/>
      <c r="E15" s="92"/>
      <c r="F15" s="92"/>
      <c r="G15" s="92">
        <v>180</v>
      </c>
      <c r="H15" s="92"/>
      <c r="I15" s="92"/>
      <c r="J15" s="92">
        <v>30</v>
      </c>
      <c r="K15" s="92">
        <v>480</v>
      </c>
      <c r="L15" s="85"/>
      <c r="M15" s="92"/>
      <c r="N15" s="123"/>
      <c r="O15" s="92"/>
      <c r="P15" s="94"/>
      <c r="Q15" s="88">
        <f t="shared" si="0"/>
        <v>1590</v>
      </c>
      <c r="R15" s="89"/>
      <c r="S15" s="7"/>
      <c r="T15" s="36"/>
      <c r="U15" s="36"/>
      <c r="V15" s="36"/>
      <c r="W15" s="36"/>
    </row>
    <row r="16" spans="1:24" s="14" customFormat="1">
      <c r="A16" s="83" t="s">
        <v>214</v>
      </c>
      <c r="B16" s="91">
        <v>1000</v>
      </c>
      <c r="C16" s="84"/>
      <c r="D16" s="92"/>
      <c r="E16" s="92">
        <v>460</v>
      </c>
      <c r="F16" s="92"/>
      <c r="G16" s="92">
        <v>100</v>
      </c>
      <c r="H16" s="92"/>
      <c r="I16" s="92"/>
      <c r="J16" s="92">
        <v>30</v>
      </c>
      <c r="K16" s="92">
        <v>480</v>
      </c>
      <c r="L16" s="92"/>
      <c r="M16" s="92"/>
      <c r="N16" s="123">
        <v>40</v>
      </c>
      <c r="O16" s="92"/>
      <c r="P16" s="94"/>
      <c r="Q16" s="88">
        <f t="shared" si="0"/>
        <v>2110</v>
      </c>
      <c r="R16" s="89"/>
      <c r="S16" s="7"/>
      <c r="T16" s="36"/>
      <c r="U16" s="5"/>
      <c r="V16" s="36"/>
      <c r="W16" s="5"/>
    </row>
    <row r="17" spans="1:23" s="14" customFormat="1">
      <c r="A17" s="83" t="s">
        <v>215</v>
      </c>
      <c r="B17" s="91">
        <v>550</v>
      </c>
      <c r="C17" s="84">
        <v>460</v>
      </c>
      <c r="D17" s="92"/>
      <c r="E17" s="92"/>
      <c r="F17" s="92"/>
      <c r="G17" s="92">
        <v>220</v>
      </c>
      <c r="H17" s="92"/>
      <c r="I17" s="92"/>
      <c r="J17" s="92">
        <v>30</v>
      </c>
      <c r="K17" s="92">
        <v>480</v>
      </c>
      <c r="L17" s="92"/>
      <c r="M17" s="92"/>
      <c r="N17" s="123"/>
      <c r="O17" s="94"/>
      <c r="P17" s="94">
        <v>210</v>
      </c>
      <c r="Q17" s="88">
        <f t="shared" si="0"/>
        <v>1950</v>
      </c>
      <c r="R17" s="89"/>
      <c r="S17" s="7"/>
      <c r="T17" s="36"/>
      <c r="U17" s="36"/>
      <c r="V17" s="36"/>
      <c r="W17" s="36"/>
    </row>
    <row r="18" spans="1:23" s="14" customFormat="1">
      <c r="A18" s="83" t="s">
        <v>217</v>
      </c>
      <c r="B18" s="91">
        <v>1000</v>
      </c>
      <c r="C18" s="84"/>
      <c r="D18" s="92"/>
      <c r="E18" s="92">
        <v>60</v>
      </c>
      <c r="F18" s="92"/>
      <c r="G18" s="92">
        <v>150</v>
      </c>
      <c r="H18" s="92"/>
      <c r="I18" s="92"/>
      <c r="J18" s="92">
        <v>30</v>
      </c>
      <c r="K18" s="92">
        <v>480</v>
      </c>
      <c r="L18" s="92"/>
      <c r="M18" s="92"/>
      <c r="N18" s="123">
        <v>40</v>
      </c>
      <c r="O18" s="94"/>
      <c r="P18" s="94"/>
      <c r="Q18" s="88">
        <f t="shared" si="0"/>
        <v>1760</v>
      </c>
      <c r="R18" s="89"/>
      <c r="S18" s="7"/>
      <c r="T18" s="36"/>
      <c r="U18" s="5"/>
      <c r="V18" s="36"/>
      <c r="W18" s="5"/>
    </row>
    <row r="19" spans="1:23" s="14" customFormat="1">
      <c r="A19" s="83" t="s">
        <v>190</v>
      </c>
      <c r="B19" s="91">
        <v>1300</v>
      </c>
      <c r="C19" s="84">
        <v>460</v>
      </c>
      <c r="D19" s="92"/>
      <c r="E19" s="92"/>
      <c r="F19" s="92"/>
      <c r="G19" s="92">
        <v>100</v>
      </c>
      <c r="H19" s="92">
        <v>400</v>
      </c>
      <c r="I19" s="92"/>
      <c r="J19" s="92">
        <v>30</v>
      </c>
      <c r="K19" s="92">
        <v>480</v>
      </c>
      <c r="L19" s="92"/>
      <c r="M19" s="92"/>
      <c r="N19" s="124">
        <v>20</v>
      </c>
      <c r="O19" s="94"/>
      <c r="P19" s="94">
        <v>800</v>
      </c>
      <c r="Q19" s="88">
        <f t="shared" si="0"/>
        <v>3590</v>
      </c>
      <c r="R19" s="89"/>
      <c r="S19" s="7"/>
      <c r="T19" s="36"/>
      <c r="U19" s="36"/>
      <c r="V19" s="36"/>
      <c r="W19" s="36"/>
    </row>
    <row r="20" spans="1:23" s="14" customFormat="1">
      <c r="A20" s="83" t="s">
        <v>222</v>
      </c>
      <c r="B20" s="91">
        <v>550</v>
      </c>
      <c r="C20" s="84"/>
      <c r="D20" s="92"/>
      <c r="E20" s="92"/>
      <c r="F20" s="123"/>
      <c r="G20" s="92">
        <v>190</v>
      </c>
      <c r="H20" s="92"/>
      <c r="I20" s="92"/>
      <c r="J20" s="92">
        <v>30</v>
      </c>
      <c r="K20" s="92">
        <v>480</v>
      </c>
      <c r="L20" s="92"/>
      <c r="M20" s="92"/>
      <c r="N20" s="123"/>
      <c r="O20" s="92"/>
      <c r="P20" s="94"/>
      <c r="Q20" s="88">
        <f t="shared" si="0"/>
        <v>1250</v>
      </c>
      <c r="R20" s="89"/>
      <c r="S20" s="7"/>
      <c r="T20" s="36"/>
      <c r="U20" s="5"/>
      <c r="V20" s="36"/>
      <c r="W20" s="5"/>
    </row>
    <row r="21" spans="1:23" s="14" customFormat="1">
      <c r="A21" s="83" t="s">
        <v>223</v>
      </c>
      <c r="B21" s="91">
        <v>1400</v>
      </c>
      <c r="C21" s="84"/>
      <c r="D21" s="92"/>
      <c r="E21" s="92"/>
      <c r="F21" s="92"/>
      <c r="G21" s="92">
        <v>250</v>
      </c>
      <c r="H21" s="92"/>
      <c r="I21" s="92"/>
      <c r="J21" s="92">
        <v>30</v>
      </c>
      <c r="K21" s="92">
        <v>480</v>
      </c>
      <c r="L21" s="92"/>
      <c r="M21" s="92"/>
      <c r="N21" s="123"/>
      <c r="O21" s="92"/>
      <c r="P21" s="94"/>
      <c r="Q21" s="88">
        <f t="shared" si="0"/>
        <v>2160</v>
      </c>
      <c r="R21" s="89"/>
      <c r="S21" s="7"/>
    </row>
    <row r="22" spans="1:23" s="14" customFormat="1">
      <c r="A22" s="83" t="s">
        <v>228</v>
      </c>
      <c r="B22" s="91">
        <v>500</v>
      </c>
      <c r="C22" s="84"/>
      <c r="D22" s="92"/>
      <c r="E22" s="92"/>
      <c r="F22" s="92">
        <v>300</v>
      </c>
      <c r="G22" s="92">
        <v>120</v>
      </c>
      <c r="H22" s="92"/>
      <c r="I22" s="92"/>
      <c r="J22" s="92">
        <v>50</v>
      </c>
      <c r="K22" s="92">
        <v>480</v>
      </c>
      <c r="L22" s="92"/>
      <c r="M22" s="92"/>
      <c r="N22" s="123">
        <v>20</v>
      </c>
      <c r="O22" s="92"/>
      <c r="P22" s="94">
        <v>520</v>
      </c>
      <c r="Q22" s="88">
        <f t="shared" si="0"/>
        <v>1990</v>
      </c>
      <c r="R22" s="89"/>
      <c r="S22" s="7"/>
    </row>
    <row r="23" spans="1:23" s="99" customFormat="1">
      <c r="A23" s="83" t="s">
        <v>232</v>
      </c>
      <c r="B23" s="91">
        <v>1050</v>
      </c>
      <c r="C23" s="84"/>
      <c r="D23" s="92"/>
      <c r="E23" s="92">
        <v>70</v>
      </c>
      <c r="F23" s="92">
        <v>400</v>
      </c>
      <c r="G23" s="92">
        <v>170</v>
      </c>
      <c r="H23" s="92"/>
      <c r="I23" s="92"/>
      <c r="J23" s="92">
        <v>30</v>
      </c>
      <c r="K23" s="92">
        <v>480</v>
      </c>
      <c r="L23" s="92"/>
      <c r="M23" s="92"/>
      <c r="N23" s="123">
        <v>20</v>
      </c>
      <c r="O23" s="92"/>
      <c r="P23" s="94"/>
      <c r="Q23" s="88">
        <f t="shared" si="0"/>
        <v>2220</v>
      </c>
      <c r="R23" s="98"/>
      <c r="S23" s="7"/>
    </row>
    <row r="24" spans="1:23" s="14" customFormat="1">
      <c r="A24" s="83" t="s">
        <v>233</v>
      </c>
      <c r="B24" s="91">
        <v>1300</v>
      </c>
      <c r="C24" s="84"/>
      <c r="D24" s="92"/>
      <c r="E24" s="92">
        <v>1080</v>
      </c>
      <c r="F24" s="92">
        <v>100</v>
      </c>
      <c r="G24" s="92">
        <v>200</v>
      </c>
      <c r="H24" s="92"/>
      <c r="I24" s="92"/>
      <c r="J24" s="92">
        <v>30</v>
      </c>
      <c r="K24" s="92">
        <v>480</v>
      </c>
      <c r="L24" s="92"/>
      <c r="M24" s="92"/>
      <c r="N24" s="123">
        <v>20</v>
      </c>
      <c r="O24" s="92"/>
      <c r="P24" s="94"/>
      <c r="Q24" s="88">
        <f t="shared" si="0"/>
        <v>3210</v>
      </c>
      <c r="R24" s="89"/>
      <c r="S24" s="7"/>
      <c r="U24" s="100"/>
      <c r="V24" s="100"/>
      <c r="W24" s="100"/>
    </row>
    <row r="25" spans="1:23" s="99" customFormat="1">
      <c r="A25" s="83" t="s">
        <v>235</v>
      </c>
      <c r="B25" s="91">
        <v>1100</v>
      </c>
      <c r="C25" s="84">
        <v>420</v>
      </c>
      <c r="D25" s="92"/>
      <c r="E25" s="92">
        <v>3400</v>
      </c>
      <c r="F25" s="92">
        <v>150</v>
      </c>
      <c r="G25" s="92">
        <v>120</v>
      </c>
      <c r="H25" s="92"/>
      <c r="I25" s="92"/>
      <c r="J25" s="92">
        <v>30</v>
      </c>
      <c r="K25" s="92">
        <v>480</v>
      </c>
      <c r="L25" s="92"/>
      <c r="M25" s="92"/>
      <c r="N25" s="123">
        <v>20</v>
      </c>
      <c r="O25" s="92"/>
      <c r="P25" s="94"/>
      <c r="Q25" s="88">
        <f t="shared" si="0"/>
        <v>5720</v>
      </c>
      <c r="R25" s="98"/>
      <c r="S25" s="7"/>
    </row>
    <row r="26" spans="1:23" s="14" customFormat="1">
      <c r="A26" s="83" t="s">
        <v>236</v>
      </c>
      <c r="B26" s="91">
        <v>1100</v>
      </c>
      <c r="C26" s="84">
        <v>400</v>
      </c>
      <c r="D26" s="92"/>
      <c r="E26" s="92"/>
      <c r="F26" s="92">
        <v>300</v>
      </c>
      <c r="G26" s="92">
        <v>190</v>
      </c>
      <c r="H26" s="92"/>
      <c r="I26" s="92"/>
      <c r="J26" s="92">
        <v>30</v>
      </c>
      <c r="K26" s="92">
        <v>480</v>
      </c>
      <c r="L26" s="92"/>
      <c r="M26" s="92"/>
      <c r="N26" s="123">
        <v>20</v>
      </c>
      <c r="O26" s="92"/>
      <c r="P26" s="94">
        <v>314</v>
      </c>
      <c r="Q26" s="88">
        <f t="shared" si="0"/>
        <v>2834</v>
      </c>
      <c r="R26" s="89"/>
      <c r="S26" s="7"/>
    </row>
    <row r="27" spans="1:23" s="14" customFormat="1">
      <c r="A27" s="83" t="s">
        <v>237</v>
      </c>
      <c r="B27" s="91">
        <v>1000</v>
      </c>
      <c r="C27" s="84">
        <v>450</v>
      </c>
      <c r="D27" s="92"/>
      <c r="E27" s="92"/>
      <c r="F27" s="92">
        <v>100</v>
      </c>
      <c r="G27" s="92">
        <v>200</v>
      </c>
      <c r="H27" s="92"/>
      <c r="I27" s="92"/>
      <c r="J27" s="92">
        <v>30</v>
      </c>
      <c r="K27" s="92">
        <v>400</v>
      </c>
      <c r="L27" s="92"/>
      <c r="M27" s="92"/>
      <c r="N27" s="123"/>
      <c r="O27" s="92"/>
      <c r="P27" s="94"/>
      <c r="Q27" s="88">
        <f t="shared" si="0"/>
        <v>2180</v>
      </c>
      <c r="R27" s="89"/>
      <c r="S27" s="7"/>
    </row>
    <row r="28" spans="1:23" s="14" customFormat="1">
      <c r="A28" s="83" t="s">
        <v>240</v>
      </c>
      <c r="B28" s="91"/>
      <c r="C28" s="84">
        <v>450</v>
      </c>
      <c r="D28" s="92"/>
      <c r="E28" s="92"/>
      <c r="F28" s="92"/>
      <c r="G28" s="92">
        <v>220</v>
      </c>
      <c r="H28" s="92"/>
      <c r="I28" s="92">
        <v>565</v>
      </c>
      <c r="J28" s="92">
        <v>30</v>
      </c>
      <c r="K28" s="92">
        <v>480</v>
      </c>
      <c r="L28" s="92"/>
      <c r="M28" s="92"/>
      <c r="N28" s="123">
        <v>20</v>
      </c>
      <c r="O28" s="92"/>
      <c r="P28" s="94"/>
      <c r="Q28" s="88">
        <f t="shared" si="0"/>
        <v>1765</v>
      </c>
      <c r="R28" s="89"/>
      <c r="S28" s="7"/>
      <c r="T28" s="101"/>
      <c r="U28" s="101"/>
    </row>
    <row r="29" spans="1:23" s="14" customFormat="1">
      <c r="A29" s="83" t="s">
        <v>246</v>
      </c>
      <c r="B29" s="91">
        <v>1500</v>
      </c>
      <c r="C29" s="84"/>
      <c r="D29" s="92"/>
      <c r="E29" s="92"/>
      <c r="F29" s="92">
        <v>100</v>
      </c>
      <c r="G29" s="92">
        <v>90</v>
      </c>
      <c r="H29" s="92"/>
      <c r="I29" s="92"/>
      <c r="J29" s="92">
        <v>50</v>
      </c>
      <c r="K29" s="92">
        <v>480</v>
      </c>
      <c r="L29" s="92"/>
      <c r="M29" s="92"/>
      <c r="N29" s="123">
        <v>20</v>
      </c>
      <c r="O29" s="92"/>
      <c r="P29" s="94"/>
      <c r="Q29" s="88">
        <f t="shared" si="0"/>
        <v>2240</v>
      </c>
      <c r="R29" s="89"/>
      <c r="S29" s="101"/>
      <c r="T29" s="102"/>
      <c r="U29" s="102"/>
    </row>
    <row r="30" spans="1:23" s="14" customFormat="1">
      <c r="A30" s="83" t="s">
        <v>249</v>
      </c>
      <c r="B30" s="91">
        <v>1300</v>
      </c>
      <c r="C30" s="84">
        <v>450</v>
      </c>
      <c r="D30" s="92"/>
      <c r="E30" s="92">
        <v>220</v>
      </c>
      <c r="F30" s="92">
        <v>100</v>
      </c>
      <c r="G30" s="92">
        <v>200</v>
      </c>
      <c r="H30" s="92"/>
      <c r="I30" s="92"/>
      <c r="J30" s="92">
        <v>30</v>
      </c>
      <c r="K30" s="92">
        <v>480</v>
      </c>
      <c r="L30" s="92"/>
      <c r="M30" s="92"/>
      <c r="N30" s="123">
        <v>20</v>
      </c>
      <c r="O30" s="92"/>
      <c r="P30" s="94"/>
      <c r="Q30" s="88">
        <f t="shared" si="0"/>
        <v>2800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50</v>
      </c>
      <c r="B37" s="109">
        <f>SUM(B6:B36)</f>
        <v>23600</v>
      </c>
      <c r="C37" s="110">
        <f t="shared" ref="C37:P37" si="1">SUM(C6:C36)</f>
        <v>5670</v>
      </c>
      <c r="D37" s="110">
        <f t="shared" si="1"/>
        <v>785</v>
      </c>
      <c r="E37" s="110">
        <f t="shared" si="1"/>
        <v>5620</v>
      </c>
      <c r="F37" s="110">
        <f t="shared" si="1"/>
        <v>1550</v>
      </c>
      <c r="G37" s="110">
        <f>SUM(G6:G36)</f>
        <v>5470</v>
      </c>
      <c r="H37" s="110">
        <f t="shared" si="1"/>
        <v>2760</v>
      </c>
      <c r="I37" s="110">
        <f t="shared" si="1"/>
        <v>2421</v>
      </c>
      <c r="J37" s="110">
        <f t="shared" si="1"/>
        <v>820</v>
      </c>
      <c r="K37" s="110">
        <f t="shared" si="1"/>
        <v>11950</v>
      </c>
      <c r="L37" s="110">
        <f t="shared" si="1"/>
        <v>0</v>
      </c>
      <c r="M37" s="110">
        <f t="shared" si="1"/>
        <v>0</v>
      </c>
      <c r="N37" s="126">
        <f t="shared" si="1"/>
        <v>440</v>
      </c>
      <c r="O37" s="110">
        <f t="shared" si="1"/>
        <v>0</v>
      </c>
      <c r="P37" s="111">
        <f t="shared" si="1"/>
        <v>1844</v>
      </c>
      <c r="Q37" s="112">
        <f>SUM(Q6:Q36)</f>
        <v>62930</v>
      </c>
      <c r="S37" s="243" t="s">
        <v>55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1" customFormat="1">
      <c r="A44" s="291" t="s">
        <v>152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8" zoomScale="120" zoomScaleNormal="120" workbookViewId="0">
      <selection activeCell="D85" sqref="D85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43" t="s">
        <v>16</v>
      </c>
      <c r="B1" s="344"/>
      <c r="C1" s="344"/>
      <c r="D1" s="344"/>
      <c r="E1" s="344"/>
      <c r="F1" s="345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6" t="s">
        <v>179</v>
      </c>
      <c r="B2" s="347"/>
      <c r="C2" s="347"/>
      <c r="D2" s="347"/>
      <c r="E2" s="347"/>
      <c r="F2" s="348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9" t="s">
        <v>119</v>
      </c>
      <c r="B3" s="350"/>
      <c r="C3" s="350"/>
      <c r="D3" s="350"/>
      <c r="E3" s="350"/>
      <c r="F3" s="351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1" t="s">
        <v>0</v>
      </c>
      <c r="B4" s="217" t="s">
        <v>21</v>
      </c>
      <c r="C4" s="216" t="s">
        <v>22</v>
      </c>
      <c r="D4" s="217" t="s">
        <v>23</v>
      </c>
      <c r="E4" s="217" t="s">
        <v>24</v>
      </c>
      <c r="F4" s="217" t="s">
        <v>1</v>
      </c>
      <c r="G4" s="280" t="s">
        <v>150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177</v>
      </c>
      <c r="B5" s="56">
        <v>299550</v>
      </c>
      <c r="C5" s="205">
        <v>294890</v>
      </c>
      <c r="D5" s="56">
        <v>1770</v>
      </c>
      <c r="E5" s="56">
        <f>C5+D5</f>
        <v>296660</v>
      </c>
      <c r="F5" s="244"/>
      <c r="G5" s="259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181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5"/>
      <c r="G6" s="260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184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5"/>
      <c r="G7" s="260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186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6"/>
      <c r="G8" s="259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188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7"/>
      <c r="G9" s="259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192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8"/>
      <c r="G10" s="259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193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6"/>
      <c r="G11" s="259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207</v>
      </c>
      <c r="B12" s="57">
        <v>415190</v>
      </c>
      <c r="C12" s="60">
        <v>451780</v>
      </c>
      <c r="D12" s="57">
        <v>2310</v>
      </c>
      <c r="E12" s="57">
        <f t="shared" si="0"/>
        <v>454090</v>
      </c>
      <c r="F12" s="246"/>
      <c r="G12" s="259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 t="s">
        <v>211</v>
      </c>
      <c r="B13" s="57">
        <v>378010</v>
      </c>
      <c r="C13" s="60">
        <v>363855</v>
      </c>
      <c r="D13" s="57">
        <v>1315</v>
      </c>
      <c r="E13" s="57">
        <f t="shared" si="0"/>
        <v>365170</v>
      </c>
      <c r="F13" s="248"/>
      <c r="G13" s="259">
        <v>2000</v>
      </c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 t="s">
        <v>212</v>
      </c>
      <c r="B14" s="57">
        <v>388440</v>
      </c>
      <c r="C14" s="60">
        <v>365780</v>
      </c>
      <c r="D14" s="57">
        <v>1590</v>
      </c>
      <c r="E14" s="57">
        <f t="shared" si="0"/>
        <v>367370</v>
      </c>
      <c r="F14" s="247"/>
      <c r="G14" s="259">
        <v>1750</v>
      </c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 t="s">
        <v>214</v>
      </c>
      <c r="B15" s="57">
        <v>316340</v>
      </c>
      <c r="C15" s="60">
        <v>265300</v>
      </c>
      <c r="D15" s="57">
        <v>2460</v>
      </c>
      <c r="E15" s="57">
        <f t="shared" si="0"/>
        <v>267760</v>
      </c>
      <c r="F15" s="246"/>
      <c r="G15" s="259">
        <v>1500</v>
      </c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 t="s">
        <v>215</v>
      </c>
      <c r="B16" s="57">
        <v>464780</v>
      </c>
      <c r="C16" s="60">
        <v>391630</v>
      </c>
      <c r="D16" s="57">
        <v>1950</v>
      </c>
      <c r="E16" s="57">
        <f t="shared" si="0"/>
        <v>393580</v>
      </c>
      <c r="F16" s="246"/>
      <c r="G16" s="259">
        <v>1150</v>
      </c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 t="s">
        <v>217</v>
      </c>
      <c r="B17" s="57">
        <v>266110</v>
      </c>
      <c r="C17" s="60">
        <v>265870</v>
      </c>
      <c r="D17" s="57">
        <v>1760</v>
      </c>
      <c r="E17" s="57">
        <f t="shared" si="0"/>
        <v>267630</v>
      </c>
      <c r="F17" s="245"/>
      <c r="G17" s="260">
        <v>900</v>
      </c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 t="s">
        <v>190</v>
      </c>
      <c r="B18" s="57">
        <v>268960</v>
      </c>
      <c r="C18" s="60">
        <v>274890</v>
      </c>
      <c r="D18" s="57">
        <v>3190</v>
      </c>
      <c r="E18" s="57">
        <f t="shared" si="0"/>
        <v>278080</v>
      </c>
      <c r="F18" s="248"/>
      <c r="G18" s="259">
        <v>850</v>
      </c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 t="s">
        <v>222</v>
      </c>
      <c r="B19" s="57">
        <v>257650</v>
      </c>
      <c r="C19" s="60">
        <v>291490</v>
      </c>
      <c r="D19" s="57">
        <v>1250</v>
      </c>
      <c r="E19" s="57">
        <f>C19+D19</f>
        <v>292740</v>
      </c>
      <c r="F19" s="247"/>
      <c r="G19" s="259">
        <v>850</v>
      </c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 t="s">
        <v>223</v>
      </c>
      <c r="B20" s="57">
        <v>521880</v>
      </c>
      <c r="C20" s="60">
        <v>374460</v>
      </c>
      <c r="D20" s="57">
        <v>2160</v>
      </c>
      <c r="E20" s="57">
        <f t="shared" ref="E20:E23" si="1">C20+D20</f>
        <v>376620</v>
      </c>
      <c r="F20" s="245"/>
      <c r="G20" s="259">
        <v>2850</v>
      </c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 t="s">
        <v>228</v>
      </c>
      <c r="B21" s="57">
        <v>529390</v>
      </c>
      <c r="C21" s="60">
        <v>511970</v>
      </c>
      <c r="D21" s="57">
        <v>1990</v>
      </c>
      <c r="E21" s="57">
        <f t="shared" si="1"/>
        <v>513960</v>
      </c>
      <c r="F21" s="245"/>
      <c r="G21" s="259">
        <v>1450</v>
      </c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 t="s">
        <v>232</v>
      </c>
      <c r="B22" s="57">
        <v>450840</v>
      </c>
      <c r="C22" s="60">
        <v>424230</v>
      </c>
      <c r="D22" s="57">
        <v>2200</v>
      </c>
      <c r="E22" s="57">
        <f t="shared" si="1"/>
        <v>426430</v>
      </c>
      <c r="F22" s="245"/>
      <c r="G22" s="259">
        <v>1400</v>
      </c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 t="s">
        <v>233</v>
      </c>
      <c r="B23" s="57">
        <v>269570</v>
      </c>
      <c r="C23" s="60">
        <v>287300</v>
      </c>
      <c r="D23" s="57">
        <v>7210</v>
      </c>
      <c r="E23" s="57">
        <f t="shared" si="1"/>
        <v>294510</v>
      </c>
      <c r="F23" s="245"/>
      <c r="G23" s="260">
        <v>300</v>
      </c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 t="s">
        <v>235</v>
      </c>
      <c r="B24" s="57">
        <v>355920</v>
      </c>
      <c r="C24" s="60">
        <v>418220</v>
      </c>
      <c r="D24" s="57">
        <v>3720</v>
      </c>
      <c r="E24" s="57">
        <f t="shared" si="0"/>
        <v>421940</v>
      </c>
      <c r="F24" s="245"/>
      <c r="G24" s="260">
        <v>4500</v>
      </c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 t="s">
        <v>236</v>
      </c>
      <c r="B25" s="57">
        <v>646940</v>
      </c>
      <c r="C25" s="60">
        <v>660690</v>
      </c>
      <c r="D25" s="57">
        <v>2834</v>
      </c>
      <c r="E25" s="57">
        <f t="shared" si="0"/>
        <v>663524</v>
      </c>
      <c r="F25" s="247"/>
      <c r="G25" s="259">
        <v>7650</v>
      </c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 t="s">
        <v>237</v>
      </c>
      <c r="B26" s="57">
        <v>463880</v>
      </c>
      <c r="C26" s="60">
        <v>457870</v>
      </c>
      <c r="D26" s="57">
        <v>2180</v>
      </c>
      <c r="E26" s="57">
        <f t="shared" si="0"/>
        <v>460050</v>
      </c>
      <c r="F26" s="249"/>
      <c r="G26" s="259">
        <v>3100</v>
      </c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 t="s">
        <v>240</v>
      </c>
      <c r="B27" s="57">
        <v>297100</v>
      </c>
      <c r="C27" s="60">
        <v>232555</v>
      </c>
      <c r="D27" s="57">
        <v>1765</v>
      </c>
      <c r="E27" s="57">
        <f t="shared" si="0"/>
        <v>234320</v>
      </c>
      <c r="F27" s="247"/>
      <c r="G27" s="259">
        <v>1200</v>
      </c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 t="s">
        <v>246</v>
      </c>
      <c r="B28" s="57">
        <v>538700</v>
      </c>
      <c r="C28" s="60">
        <v>490000</v>
      </c>
      <c r="D28" s="57">
        <v>2140</v>
      </c>
      <c r="E28" s="57">
        <f t="shared" si="0"/>
        <v>492140</v>
      </c>
      <c r="F28" s="247"/>
      <c r="G28" s="259">
        <v>5100</v>
      </c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 t="s">
        <v>249</v>
      </c>
      <c r="B29" s="57">
        <v>730390</v>
      </c>
      <c r="C29" s="60">
        <v>575940</v>
      </c>
      <c r="D29" s="57">
        <v>2800</v>
      </c>
      <c r="E29" s="57">
        <f t="shared" si="0"/>
        <v>578740</v>
      </c>
      <c r="F29" s="247"/>
      <c r="G29" s="259">
        <v>7950</v>
      </c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6"/>
      <c r="G30" s="261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6"/>
      <c r="G31" s="262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8"/>
      <c r="B32" s="141"/>
      <c r="C32" s="258"/>
      <c r="D32" s="141"/>
      <c r="E32" s="141">
        <f t="shared" si="0"/>
        <v>0</v>
      </c>
      <c r="F32" s="250"/>
      <c r="G32" s="262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6" t="s">
        <v>4</v>
      </c>
      <c r="B33" s="282">
        <f>SUM(B5:B32)</f>
        <v>10425760</v>
      </c>
      <c r="C33" s="283">
        <f>SUM(C5:C32)</f>
        <v>10063086</v>
      </c>
      <c r="D33" s="282">
        <f>SUM(D5:D32)</f>
        <v>62084</v>
      </c>
      <c r="E33" s="282">
        <f>SUM(E5:E32)</f>
        <v>10125170</v>
      </c>
      <c r="F33" s="282">
        <f>B33-E33</f>
        <v>300590</v>
      </c>
      <c r="G33" s="284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41" t="s">
        <v>25</v>
      </c>
      <c r="C35" s="341"/>
      <c r="D35" s="341"/>
      <c r="E35" s="341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6" t="s">
        <v>110</v>
      </c>
      <c r="B36" s="216" t="s">
        <v>26</v>
      </c>
      <c r="C36" s="216" t="s">
        <v>27</v>
      </c>
      <c r="D36" s="217" t="s">
        <v>28</v>
      </c>
      <c r="E36" s="217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6" t="s">
        <v>116</v>
      </c>
      <c r="B37" s="257" t="s">
        <v>146</v>
      </c>
      <c r="C37" s="139" t="s">
        <v>134</v>
      </c>
      <c r="D37" s="219">
        <v>1000</v>
      </c>
      <c r="E37" s="293" t="s">
        <v>133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6" t="s">
        <v>116</v>
      </c>
      <c r="B38" s="128" t="s">
        <v>216</v>
      </c>
      <c r="C38" s="127" t="s">
        <v>180</v>
      </c>
      <c r="D38" s="220">
        <v>6000</v>
      </c>
      <c r="E38" s="187" t="s">
        <v>215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6" t="s">
        <v>116</v>
      </c>
      <c r="B39" s="128" t="s">
        <v>187</v>
      </c>
      <c r="C39" s="127" t="s">
        <v>180</v>
      </c>
      <c r="D39" s="220">
        <v>1700</v>
      </c>
      <c r="E39" s="187" t="s">
        <v>249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6" t="s">
        <v>116</v>
      </c>
      <c r="B40" s="66" t="s">
        <v>183</v>
      </c>
      <c r="C40" s="292" t="s">
        <v>180</v>
      </c>
      <c r="D40" s="220">
        <v>4170</v>
      </c>
      <c r="E40" s="187" t="s">
        <v>222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6" t="s">
        <v>116</v>
      </c>
      <c r="B41" s="128" t="s">
        <v>156</v>
      </c>
      <c r="C41" s="127" t="s">
        <v>134</v>
      </c>
      <c r="D41" s="220">
        <v>3360</v>
      </c>
      <c r="E41" s="187" t="s">
        <v>167</v>
      </c>
      <c r="F41" s="148"/>
      <c r="G41" s="157" t="s">
        <v>55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6" t="s">
        <v>116</v>
      </c>
      <c r="B42" s="66" t="s">
        <v>219</v>
      </c>
      <c r="C42" s="127" t="s">
        <v>180</v>
      </c>
      <c r="D42" s="220">
        <v>1500</v>
      </c>
      <c r="E42" s="188" t="s">
        <v>246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6" t="s">
        <v>116</v>
      </c>
      <c r="B43" s="128" t="s">
        <v>225</v>
      </c>
      <c r="C43" s="127" t="s">
        <v>226</v>
      </c>
      <c r="D43" s="220">
        <v>1000</v>
      </c>
      <c r="E43" s="187" t="s">
        <v>13</v>
      </c>
      <c r="F43" s="145"/>
      <c r="G43" s="342"/>
      <c r="H43" s="342"/>
      <c r="I43" s="342"/>
      <c r="J43" s="342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6" t="s">
        <v>116</v>
      </c>
      <c r="B44" s="66"/>
      <c r="C44" s="127"/>
      <c r="D44" s="220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4" t="s">
        <v>110</v>
      </c>
      <c r="B45" s="214" t="s">
        <v>106</v>
      </c>
      <c r="C45" s="214" t="s">
        <v>107</v>
      </c>
      <c r="D45" s="221" t="s">
        <v>75</v>
      </c>
      <c r="E45" s="215" t="s">
        <v>108</v>
      </c>
      <c r="F45" s="143"/>
      <c r="G45" s="149"/>
      <c r="H45" s="235" t="s">
        <v>120</v>
      </c>
      <c r="I45" s="231" t="s">
        <v>121</v>
      </c>
      <c r="J45" s="231" t="s">
        <v>75</v>
      </c>
      <c r="K45" s="236" t="s">
        <v>122</v>
      </c>
      <c r="L45" s="237" t="s">
        <v>29</v>
      </c>
      <c r="M45" s="238" t="s">
        <v>30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39" t="s">
        <v>123</v>
      </c>
      <c r="B46" s="303" t="s">
        <v>124</v>
      </c>
      <c r="C46" s="139"/>
      <c r="D46" s="222">
        <v>610340</v>
      </c>
      <c r="E46" s="309" t="s">
        <v>249</v>
      </c>
      <c r="F46" s="142"/>
      <c r="G46" s="149"/>
      <c r="H46" s="203" t="s">
        <v>124</v>
      </c>
      <c r="I46" s="204">
        <v>1718911905</v>
      </c>
      <c r="J46" s="205">
        <v>387330</v>
      </c>
      <c r="K46" s="139" t="s">
        <v>174</v>
      </c>
      <c r="L46" s="206">
        <v>387330</v>
      </c>
      <c r="M46" s="207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39" t="s">
        <v>123</v>
      </c>
      <c r="B47" s="62" t="s">
        <v>127</v>
      </c>
      <c r="C47" s="127"/>
      <c r="D47" s="223">
        <v>214690</v>
      </c>
      <c r="E47" s="189" t="s">
        <v>246</v>
      </c>
      <c r="F47" s="143"/>
      <c r="G47" s="149"/>
      <c r="H47" s="199" t="s">
        <v>130</v>
      </c>
      <c r="I47" s="64">
        <v>1723246584</v>
      </c>
      <c r="J47" s="60">
        <v>29856</v>
      </c>
      <c r="K47" s="60" t="s">
        <v>172</v>
      </c>
      <c r="L47" s="140">
        <v>29856</v>
      </c>
      <c r="M47" s="200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39" t="s">
        <v>123</v>
      </c>
      <c r="B48" s="61" t="s">
        <v>191</v>
      </c>
      <c r="C48" s="127"/>
      <c r="D48" s="223">
        <v>200000</v>
      </c>
      <c r="E48" s="191" t="s">
        <v>188</v>
      </c>
      <c r="F48" s="143"/>
      <c r="G48" s="149"/>
      <c r="H48" s="199" t="s">
        <v>126</v>
      </c>
      <c r="I48" s="64">
        <v>1733624262</v>
      </c>
      <c r="J48" s="60">
        <v>168306</v>
      </c>
      <c r="K48" s="182" t="s">
        <v>165</v>
      </c>
      <c r="L48" s="140">
        <v>168306</v>
      </c>
      <c r="M48" s="200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39" t="s">
        <v>123</v>
      </c>
      <c r="B49" s="129" t="s">
        <v>199</v>
      </c>
      <c r="C49" s="127"/>
      <c r="D49" s="223">
        <v>153000</v>
      </c>
      <c r="E49" s="189" t="s">
        <v>249</v>
      </c>
      <c r="F49" s="143"/>
      <c r="G49" s="149"/>
      <c r="H49" s="199" t="s">
        <v>127</v>
      </c>
      <c r="I49" s="64">
        <v>1711460131</v>
      </c>
      <c r="J49" s="60">
        <v>206500</v>
      </c>
      <c r="K49" s="182" t="s">
        <v>174</v>
      </c>
      <c r="L49" s="140">
        <v>206500</v>
      </c>
      <c r="M49" s="200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39" t="s">
        <v>123</v>
      </c>
      <c r="B50" s="129" t="s">
        <v>126</v>
      </c>
      <c r="C50" s="127"/>
      <c r="D50" s="223">
        <v>198780</v>
      </c>
      <c r="E50" s="189" t="s">
        <v>249</v>
      </c>
      <c r="F50" s="143"/>
      <c r="G50" s="149"/>
      <c r="H50" s="186" t="s">
        <v>125</v>
      </c>
      <c r="I50" s="65">
        <v>1716697790</v>
      </c>
      <c r="J50" s="180">
        <v>228825</v>
      </c>
      <c r="K50" s="181" t="s">
        <v>165</v>
      </c>
      <c r="L50" s="140">
        <v>228825</v>
      </c>
      <c r="M50" s="200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39" t="s">
        <v>123</v>
      </c>
      <c r="B51" s="61" t="s">
        <v>196</v>
      </c>
      <c r="C51" s="127"/>
      <c r="D51" s="223">
        <v>69960</v>
      </c>
      <c r="E51" s="191" t="s">
        <v>214</v>
      </c>
      <c r="F51" s="143"/>
      <c r="G51" s="149"/>
      <c r="H51" s="199" t="s">
        <v>129</v>
      </c>
      <c r="I51" s="64">
        <v>1712688979</v>
      </c>
      <c r="J51" s="60">
        <v>71530</v>
      </c>
      <c r="K51" s="182" t="s">
        <v>174</v>
      </c>
      <c r="L51" s="140">
        <v>71530</v>
      </c>
      <c r="M51" s="200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39" t="s">
        <v>123</v>
      </c>
      <c r="B52" s="62" t="s">
        <v>197</v>
      </c>
      <c r="C52" s="127"/>
      <c r="D52" s="223">
        <v>24750</v>
      </c>
      <c r="E52" s="190" t="s">
        <v>249</v>
      </c>
      <c r="F52" s="143"/>
      <c r="G52" s="149"/>
      <c r="H52" s="199"/>
      <c r="I52" s="64"/>
      <c r="J52" s="60"/>
      <c r="K52" s="182"/>
      <c r="L52" s="140"/>
      <c r="M52" s="200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39" t="s">
        <v>123</v>
      </c>
      <c r="B53" s="61" t="s">
        <v>198</v>
      </c>
      <c r="C53" s="127"/>
      <c r="D53" s="223">
        <v>32120</v>
      </c>
      <c r="E53" s="191" t="s">
        <v>246</v>
      </c>
      <c r="F53" s="143"/>
      <c r="G53" s="149"/>
      <c r="H53" s="199" t="s">
        <v>131</v>
      </c>
      <c r="I53" s="64">
        <v>1725821212</v>
      </c>
      <c r="J53" s="60">
        <v>33000</v>
      </c>
      <c r="K53" s="182" t="s">
        <v>167</v>
      </c>
      <c r="L53" s="140">
        <v>33000</v>
      </c>
      <c r="M53" s="200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39" t="s">
        <v>123</v>
      </c>
      <c r="B54" s="61" t="s">
        <v>129</v>
      </c>
      <c r="C54" s="127"/>
      <c r="D54" s="223">
        <v>60790</v>
      </c>
      <c r="E54" s="189" t="s">
        <v>249</v>
      </c>
      <c r="F54" s="143"/>
      <c r="G54" s="149"/>
      <c r="H54" s="201" t="s">
        <v>128</v>
      </c>
      <c r="I54" s="70">
        <v>1743942020</v>
      </c>
      <c r="J54" s="60">
        <v>182359</v>
      </c>
      <c r="K54" s="182" t="s">
        <v>165</v>
      </c>
      <c r="L54" s="140">
        <v>182359</v>
      </c>
      <c r="M54" s="200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39"/>
      <c r="B55" s="62"/>
      <c r="C55" s="127"/>
      <c r="D55" s="223"/>
      <c r="E55" s="190"/>
      <c r="F55" s="143"/>
      <c r="G55" s="149"/>
      <c r="H55" s="199"/>
      <c r="I55" s="64"/>
      <c r="J55" s="60"/>
      <c r="K55" s="182"/>
      <c r="L55" s="140"/>
      <c r="M55" s="200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0"/>
      <c r="B56" s="63"/>
      <c r="C56" s="127"/>
      <c r="D56" s="224"/>
      <c r="E56" s="191"/>
      <c r="F56" s="143"/>
      <c r="G56" s="149"/>
      <c r="H56" s="199"/>
      <c r="I56" s="64"/>
      <c r="J56" s="60"/>
      <c r="K56" s="127"/>
      <c r="L56" s="140"/>
      <c r="M56" s="200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0"/>
      <c r="B57" s="62"/>
      <c r="C57" s="127"/>
      <c r="D57" s="223"/>
      <c r="E57" s="191"/>
      <c r="F57" s="143"/>
      <c r="G57" s="149"/>
      <c r="H57" s="199" t="s">
        <v>101</v>
      </c>
      <c r="I57" s="64" t="s">
        <v>86</v>
      </c>
      <c r="J57" s="60">
        <v>13000</v>
      </c>
      <c r="K57" s="182" t="s">
        <v>155</v>
      </c>
      <c r="L57" s="140">
        <v>13000</v>
      </c>
      <c r="M57" s="200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0"/>
      <c r="B58" s="63"/>
      <c r="C58" s="127"/>
      <c r="D58" s="223"/>
      <c r="E58" s="189"/>
      <c r="F58" s="143"/>
      <c r="G58" s="149"/>
      <c r="H58" s="199" t="s">
        <v>102</v>
      </c>
      <c r="I58" s="64" t="s">
        <v>87</v>
      </c>
      <c r="J58" s="60">
        <v>2000</v>
      </c>
      <c r="K58" s="182" t="s">
        <v>149</v>
      </c>
      <c r="L58" s="140">
        <v>2000</v>
      </c>
      <c r="M58" s="200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0" t="s">
        <v>111</v>
      </c>
      <c r="B59" s="129" t="s">
        <v>105</v>
      </c>
      <c r="C59" s="127" t="s">
        <v>90</v>
      </c>
      <c r="D59" s="223">
        <v>7000</v>
      </c>
      <c r="E59" s="191" t="s">
        <v>190</v>
      </c>
      <c r="F59" s="143"/>
      <c r="G59" s="149"/>
      <c r="H59" s="199" t="s">
        <v>105</v>
      </c>
      <c r="I59" s="64" t="s">
        <v>90</v>
      </c>
      <c r="J59" s="60">
        <v>22000</v>
      </c>
      <c r="K59" s="182" t="s">
        <v>160</v>
      </c>
      <c r="L59" s="140">
        <v>22000</v>
      </c>
      <c r="M59" s="200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0" t="s">
        <v>112</v>
      </c>
      <c r="B60" s="62" t="s">
        <v>99</v>
      </c>
      <c r="C60" s="127" t="s">
        <v>84</v>
      </c>
      <c r="D60" s="223">
        <v>3500</v>
      </c>
      <c r="E60" s="189" t="s">
        <v>31</v>
      </c>
      <c r="F60" s="143"/>
      <c r="G60" s="149"/>
      <c r="H60" s="186" t="s">
        <v>99</v>
      </c>
      <c r="I60" s="65" t="s">
        <v>84</v>
      </c>
      <c r="J60" s="180">
        <v>3500</v>
      </c>
      <c r="K60" s="181" t="s">
        <v>31</v>
      </c>
      <c r="L60" s="140">
        <v>3500</v>
      </c>
      <c r="M60" s="200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0" t="s">
        <v>109</v>
      </c>
      <c r="B61" s="62" t="s">
        <v>100</v>
      </c>
      <c r="C61" s="127" t="s">
        <v>85</v>
      </c>
      <c r="D61" s="223">
        <v>13500</v>
      </c>
      <c r="E61" s="190" t="s">
        <v>132</v>
      </c>
      <c r="F61" s="145"/>
      <c r="G61" s="149"/>
      <c r="H61" s="199" t="s">
        <v>100</v>
      </c>
      <c r="I61" s="64" t="s">
        <v>85</v>
      </c>
      <c r="J61" s="60">
        <v>13500</v>
      </c>
      <c r="K61" s="182" t="s">
        <v>132</v>
      </c>
      <c r="L61" s="140">
        <v>13500</v>
      </c>
      <c r="M61" s="200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0" t="s">
        <v>111</v>
      </c>
      <c r="B62" s="61" t="s">
        <v>104</v>
      </c>
      <c r="C62" s="127" t="s">
        <v>89</v>
      </c>
      <c r="D62" s="223">
        <v>129590</v>
      </c>
      <c r="E62" s="189" t="s">
        <v>157</v>
      </c>
      <c r="F62" s="142"/>
      <c r="G62" s="149"/>
      <c r="H62" s="199" t="s">
        <v>104</v>
      </c>
      <c r="I62" s="64" t="s">
        <v>89</v>
      </c>
      <c r="J62" s="60">
        <v>129590</v>
      </c>
      <c r="K62" s="183" t="s">
        <v>157</v>
      </c>
      <c r="L62" s="140">
        <v>129590</v>
      </c>
      <c r="M62" s="200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0"/>
      <c r="B63" s="61"/>
      <c r="C63" s="127"/>
      <c r="D63" s="223"/>
      <c r="E63" s="190"/>
      <c r="F63" s="143"/>
      <c r="G63" s="149"/>
      <c r="H63" s="186"/>
      <c r="I63" s="65"/>
      <c r="J63" s="180"/>
      <c r="K63" s="181"/>
      <c r="L63" s="140"/>
      <c r="M63" s="200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0"/>
      <c r="B64" s="61"/>
      <c r="C64" s="127"/>
      <c r="D64" s="223"/>
      <c r="E64" s="189"/>
      <c r="F64" s="143"/>
      <c r="G64" s="149"/>
      <c r="H64" s="186"/>
      <c r="I64" s="65"/>
      <c r="J64" s="180"/>
      <c r="K64" s="181"/>
      <c r="L64" s="140"/>
      <c r="M64" s="200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0"/>
      <c r="B65" s="62"/>
      <c r="C65" s="127"/>
      <c r="D65" s="223"/>
      <c r="E65" s="189"/>
      <c r="F65" s="143"/>
      <c r="G65" s="149"/>
      <c r="H65" s="199"/>
      <c r="I65" s="64"/>
      <c r="J65" s="60"/>
      <c r="K65" s="182"/>
      <c r="L65" s="140"/>
      <c r="M65" s="200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0"/>
      <c r="B66" s="62"/>
      <c r="C66" s="127"/>
      <c r="D66" s="223"/>
      <c r="E66" s="191"/>
      <c r="F66" s="143"/>
      <c r="G66" s="149"/>
      <c r="H66" s="199"/>
      <c r="I66" s="64"/>
      <c r="J66" s="60"/>
      <c r="K66" s="182"/>
      <c r="L66" s="140"/>
      <c r="M66" s="200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0" t="s">
        <v>115</v>
      </c>
      <c r="B67" s="62" t="s">
        <v>92</v>
      </c>
      <c r="C67" s="127" t="s">
        <v>77</v>
      </c>
      <c r="D67" s="223">
        <v>78750</v>
      </c>
      <c r="E67" s="190" t="s">
        <v>232</v>
      </c>
      <c r="F67" s="143"/>
      <c r="G67" s="149"/>
      <c r="H67" s="199" t="s">
        <v>92</v>
      </c>
      <c r="I67" s="64" t="s">
        <v>77</v>
      </c>
      <c r="J67" s="60">
        <v>85740</v>
      </c>
      <c r="K67" s="182" t="s">
        <v>174</v>
      </c>
      <c r="L67" s="140">
        <v>85740</v>
      </c>
      <c r="M67" s="200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0" t="s">
        <v>115</v>
      </c>
      <c r="B68" s="61" t="s">
        <v>91</v>
      </c>
      <c r="C68" s="127" t="s">
        <v>76</v>
      </c>
      <c r="D68" s="223">
        <v>10915</v>
      </c>
      <c r="E68" s="189" t="s">
        <v>60</v>
      </c>
      <c r="F68" s="143"/>
      <c r="G68" s="149"/>
      <c r="H68" s="199" t="s">
        <v>93</v>
      </c>
      <c r="I68" s="64" t="s">
        <v>78</v>
      </c>
      <c r="J68" s="60">
        <v>28000</v>
      </c>
      <c r="K68" s="60" t="s">
        <v>147</v>
      </c>
      <c r="L68" s="140">
        <v>28000</v>
      </c>
      <c r="M68" s="200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0" t="s">
        <v>114</v>
      </c>
      <c r="B69" s="62" t="s">
        <v>93</v>
      </c>
      <c r="C69" s="127" t="s">
        <v>78</v>
      </c>
      <c r="D69" s="223">
        <v>20000</v>
      </c>
      <c r="E69" s="189" t="s">
        <v>186</v>
      </c>
      <c r="F69" s="69"/>
      <c r="G69" s="149"/>
      <c r="H69" s="199" t="s">
        <v>98</v>
      </c>
      <c r="I69" s="64" t="s">
        <v>83</v>
      </c>
      <c r="J69" s="60">
        <v>16000</v>
      </c>
      <c r="K69" s="127" t="s">
        <v>154</v>
      </c>
      <c r="L69" s="140">
        <v>16000</v>
      </c>
      <c r="M69" s="200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0" t="s">
        <v>114</v>
      </c>
      <c r="B70" s="62" t="s">
        <v>98</v>
      </c>
      <c r="C70" s="127" t="s">
        <v>83</v>
      </c>
      <c r="D70" s="223">
        <v>11000</v>
      </c>
      <c r="E70" s="190" t="s">
        <v>186</v>
      </c>
      <c r="F70" s="143"/>
      <c r="G70" s="149"/>
      <c r="H70" s="186" t="s">
        <v>94</v>
      </c>
      <c r="I70" s="65" t="s">
        <v>79</v>
      </c>
      <c r="J70" s="180">
        <v>29460</v>
      </c>
      <c r="K70" s="181" t="s">
        <v>154</v>
      </c>
      <c r="L70" s="140">
        <v>29460</v>
      </c>
      <c r="M70" s="200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0" t="s">
        <v>114</v>
      </c>
      <c r="B71" s="62" t="s">
        <v>94</v>
      </c>
      <c r="C71" s="127" t="s">
        <v>79</v>
      </c>
      <c r="D71" s="223">
        <v>19460</v>
      </c>
      <c r="E71" s="190" t="s">
        <v>192</v>
      </c>
      <c r="F71" s="145"/>
      <c r="G71" s="149"/>
      <c r="H71" s="202" t="s">
        <v>95</v>
      </c>
      <c r="I71" s="67" t="s">
        <v>80</v>
      </c>
      <c r="J71" s="60">
        <v>33000</v>
      </c>
      <c r="K71" s="127" t="s">
        <v>154</v>
      </c>
      <c r="L71" s="140">
        <v>33000</v>
      </c>
      <c r="M71" s="200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0" t="s">
        <v>114</v>
      </c>
      <c r="B72" s="62" t="s">
        <v>96</v>
      </c>
      <c r="C72" s="127" t="s">
        <v>81</v>
      </c>
      <c r="D72" s="223">
        <v>19370</v>
      </c>
      <c r="E72" s="191" t="s">
        <v>157</v>
      </c>
      <c r="F72" s="145"/>
      <c r="G72" s="149"/>
      <c r="H72" s="186" t="s">
        <v>96</v>
      </c>
      <c r="I72" s="65" t="s">
        <v>81</v>
      </c>
      <c r="J72" s="180">
        <v>19370</v>
      </c>
      <c r="K72" s="181" t="s">
        <v>157</v>
      </c>
      <c r="L72" s="140">
        <v>19370</v>
      </c>
      <c r="M72" s="200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0" t="s">
        <v>114</v>
      </c>
      <c r="B73" s="62" t="s">
        <v>97</v>
      </c>
      <c r="C73" s="127" t="s">
        <v>82</v>
      </c>
      <c r="D73" s="223">
        <v>22000</v>
      </c>
      <c r="E73" s="191" t="s">
        <v>59</v>
      </c>
      <c r="F73" s="145"/>
      <c r="G73" s="149"/>
      <c r="H73" s="199" t="s">
        <v>97</v>
      </c>
      <c r="I73" s="64" t="s">
        <v>82</v>
      </c>
      <c r="J73" s="60">
        <v>22000</v>
      </c>
      <c r="K73" s="182" t="s">
        <v>59</v>
      </c>
      <c r="L73" s="140">
        <v>22000</v>
      </c>
      <c r="M73" s="200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0" t="s">
        <v>114</v>
      </c>
      <c r="B74" s="62" t="s">
        <v>95</v>
      </c>
      <c r="C74" s="127"/>
      <c r="D74" s="223">
        <v>20000</v>
      </c>
      <c r="E74" s="190" t="s">
        <v>217</v>
      </c>
      <c r="F74" s="145"/>
      <c r="G74" s="149"/>
      <c r="H74" s="186" t="s">
        <v>91</v>
      </c>
      <c r="I74" s="65" t="s">
        <v>76</v>
      </c>
      <c r="J74" s="180">
        <v>10915</v>
      </c>
      <c r="K74" s="181" t="s">
        <v>60</v>
      </c>
      <c r="L74" s="140">
        <v>10915</v>
      </c>
      <c r="M74" s="200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0"/>
      <c r="B75" s="62"/>
      <c r="C75" s="127"/>
      <c r="D75" s="223"/>
      <c r="E75" s="191"/>
      <c r="F75" s="143"/>
      <c r="G75" s="149"/>
      <c r="H75" s="199"/>
      <c r="I75" s="64"/>
      <c r="J75" s="60"/>
      <c r="K75" s="127"/>
      <c r="L75" s="140"/>
      <c r="M75" s="200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0"/>
      <c r="B76" s="62"/>
      <c r="C76" s="127"/>
      <c r="D76" s="223"/>
      <c r="E76" s="190"/>
      <c r="F76" s="143"/>
      <c r="G76" s="149"/>
      <c r="H76" s="186"/>
      <c r="I76" s="65"/>
      <c r="J76" s="180"/>
      <c r="K76" s="180"/>
      <c r="L76" s="140"/>
      <c r="M76" s="200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0"/>
      <c r="B77" s="62"/>
      <c r="C77" s="127"/>
      <c r="D77" s="223"/>
      <c r="E77" s="190"/>
      <c r="F77" s="143"/>
      <c r="G77" s="149"/>
      <c r="H77" s="199"/>
      <c r="I77" s="64"/>
      <c r="J77" s="60"/>
      <c r="K77" s="182"/>
      <c r="L77" s="140"/>
      <c r="M77" s="200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0"/>
      <c r="B78" s="62"/>
      <c r="C78" s="127"/>
      <c r="D78" s="223"/>
      <c r="E78" s="190"/>
      <c r="F78" s="143"/>
      <c r="G78" s="149"/>
      <c r="H78" s="199" t="s">
        <v>56</v>
      </c>
      <c r="I78" s="64">
        <v>1739992171</v>
      </c>
      <c r="J78" s="60">
        <v>17500</v>
      </c>
      <c r="K78" s="182" t="s">
        <v>57</v>
      </c>
      <c r="L78" s="140">
        <v>17500</v>
      </c>
      <c r="M78" s="200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0" t="s">
        <v>117</v>
      </c>
      <c r="B79" s="62" t="s">
        <v>175</v>
      </c>
      <c r="C79" s="127"/>
      <c r="D79" s="223">
        <v>9000</v>
      </c>
      <c r="E79" s="189" t="s">
        <v>246</v>
      </c>
      <c r="F79" s="143"/>
      <c r="G79" s="149"/>
      <c r="H79" s="199" t="s">
        <v>158</v>
      </c>
      <c r="I79" s="64">
        <v>1758900692</v>
      </c>
      <c r="J79" s="60">
        <v>30000</v>
      </c>
      <c r="K79" s="182" t="s">
        <v>53</v>
      </c>
      <c r="L79" s="140">
        <v>30000</v>
      </c>
      <c r="M79" s="200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0" t="s">
        <v>117</v>
      </c>
      <c r="B80" s="62" t="s">
        <v>224</v>
      </c>
      <c r="C80" s="127"/>
      <c r="D80" s="223">
        <v>8610</v>
      </c>
      <c r="E80" s="190" t="s">
        <v>223</v>
      </c>
      <c r="F80" s="143" t="s">
        <v>13</v>
      </c>
      <c r="G80" s="149"/>
      <c r="H80" s="199"/>
      <c r="I80" s="64"/>
      <c r="J80" s="60"/>
      <c r="K80" s="182"/>
      <c r="L80" s="140"/>
      <c r="M80" s="200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40"/>
      <c r="B81" s="62"/>
      <c r="C81" s="127"/>
      <c r="D81" s="223"/>
      <c r="E81" s="190"/>
      <c r="F81" s="143"/>
      <c r="G81" s="149"/>
      <c r="H81" s="199" t="s">
        <v>103</v>
      </c>
      <c r="I81" s="64" t="s">
        <v>88</v>
      </c>
      <c r="J81" s="60">
        <v>9000</v>
      </c>
      <c r="K81" s="182" t="s">
        <v>144</v>
      </c>
      <c r="L81" s="140">
        <v>9000</v>
      </c>
      <c r="M81" s="200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0" t="s">
        <v>230</v>
      </c>
      <c r="B82" s="62" t="s">
        <v>231</v>
      </c>
      <c r="C82" s="127"/>
      <c r="D82" s="223">
        <v>4216</v>
      </c>
      <c r="E82" s="189" t="s">
        <v>236</v>
      </c>
      <c r="F82" s="145"/>
      <c r="G82" s="149"/>
      <c r="H82" s="199" t="s">
        <v>159</v>
      </c>
      <c r="I82" s="64" t="s">
        <v>161</v>
      </c>
      <c r="J82" s="60">
        <v>14040</v>
      </c>
      <c r="K82" s="182" t="s">
        <v>173</v>
      </c>
      <c r="L82" s="140">
        <v>14040</v>
      </c>
      <c r="M82" s="200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0" t="s">
        <v>200</v>
      </c>
      <c r="B83" s="62" t="s">
        <v>201</v>
      </c>
      <c r="C83" s="127"/>
      <c r="D83" s="223">
        <v>16670</v>
      </c>
      <c r="E83" s="190" t="s">
        <v>249</v>
      </c>
      <c r="F83" s="145"/>
      <c r="G83" s="149"/>
      <c r="H83" s="199" t="s">
        <v>137</v>
      </c>
      <c r="I83" s="64" t="s">
        <v>163</v>
      </c>
      <c r="J83" s="60">
        <v>15000</v>
      </c>
      <c r="K83" s="182" t="s">
        <v>172</v>
      </c>
      <c r="L83" s="140">
        <v>15000</v>
      </c>
      <c r="M83" s="200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0" t="s">
        <v>113</v>
      </c>
      <c r="B84" s="62" t="s">
        <v>103</v>
      </c>
      <c r="C84" s="127"/>
      <c r="D84" s="223">
        <v>7000</v>
      </c>
      <c r="E84" s="190" t="s">
        <v>186</v>
      </c>
      <c r="F84" s="145"/>
      <c r="G84" s="149"/>
      <c r="H84" s="199" t="s">
        <v>148</v>
      </c>
      <c r="I84" s="64" t="s">
        <v>162</v>
      </c>
      <c r="J84" s="60">
        <v>20000</v>
      </c>
      <c r="K84" s="182" t="s">
        <v>174</v>
      </c>
      <c r="L84" s="140">
        <v>20000</v>
      </c>
      <c r="M84" s="200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74" t="s">
        <v>113</v>
      </c>
      <c r="B85" s="62" t="s">
        <v>159</v>
      </c>
      <c r="C85" s="127"/>
      <c r="D85" s="223">
        <v>37560</v>
      </c>
      <c r="E85" s="190" t="s">
        <v>249</v>
      </c>
      <c r="F85" s="145"/>
      <c r="G85" s="149"/>
      <c r="H85" s="199" t="s">
        <v>164</v>
      </c>
      <c r="I85" s="64"/>
      <c r="J85" s="60">
        <v>2000</v>
      </c>
      <c r="K85" s="182" t="s">
        <v>174</v>
      </c>
      <c r="L85" s="140">
        <v>2000</v>
      </c>
      <c r="M85" s="200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0" t="s">
        <v>208</v>
      </c>
      <c r="B86" s="62" t="s">
        <v>209</v>
      </c>
      <c r="C86" s="127"/>
      <c r="D86" s="223">
        <v>1560</v>
      </c>
      <c r="E86" s="191" t="s">
        <v>236</v>
      </c>
      <c r="F86" s="145"/>
      <c r="G86" s="149"/>
      <c r="H86" s="199" t="s">
        <v>168</v>
      </c>
      <c r="I86" s="64"/>
      <c r="J86" s="60">
        <v>10000</v>
      </c>
      <c r="K86" s="182" t="s">
        <v>169</v>
      </c>
      <c r="L86" s="140">
        <v>10000</v>
      </c>
      <c r="M86" s="200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0" t="s">
        <v>194</v>
      </c>
      <c r="B87" s="62" t="s">
        <v>137</v>
      </c>
      <c r="C87" s="127"/>
      <c r="D87" s="223">
        <v>6000</v>
      </c>
      <c r="E87" s="189" t="s">
        <v>233</v>
      </c>
      <c r="F87" s="143"/>
      <c r="G87" s="149"/>
      <c r="H87" s="199" t="s">
        <v>175</v>
      </c>
      <c r="I87" s="64"/>
      <c r="J87" s="60">
        <v>7900</v>
      </c>
      <c r="K87" s="182" t="s">
        <v>174</v>
      </c>
      <c r="L87" s="140">
        <v>7900</v>
      </c>
      <c r="M87" s="200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0" t="s">
        <v>194</v>
      </c>
      <c r="B88" s="62" t="s">
        <v>195</v>
      </c>
      <c r="C88" s="127"/>
      <c r="D88" s="223">
        <v>40000</v>
      </c>
      <c r="E88" s="189" t="s">
        <v>193</v>
      </c>
      <c r="F88" s="143"/>
      <c r="G88" s="149"/>
      <c r="H88" s="199" t="s">
        <v>171</v>
      </c>
      <c r="I88" s="64"/>
      <c r="J88" s="60">
        <v>2120</v>
      </c>
      <c r="K88" s="182" t="s">
        <v>170</v>
      </c>
      <c r="L88" s="140">
        <v>2120</v>
      </c>
      <c r="M88" s="200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0" t="s">
        <v>210</v>
      </c>
      <c r="B89" s="128" t="s">
        <v>168</v>
      </c>
      <c r="C89" s="127"/>
      <c r="D89" s="223">
        <v>20000</v>
      </c>
      <c r="E89" s="190" t="s">
        <v>237</v>
      </c>
      <c r="F89" s="143"/>
      <c r="G89" s="149"/>
      <c r="H89" s="199" t="s">
        <v>51</v>
      </c>
      <c r="I89" s="64">
        <v>1755626210</v>
      </c>
      <c r="J89" s="60">
        <v>17500</v>
      </c>
      <c r="K89" s="60" t="s">
        <v>54</v>
      </c>
      <c r="L89" s="140">
        <v>17500</v>
      </c>
      <c r="M89" s="200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39" t="s">
        <v>210</v>
      </c>
      <c r="B90" s="62" t="s">
        <v>218</v>
      </c>
      <c r="C90" s="127"/>
      <c r="D90" s="223">
        <v>1900</v>
      </c>
      <c r="E90" s="191" t="s">
        <v>217</v>
      </c>
      <c r="F90" s="143"/>
      <c r="G90" s="149"/>
      <c r="H90" s="199" t="s">
        <v>139</v>
      </c>
      <c r="I90" s="64">
        <v>1746818159</v>
      </c>
      <c r="J90" s="60">
        <v>3500</v>
      </c>
      <c r="K90" s="182" t="s">
        <v>151</v>
      </c>
      <c r="L90" s="140">
        <v>3500</v>
      </c>
      <c r="M90" s="200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39" t="s">
        <v>244</v>
      </c>
      <c r="B91" s="62" t="s">
        <v>245</v>
      </c>
      <c r="C91" s="127"/>
      <c r="D91" s="223">
        <v>5000</v>
      </c>
      <c r="E91" s="191" t="s">
        <v>240</v>
      </c>
      <c r="F91" s="143"/>
      <c r="G91" s="149"/>
      <c r="H91" s="186" t="s">
        <v>33</v>
      </c>
      <c r="I91" s="65">
        <v>1713632915</v>
      </c>
      <c r="J91" s="180">
        <v>2300</v>
      </c>
      <c r="K91" s="181" t="s">
        <v>32</v>
      </c>
      <c r="L91" s="140">
        <v>2300</v>
      </c>
      <c r="M91" s="200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0" t="s">
        <v>230</v>
      </c>
      <c r="B92" s="62" t="s">
        <v>247</v>
      </c>
      <c r="C92" s="127"/>
      <c r="D92" s="223">
        <v>18530</v>
      </c>
      <c r="E92" s="190" t="s">
        <v>246</v>
      </c>
      <c r="F92" s="149"/>
      <c r="G92" s="149"/>
      <c r="H92" s="199" t="s">
        <v>146</v>
      </c>
      <c r="I92" s="64" t="s">
        <v>134</v>
      </c>
      <c r="J92" s="60">
        <v>1000</v>
      </c>
      <c r="K92" s="182" t="s">
        <v>133</v>
      </c>
      <c r="L92" s="140">
        <v>1000</v>
      </c>
      <c r="M92" s="200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0"/>
      <c r="B93" s="62"/>
      <c r="C93" s="127"/>
      <c r="D93" s="223"/>
      <c r="E93" s="191"/>
      <c r="F93" s="149"/>
      <c r="G93" s="149"/>
      <c r="H93" s="199" t="s">
        <v>156</v>
      </c>
      <c r="I93" s="64" t="s">
        <v>134</v>
      </c>
      <c r="J93" s="60">
        <v>3360</v>
      </c>
      <c r="K93" s="60" t="s">
        <v>167</v>
      </c>
      <c r="L93" s="140">
        <v>3360</v>
      </c>
      <c r="M93" s="200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0"/>
      <c r="B94" s="61"/>
      <c r="C94" s="127"/>
      <c r="D94" s="223"/>
      <c r="E94" s="190"/>
      <c r="F94" s="149"/>
      <c r="G94" s="149"/>
      <c r="H94" s="199"/>
      <c r="I94" s="64"/>
      <c r="J94" s="60"/>
      <c r="K94" s="182"/>
      <c r="L94" s="140"/>
      <c r="M94" s="200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0"/>
      <c r="B95" s="62"/>
      <c r="C95" s="127"/>
      <c r="D95" s="225"/>
      <c r="E95" s="190"/>
      <c r="F95" s="149"/>
      <c r="G95" s="149"/>
      <c r="H95" s="186"/>
      <c r="I95" s="65"/>
      <c r="J95" s="180"/>
      <c r="K95" s="181"/>
      <c r="L95" s="140"/>
      <c r="M95" s="200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0"/>
      <c r="B96" s="62"/>
      <c r="C96" s="127"/>
      <c r="D96" s="223"/>
      <c r="E96" s="191"/>
      <c r="F96" s="149"/>
      <c r="G96" s="149"/>
      <c r="H96" s="199"/>
      <c r="I96" s="64"/>
      <c r="J96" s="60"/>
      <c r="K96" s="127"/>
      <c r="L96" s="140"/>
      <c r="M96" s="200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0"/>
      <c r="B97" s="62"/>
      <c r="C97" s="242"/>
      <c r="D97" s="223"/>
      <c r="E97" s="191"/>
      <c r="F97" s="149"/>
      <c r="G97" s="149"/>
      <c r="H97" s="199"/>
      <c r="I97" s="64"/>
      <c r="J97" s="60"/>
      <c r="K97" s="60"/>
      <c r="L97" s="140"/>
      <c r="M97" s="200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0"/>
      <c r="B98" s="61"/>
      <c r="C98" s="60"/>
      <c r="D98" s="223"/>
      <c r="E98" s="190"/>
      <c r="F98" s="149"/>
      <c r="G98" s="149"/>
      <c r="H98" s="186"/>
      <c r="I98" s="65"/>
      <c r="J98" s="180"/>
      <c r="K98" s="181"/>
      <c r="L98" s="140"/>
      <c r="M98" s="200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0"/>
      <c r="B99" s="62"/>
      <c r="C99" s="127"/>
      <c r="D99" s="223"/>
      <c r="E99" s="189"/>
      <c r="F99" s="149"/>
      <c r="G99" s="149"/>
      <c r="H99" s="199"/>
      <c r="I99" s="64"/>
      <c r="J99" s="60"/>
      <c r="K99" s="182"/>
      <c r="L99" s="140"/>
      <c r="M99" s="200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0"/>
      <c r="B100" s="62"/>
      <c r="C100" s="127"/>
      <c r="D100" s="223"/>
      <c r="E100" s="191"/>
      <c r="F100" s="149"/>
      <c r="G100" s="149"/>
      <c r="H100" s="199"/>
      <c r="I100" s="64"/>
      <c r="J100" s="60"/>
      <c r="K100" s="182"/>
      <c r="L100" s="140"/>
      <c r="M100" s="200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0"/>
      <c r="B101" s="62"/>
      <c r="C101" s="127"/>
      <c r="D101" s="223"/>
      <c r="E101" s="191"/>
      <c r="F101" s="149"/>
      <c r="G101" s="149"/>
      <c r="H101" s="186"/>
      <c r="I101" s="65"/>
      <c r="J101" s="180"/>
      <c r="K101" s="181"/>
      <c r="L101" s="140"/>
      <c r="M101" s="200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0"/>
      <c r="B102" s="62"/>
      <c r="C102" s="127"/>
      <c r="D102" s="223"/>
      <c r="E102" s="191"/>
      <c r="F102" s="149"/>
      <c r="G102" s="149"/>
      <c r="H102" s="186"/>
      <c r="I102" s="65"/>
      <c r="J102" s="180"/>
      <c r="K102" s="181"/>
      <c r="L102" s="140"/>
      <c r="M102" s="200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0"/>
      <c r="B103" s="62"/>
      <c r="C103" s="127"/>
      <c r="D103" s="223"/>
      <c r="E103" s="191"/>
      <c r="F103" s="149"/>
      <c r="G103" s="149"/>
      <c r="H103" s="186"/>
      <c r="I103" s="65"/>
      <c r="J103" s="180"/>
      <c r="K103" s="181"/>
      <c r="L103" s="140"/>
      <c r="M103" s="200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0"/>
      <c r="B104" s="62"/>
      <c r="C104" s="127"/>
      <c r="D104" s="223"/>
      <c r="E104" s="191"/>
      <c r="F104" s="149"/>
      <c r="G104" s="149"/>
      <c r="H104" s="199"/>
      <c r="I104" s="64"/>
      <c r="J104" s="60"/>
      <c r="K104" s="182"/>
      <c r="L104" s="140"/>
      <c r="M104" s="200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0"/>
      <c r="B105" s="62"/>
      <c r="C105" s="127"/>
      <c r="D105" s="223"/>
      <c r="E105" s="190"/>
      <c r="F105" s="149"/>
      <c r="G105" s="149"/>
      <c r="H105" s="199"/>
      <c r="I105" s="64"/>
      <c r="J105" s="60"/>
      <c r="K105" s="127"/>
      <c r="L105" s="140"/>
      <c r="M105" s="200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0"/>
      <c r="B106" s="62"/>
      <c r="C106" s="127"/>
      <c r="D106" s="223"/>
      <c r="E106" s="191"/>
      <c r="F106" s="149"/>
      <c r="G106" s="149"/>
      <c r="H106" s="199"/>
      <c r="I106" s="64"/>
      <c r="J106" s="60"/>
      <c r="K106" s="182"/>
      <c r="L106" s="140"/>
      <c r="M106" s="200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0"/>
      <c r="B107" s="62"/>
      <c r="C107" s="127"/>
      <c r="D107" s="223"/>
      <c r="E107" s="191"/>
      <c r="F107" s="149"/>
      <c r="G107" s="149"/>
      <c r="H107" s="186"/>
      <c r="I107" s="65"/>
      <c r="J107" s="180"/>
      <c r="K107" s="181"/>
      <c r="L107" s="140"/>
      <c r="M107" s="200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0"/>
      <c r="B108" s="62"/>
      <c r="C108" s="127"/>
      <c r="D108" s="223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0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0"/>
      <c r="B109" s="62"/>
      <c r="C109" s="127"/>
      <c r="D109" s="223"/>
      <c r="E109" s="191"/>
      <c r="F109" s="149"/>
      <c r="G109" s="149"/>
      <c r="H109" s="186"/>
      <c r="I109" s="65"/>
      <c r="J109" s="180"/>
      <c r="K109" s="181"/>
      <c r="L109" s="140"/>
      <c r="M109" s="200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0"/>
      <c r="B110" s="62"/>
      <c r="C110" s="127"/>
      <c r="D110" s="223"/>
      <c r="E110" s="191"/>
      <c r="F110" s="149"/>
      <c r="G110" s="149"/>
      <c r="H110" s="201"/>
      <c r="I110" s="70"/>
      <c r="J110" s="60"/>
      <c r="K110" s="182"/>
      <c r="L110" s="140"/>
      <c r="M110" s="200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0"/>
      <c r="B111" s="62"/>
      <c r="C111" s="127"/>
      <c r="D111" s="223"/>
      <c r="E111" s="191"/>
      <c r="F111" s="149"/>
      <c r="G111" s="149"/>
      <c r="H111" s="199"/>
      <c r="I111" s="64"/>
      <c r="J111" s="60"/>
      <c r="K111" s="182"/>
      <c r="L111" s="140"/>
      <c r="M111" s="200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0"/>
      <c r="B112" s="61"/>
      <c r="C112" s="242"/>
      <c r="D112" s="223"/>
      <c r="E112" s="191"/>
      <c r="F112" s="149"/>
      <c r="G112" s="149"/>
      <c r="H112" s="199"/>
      <c r="I112" s="64"/>
      <c r="J112" s="60"/>
      <c r="K112" s="182"/>
      <c r="L112" s="140"/>
      <c r="M112" s="200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0"/>
      <c r="B113" s="62"/>
      <c r="C113" s="127"/>
      <c r="D113" s="223"/>
      <c r="E113" s="191"/>
      <c r="F113" s="149"/>
      <c r="G113" s="149"/>
      <c r="H113" s="199"/>
      <c r="I113" s="64"/>
      <c r="J113" s="60"/>
      <c r="K113" s="60"/>
      <c r="L113" s="140"/>
      <c r="M113" s="200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0" t="s">
        <v>47</v>
      </c>
      <c r="B114" s="62" t="s">
        <v>234</v>
      </c>
      <c r="C114" s="127"/>
      <c r="D114" s="223">
        <v>10000</v>
      </c>
      <c r="E114" s="191" t="s">
        <v>237</v>
      </c>
      <c r="F114" s="149"/>
      <c r="G114" s="149"/>
      <c r="H114" s="199"/>
      <c r="I114" s="64"/>
      <c r="J114" s="60"/>
      <c r="K114" s="182"/>
      <c r="L114" s="140"/>
      <c r="M114" s="200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0" t="s">
        <v>117</v>
      </c>
      <c r="B115" s="62" t="s">
        <v>56</v>
      </c>
      <c r="C115" s="127">
        <v>1739992171</v>
      </c>
      <c r="D115" s="223">
        <v>17500</v>
      </c>
      <c r="E115" s="191" t="s">
        <v>57</v>
      </c>
      <c r="F115" s="149"/>
      <c r="G115" s="149"/>
      <c r="H115" s="199"/>
      <c r="I115" s="64"/>
      <c r="J115" s="60"/>
      <c r="K115" s="182"/>
      <c r="L115" s="140"/>
      <c r="M115" s="200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0" t="s">
        <v>153</v>
      </c>
      <c r="B116" s="62" t="s">
        <v>33</v>
      </c>
      <c r="C116" s="127">
        <v>1713632915</v>
      </c>
      <c r="D116" s="223">
        <v>2300</v>
      </c>
      <c r="E116" s="191" t="s">
        <v>32</v>
      </c>
      <c r="F116" s="149"/>
      <c r="G116" s="149"/>
      <c r="H116" s="186"/>
      <c r="I116" s="65"/>
      <c r="J116" s="180"/>
      <c r="K116" s="181"/>
      <c r="L116" s="140"/>
      <c r="M116" s="200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0" t="s">
        <v>113</v>
      </c>
      <c r="B117" s="62" t="s">
        <v>185</v>
      </c>
      <c r="C117" s="127">
        <v>1758900692</v>
      </c>
      <c r="D117" s="223">
        <v>30000</v>
      </c>
      <c r="E117" s="191" t="s">
        <v>53</v>
      </c>
      <c r="F117" s="149"/>
      <c r="G117" s="149"/>
      <c r="H117" s="199"/>
      <c r="I117" s="64"/>
      <c r="J117" s="60"/>
      <c r="K117" s="182"/>
      <c r="L117" s="140"/>
      <c r="M117" s="200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1" t="s">
        <v>118</v>
      </c>
      <c r="B118" s="185" t="s">
        <v>51</v>
      </c>
      <c r="C118" s="127">
        <v>1755626210</v>
      </c>
      <c r="D118" s="285">
        <v>17500</v>
      </c>
      <c r="E118" s="192" t="s">
        <v>54</v>
      </c>
      <c r="F118" s="149"/>
      <c r="G118" s="149"/>
      <c r="H118" s="186"/>
      <c r="I118" s="65"/>
      <c r="J118" s="180"/>
      <c r="K118" s="182"/>
      <c r="L118" s="140"/>
      <c r="M118" s="200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9" t="s">
        <v>34</v>
      </c>
      <c r="B119" s="340"/>
      <c r="C119" s="352"/>
      <c r="D119" s="226">
        <f>SUM(D37:D118)</f>
        <v>2191591</v>
      </c>
      <c r="E119" s="218"/>
      <c r="F119" s="149"/>
      <c r="H119" s="186"/>
      <c r="I119" s="65"/>
      <c r="J119" s="180"/>
      <c r="K119" s="182"/>
      <c r="L119" s="140"/>
      <c r="M119" s="200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8"/>
      <c r="I120" s="209"/>
      <c r="J120" s="210"/>
      <c r="K120" s="211"/>
      <c r="L120" s="212"/>
      <c r="M120" s="213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9" t="s">
        <v>35</v>
      </c>
      <c r="B121" s="340"/>
      <c r="C121" s="340"/>
      <c r="D121" s="226">
        <f>D119+M121</f>
        <v>2191591</v>
      </c>
      <c r="E121" s="218"/>
      <c r="F121" s="149"/>
      <c r="G121" s="149"/>
      <c r="H121" s="230"/>
      <c r="I121" s="197"/>
      <c r="J121" s="231">
        <f>SUM(J46:J120)</f>
        <v>1891001</v>
      </c>
      <c r="K121" s="232"/>
      <c r="L121" s="233">
        <f>SUM(L46:L120)</f>
        <v>1891001</v>
      </c>
      <c r="M121" s="234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7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7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7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8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8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8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8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8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29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2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29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29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29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8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8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8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8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8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8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8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8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8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8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8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8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8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8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8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8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8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8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8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8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8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8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8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8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8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8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8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8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8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8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8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8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8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8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8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8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8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8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8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8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8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8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8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8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8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8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8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8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8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8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8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8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8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8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8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8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8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8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8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8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8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8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8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8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8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8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8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8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8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8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8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8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8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8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8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8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8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8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8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8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8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8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8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A78:E93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I14" sqref="I14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5703125" style="1" customWidth="1"/>
    <col min="7" max="7" width="18.5703125" style="1" customWidth="1"/>
    <col min="8" max="8" width="16.140625" style="1" customWidth="1"/>
    <col min="9" max="9" width="15" style="1" bestFit="1" customWidth="1"/>
    <col min="10" max="16" width="10.7109375" style="1" customWidth="1"/>
    <col min="17" max="16384" width="9.140625" style="1"/>
  </cols>
  <sheetData>
    <row r="1" spans="1:29" ht="26.25">
      <c r="A1" s="353" t="s">
        <v>58</v>
      </c>
      <c r="B1" s="354"/>
      <c r="C1" s="354"/>
      <c r="D1" s="354"/>
      <c r="E1" s="355"/>
      <c r="F1" s="5"/>
      <c r="G1" s="5"/>
    </row>
    <row r="2" spans="1:29" ht="21.75">
      <c r="A2" s="362" t="s">
        <v>74</v>
      </c>
      <c r="B2" s="363"/>
      <c r="C2" s="363"/>
      <c r="D2" s="363"/>
      <c r="E2" s="364"/>
      <c r="F2" s="5"/>
      <c r="G2" s="5"/>
    </row>
    <row r="3" spans="1:29" ht="23.25">
      <c r="A3" s="356" t="s">
        <v>250</v>
      </c>
      <c r="B3" s="357"/>
      <c r="C3" s="357"/>
      <c r="D3" s="357"/>
      <c r="E3" s="358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5" t="s">
        <v>143</v>
      </c>
      <c r="B4" s="366"/>
      <c r="C4" s="295"/>
      <c r="D4" s="367" t="s">
        <v>142</v>
      </c>
      <c r="E4" s="368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140</v>
      </c>
      <c r="B5" s="267">
        <v>8000000</v>
      </c>
      <c r="C5" s="43"/>
      <c r="D5" s="43" t="s">
        <v>11</v>
      </c>
      <c r="E5" s="263">
        <v>6538111.0965</v>
      </c>
      <c r="F5" s="38"/>
      <c r="G5" s="286"/>
      <c r="H5" s="288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67">
        <v>277195.05668095243</v>
      </c>
      <c r="C6" s="45"/>
      <c r="D6" s="43" t="s">
        <v>18</v>
      </c>
      <c r="E6" s="263">
        <v>26038</v>
      </c>
      <c r="F6" s="8"/>
      <c r="G6" s="289"/>
      <c r="H6" s="289" t="s">
        <v>55</v>
      </c>
      <c r="I6" s="28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315" t="s">
        <v>252</v>
      </c>
      <c r="B7" s="268">
        <v>66256</v>
      </c>
      <c r="C7" s="45"/>
      <c r="D7" s="302" t="s">
        <v>71</v>
      </c>
      <c r="E7" s="263">
        <v>712178.96018095128</v>
      </c>
      <c r="F7" s="8"/>
      <c r="G7" s="289"/>
      <c r="H7" s="289"/>
      <c r="I7" s="28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0"/>
      <c r="B8" s="267"/>
      <c r="C8" s="43"/>
      <c r="D8" s="256"/>
      <c r="E8" s="264"/>
      <c r="F8" s="8"/>
      <c r="G8" s="251"/>
      <c r="H8" s="288"/>
      <c r="I8" s="28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67"/>
      <c r="C9" s="44"/>
      <c r="D9" s="294"/>
      <c r="E9" s="265"/>
      <c r="F9" s="8"/>
      <c r="G9" s="120"/>
      <c r="H9" s="26">
        <v>74082</v>
      </c>
      <c r="I9" s="39" t="s">
        <v>221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67">
        <v>62930</v>
      </c>
      <c r="C10" s="44"/>
      <c r="D10" s="43" t="s">
        <v>12</v>
      </c>
      <c r="E10" s="263">
        <v>2191591</v>
      </c>
      <c r="F10" s="8"/>
      <c r="G10" s="251"/>
      <c r="H10" s="312"/>
      <c r="I10" s="3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136</v>
      </c>
      <c r="B11" s="267">
        <v>0</v>
      </c>
      <c r="C11" s="44"/>
      <c r="D11" s="44" t="s">
        <v>72</v>
      </c>
      <c r="E11" s="263">
        <v>140410</v>
      </c>
      <c r="F11" s="8"/>
      <c r="G11" s="251"/>
      <c r="H11" s="311">
        <f>SUM(H9:H10)</f>
        <v>74082</v>
      </c>
      <c r="I11" s="311" t="s">
        <v>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08" t="s">
        <v>8</v>
      </c>
      <c r="B12" s="268">
        <f>B6+B7+B8-B10-B11</f>
        <v>280521.05668095243</v>
      </c>
      <c r="C12" s="44"/>
      <c r="D12" s="43" t="s">
        <v>239</v>
      </c>
      <c r="E12" s="265">
        <v>650624</v>
      </c>
      <c r="F12" s="8" t="s">
        <v>55</v>
      </c>
      <c r="G12" s="252"/>
      <c r="H12" s="1" t="s">
        <v>13</v>
      </c>
      <c r="I12" s="25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0"/>
      <c r="B13" s="267"/>
      <c r="C13" s="44"/>
      <c r="D13" s="44" t="s">
        <v>253</v>
      </c>
      <c r="E13" s="266">
        <v>21568</v>
      </c>
      <c r="F13" s="8"/>
      <c r="G13" s="254"/>
      <c r="H13" s="255"/>
      <c r="I13" s="255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6" t="s">
        <v>241</v>
      </c>
      <c r="B14" s="319">
        <v>2000000</v>
      </c>
      <c r="C14" s="44"/>
      <c r="D14" s="134"/>
      <c r="E14" s="265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69">
        <f>B5+B6+B7+B8-B10-B11+B14</f>
        <v>10280521.056680951</v>
      </c>
      <c r="C15" s="44"/>
      <c r="D15" s="44" t="s">
        <v>7</v>
      </c>
      <c r="E15" s="266">
        <f>E5+E6+E7+E10+E11+E12+E13</f>
        <v>10280521.056680951</v>
      </c>
      <c r="F15" s="5"/>
      <c r="G15" s="121">
        <f>B15-E15</f>
        <v>0</v>
      </c>
      <c r="H15" s="17"/>
      <c r="I15" s="8" t="s">
        <v>248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9" t="s">
        <v>15</v>
      </c>
      <c r="B17" s="360"/>
      <c r="C17" s="360"/>
      <c r="D17" s="360"/>
      <c r="E17" s="361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52</v>
      </c>
      <c r="B18" s="52">
        <v>78750</v>
      </c>
      <c r="C18" s="43"/>
      <c r="D18" s="317" t="s">
        <v>17</v>
      </c>
      <c r="E18" s="318">
        <v>610340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</v>
      </c>
      <c r="B19" s="53">
        <v>20000</v>
      </c>
      <c r="C19" s="43"/>
      <c r="D19" s="304" t="s">
        <v>189</v>
      </c>
      <c r="E19" s="305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135</v>
      </c>
      <c r="B20" s="53">
        <v>19600</v>
      </c>
      <c r="C20" s="43"/>
      <c r="D20" s="306" t="s">
        <v>166</v>
      </c>
      <c r="E20" s="307">
        <v>214690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141</v>
      </c>
      <c r="B21" s="273">
        <v>19460</v>
      </c>
      <c r="C21" s="43"/>
      <c r="D21" s="304" t="s">
        <v>202</v>
      </c>
      <c r="E21" s="305">
        <v>153000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145</v>
      </c>
      <c r="B22" s="131">
        <v>22000</v>
      </c>
      <c r="C22" s="43"/>
      <c r="D22" s="304" t="s">
        <v>213</v>
      </c>
      <c r="E22" s="305">
        <v>198780</v>
      </c>
      <c r="G22" s="37"/>
      <c r="H22" s="8"/>
      <c r="I22" s="3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2" t="s">
        <v>220</v>
      </c>
      <c r="B23" s="131">
        <v>20000</v>
      </c>
      <c r="C23" s="132"/>
      <c r="D23" s="304" t="s">
        <v>227</v>
      </c>
      <c r="E23" s="305">
        <v>60760</v>
      </c>
      <c r="G23" s="37"/>
      <c r="H23" s="8"/>
      <c r="I23" s="3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2" t="s">
        <v>251</v>
      </c>
      <c r="B24" s="131">
        <v>37560</v>
      </c>
      <c r="C24" s="132"/>
      <c r="D24" s="304" t="s">
        <v>203</v>
      </c>
      <c r="E24" s="305">
        <v>70000</v>
      </c>
      <c r="G24" s="37"/>
      <c r="H24" s="8"/>
      <c r="I24" s="3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2" t="s">
        <v>206</v>
      </c>
      <c r="B25" s="131">
        <v>40000</v>
      </c>
      <c r="C25" s="132"/>
      <c r="D25" s="304" t="s">
        <v>204</v>
      </c>
      <c r="E25" s="305">
        <v>32000</v>
      </c>
      <c r="G25" s="18"/>
      <c r="H25" s="8"/>
      <c r="I25" s="1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6" t="s">
        <v>19</v>
      </c>
      <c r="B26" s="297">
        <v>129725</v>
      </c>
      <c r="C26" s="133"/>
      <c r="D26" s="313" t="s">
        <v>205</v>
      </c>
      <c r="E26" s="314">
        <v>30000</v>
      </c>
      <c r="H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18"/>
      <c r="H27" s="8"/>
      <c r="I27" s="1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G29" s="290"/>
      <c r="H29" s="8"/>
      <c r="I29" s="29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H22:I29">
    <sortCondition descending="1" ref="H22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2021-12-29T17:42:01Z</dcterms:modified>
</cp:coreProperties>
</file>