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30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H11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RSM+ASM Launch + Tea Bill</t>
        </r>
      </text>
    </comment>
    <comment ref="P31" authorId="0" shapeId="0">
      <text>
        <r>
          <rPr>
            <b/>
            <sz val="9"/>
            <color indexed="81"/>
            <rFont val="Tahoma"/>
            <charset val="1"/>
          </rPr>
          <t xml:space="preserve">sikreeti
</t>
        </r>
      </text>
    </comment>
  </commentList>
</comments>
</file>

<file path=xl/sharedStrings.xml><?xml version="1.0" encoding="utf-8"?>
<sst xmlns="http://schemas.openxmlformats.org/spreadsheetml/2006/main" count="468" uniqueCount="252">
  <si>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</si>
  <si>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</si>
  <si>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</si>
  <si>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</si>
  <si>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</si>
  <si>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</si>
  <si>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</si>
  <si>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</si>
  <si>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</si>
  <si>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</si>
  <si>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</si>
  <si>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</si>
  <si>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</si>
  <si>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</si>
  <si>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</si>
  <si>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</si>
  <si>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</si>
  <si>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</si>
  <si>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</si>
  <si>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</si>
  <si>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</si>
  <si>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</si>
  <si>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</si>
  <si>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</si>
  <si>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</si>
  <si>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</si>
  <si>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</si>
  <si>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</si>
  <si>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</si>
  <si>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</si>
  <si>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</si>
  <si>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</si>
  <si>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</si>
  <si>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</si>
  <si>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</si>
  <si>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</si>
  <si>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</si>
  <si>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</si>
  <si>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</si>
  <si>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</si>
  <si>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</si>
  <si>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</si>
  <si>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</si>
  <si>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</si>
  <si>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</si>
  <si>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</si>
  <si>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</si>
  <si>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</si>
  <si>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</si>
  <si>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</si>
  <si>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</si>
  <si>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</si>
  <si>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</si>
  <si>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</si>
  <si>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</si>
  <si>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</si>
  <si>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</si>
  <si>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</si>
  <si>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</si>
  <si>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</si>
  <si>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</si>
  <si>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</si>
  <si>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</si>
  <si>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</si>
  <si>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</si>
  <si>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</si>
  <si>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</si>
  <si>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</si>
  <si>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</si>
  <si>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</si>
  <si>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</si>
  <si>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</si>
  <si>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</si>
  <si>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</si>
  <si>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</si>
  <si>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</si>
  <si>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</si>
  <si>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</si>
  <si>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</si>
  <si>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</si>
  <si>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</si>
  <si>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</si>
  <si>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</si>
  <si>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</si>
  <si>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</si>
  <si>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</si>
  <si>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</si>
  <si>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</si>
  <si>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</si>
  <si>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</si>
  <si>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</si>
  <si>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</si>
  <si>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</si>
  <si>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</si>
  <si>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</si>
  <si>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</si>
  <si>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</si>
  <si>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</si>
  <si>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</si>
  <si>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</si>
  <si>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</si>
  <si>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</si>
  <si>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</si>
  <si>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</si>
  <si>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</si>
  <si>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</si>
  <si>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</si>
  <si>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</si>
  <si>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</si>
  <si>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</si>
  <si>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</si>
  <si>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</si>
  <si>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</si>
  <si>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</si>
  <si>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</si>
  <si>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</si>
  <si>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</si>
  <si>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</si>
  <si>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</si>
  <si>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</si>
  <si>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</si>
  <si>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</si>
  <si>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</si>
  <si>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</si>
  <si>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</si>
  <si>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</si>
  <si>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</si>
  <si>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</si>
  <si>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</si>
  <si>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</si>
  <si>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</si>
  <si>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</si>
  <si>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</si>
  <si>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</si>
  <si>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</si>
  <si>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</si>
  <si>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</si>
  <si>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</si>
  <si>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</si>
  <si>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</si>
  <si>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</si>
  <si>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</si>
  <si>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</si>
  <si>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</si>
  <si>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</si>
  <si>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</si>
  <si>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</si>
  <si>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</si>
  <si>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</si>
  <si>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</si>
  <si>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</si>
  <si>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</si>
  <si>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</si>
  <si>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</si>
  <si>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</si>
  <si>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</si>
  <si>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</si>
  <si>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</si>
  <si>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</si>
  <si>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</si>
  <si>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</si>
  <si>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</si>
  <si>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</si>
  <si>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</si>
  <si>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</si>
  <si>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</si>
  <si>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</si>
  <si>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</si>
  <si>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</si>
  <si>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</si>
  <si>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</si>
  <si>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</si>
  <si>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</si>
  <si>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</si>
  <si>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</si>
  <si>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</si>
  <si>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</si>
  <si>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</si>
  <si>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</si>
  <si>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</si>
  <si>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</si>
  <si>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</si>
  <si>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</si>
  <si>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Rasel</t>
  </si>
  <si>
    <t>04.12.2021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</si>
  <si>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</si>
  <si>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</si>
  <si>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</si>
  <si>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</si>
  <si>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</si>
  <si>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</si>
  <si>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</si>
  <si>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</si>
  <si>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</si>
  <si>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</si>
  <si>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</si>
  <si>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</si>
  <si>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</si>
  <si>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</si>
  <si>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</si>
  <si>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</si>
  <si>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</si>
  <si>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</si>
  <si>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</si>
  <si>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</si>
  <si>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</si>
  <si>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</si>
  <si>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</si>
  <si>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</si>
  <si>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</si>
  <si>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</si>
  <si>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</si>
  <si>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</si>
  <si>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</si>
  <si>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</si>
  <si>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</si>
  <si>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</si>
  <si>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</si>
  <si>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</si>
  <si>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</si>
  <si>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</si>
  <si>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</si>
  <si>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</si>
  <si>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</si>
  <si>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</si>
  <si>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</si>
  <si>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</si>
  <si>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</si>
  <si>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</si>
  <si>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</si>
  <si>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</si>
  <si>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SR Electonics</t>
  </si>
  <si>
    <t>21.12.2021</t>
  </si>
  <si>
    <t>22.12.2021</t>
  </si>
  <si>
    <t>23.12.2021</t>
  </si>
  <si>
    <t>25.12.2021</t>
  </si>
  <si>
    <t>26.12.2021</t>
  </si>
  <si>
    <t>hand cash - to boss</t>
  </si>
  <si>
    <t>Symphony  Balance(+)</t>
  </si>
  <si>
    <t>27.12.2021</t>
  </si>
  <si>
    <t>Boss(+)</t>
  </si>
  <si>
    <t>Office Cost</t>
  </si>
  <si>
    <t>Mobile Cervicing Cost</t>
  </si>
  <si>
    <t>28.12.2021</t>
  </si>
  <si>
    <t>Momtaj Telecom</t>
  </si>
  <si>
    <t>.</t>
  </si>
  <si>
    <t>29.12.2021</t>
  </si>
  <si>
    <t xml:space="preserve">L=Sabbir Mobile </t>
  </si>
  <si>
    <t>Back Margin Nov'21</t>
  </si>
  <si>
    <t>30.12.2021</t>
  </si>
  <si>
    <t>Brac Bank Deposit+Transfer</t>
  </si>
  <si>
    <t>Date:30.12.2021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</si>
</sst>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44" borderId="2" xfId="0" applyFont="1" applyFill="1" applyBorder="1" applyAlignment="1">
      <alignment horizontal="left" vertical="center"/>
    </xf>
    <xf numFmtId="1" fontId="36" fillId="44" borderId="1" xfId="0" applyNumberFormat="1" applyFont="1" applyFill="1" applyBorder="1" applyAlignment="1">
      <alignment horizontal="right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63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K30" sqref="K30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176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4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4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4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4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4"/>
      <c r="B10" s="28" t="s">
        <v>184</v>
      </c>
      <c r="C10" s="278">
        <v>0</v>
      </c>
      <c r="D10" s="278">
        <v>0</v>
      </c>
      <c r="E10" s="277">
        <f t="shared" si="0"/>
        <v>61038</v>
      </c>
      <c r="F10" s="20" t="s">
        <v>237</v>
      </c>
      <c r="G10" s="2"/>
      <c r="H10" s="2"/>
    </row>
    <row r="11" spans="1:8">
      <c r="A11" s="324"/>
      <c r="B11" s="28" t="s">
        <v>186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4"/>
      <c r="B12" s="28" t="s">
        <v>188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4"/>
      <c r="B13" s="28" t="s">
        <v>192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4"/>
      <c r="B14" s="28" t="s">
        <v>193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4"/>
      <c r="B15" s="28" t="s">
        <v>207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4"/>
      <c r="B16" s="28" t="s">
        <v>211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4"/>
      <c r="B17" s="28" t="s">
        <v>212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4"/>
      <c r="B18" s="28" t="s">
        <v>214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4"/>
      <c r="B19" s="28" t="s">
        <v>215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4"/>
      <c r="B20" s="28" t="s">
        <v>217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4"/>
      <c r="B21" s="28" t="s">
        <v>190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4"/>
      <c r="B22" s="28" t="s">
        <v>222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4"/>
      <c r="B23" s="28" t="s">
        <v>223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4"/>
      <c r="B24" s="28" t="s">
        <v>228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4"/>
      <c r="B25" s="28" t="s">
        <v>232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4"/>
      <c r="B26" s="28" t="s">
        <v>233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24"/>
      <c r="B27" s="28" t="s">
        <v>234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24"/>
      <c r="B28" s="28" t="s">
        <v>235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24"/>
      <c r="B29" s="28" t="s">
        <v>236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24"/>
      <c r="B30" s="28" t="s">
        <v>239</v>
      </c>
      <c r="C30" s="275">
        <v>2000000</v>
      </c>
      <c r="D30" s="275">
        <v>0</v>
      </c>
      <c r="E30" s="277">
        <f t="shared" si="0"/>
        <v>2026038</v>
      </c>
      <c r="F30" s="301" t="s">
        <v>240</v>
      </c>
      <c r="G30" s="2"/>
      <c r="H30" s="23"/>
    </row>
    <row r="31" spans="1:8">
      <c r="A31" s="324"/>
      <c r="B31" s="28" t="s">
        <v>239</v>
      </c>
      <c r="C31" s="275">
        <v>350000</v>
      </c>
      <c r="D31" s="299">
        <v>2100000</v>
      </c>
      <c r="E31" s="277">
        <f t="shared" si="0"/>
        <v>276038</v>
      </c>
      <c r="F31" s="20"/>
      <c r="G31" s="2"/>
      <c r="H31" s="23"/>
    </row>
    <row r="32" spans="1:8">
      <c r="A32" s="324"/>
      <c r="B32" s="28" t="s">
        <v>243</v>
      </c>
      <c r="C32" s="275">
        <v>300000</v>
      </c>
      <c r="D32" s="299">
        <v>400000</v>
      </c>
      <c r="E32" s="277">
        <f>E31+C32-D32</f>
        <v>176038</v>
      </c>
      <c r="F32" s="20"/>
      <c r="G32" s="2"/>
      <c r="H32" s="23"/>
    </row>
    <row r="33" spans="1:8">
      <c r="A33" s="324"/>
      <c r="B33" s="28" t="s">
        <v>246</v>
      </c>
      <c r="C33" s="275">
        <v>500000</v>
      </c>
      <c r="D33" s="310">
        <v>650000</v>
      </c>
      <c r="E33" s="277">
        <f t="shared" si="0"/>
        <v>26038</v>
      </c>
      <c r="F33" s="20"/>
      <c r="G33" s="2"/>
      <c r="H33" s="23"/>
    </row>
    <row r="34" spans="1:8">
      <c r="A34" s="324"/>
      <c r="B34" s="28" t="s">
        <v>249</v>
      </c>
      <c r="C34" s="275">
        <v>500000</v>
      </c>
      <c r="D34" s="299">
        <v>500000</v>
      </c>
      <c r="E34" s="277">
        <f t="shared" si="0"/>
        <v>26038</v>
      </c>
      <c r="F34" s="320" t="s">
        <v>250</v>
      </c>
      <c r="G34" s="2"/>
      <c r="H34" s="23"/>
    </row>
    <row r="35" spans="1:8">
      <c r="A35" s="324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24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24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24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24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24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24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24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24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24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24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24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24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24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24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24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24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24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24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24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24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24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24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24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24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24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24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24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24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24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24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24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24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24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24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24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24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24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24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24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24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24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24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24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24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24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24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24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24"/>
      <c r="B83" s="33"/>
      <c r="C83" s="277">
        <f>SUM(C5:C72)</f>
        <v>11521038</v>
      </c>
      <c r="D83" s="277">
        <f>SUM(D5:D77)</f>
        <v>11495000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4" customFormat="1" ht="18">
      <c r="A2" s="330" t="s">
        <v>138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5" customFormat="1" ht="16.5" thickBot="1">
      <c r="A3" s="331" t="s">
        <v>178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8"/>
      <c r="T3" s="8"/>
      <c r="U3" s="8"/>
      <c r="V3" s="8"/>
      <c r="W3" s="8"/>
      <c r="X3" s="18"/>
    </row>
    <row r="4" spans="1:24" s="76" customFormat="1" ht="12.75" customHeight="1">
      <c r="A4" s="334" t="s">
        <v>36</v>
      </c>
      <c r="B4" s="336" t="s">
        <v>37</v>
      </c>
      <c r="C4" s="325" t="s">
        <v>38</v>
      </c>
      <c r="D4" s="325" t="s">
        <v>39</v>
      </c>
      <c r="E4" s="325" t="s">
        <v>40</v>
      </c>
      <c r="F4" s="325" t="s">
        <v>229</v>
      </c>
      <c r="G4" s="325" t="s">
        <v>41</v>
      </c>
      <c r="H4" s="325" t="s">
        <v>242</v>
      </c>
      <c r="I4" s="325" t="s">
        <v>241</v>
      </c>
      <c r="J4" s="325" t="s">
        <v>42</v>
      </c>
      <c r="K4" s="325" t="s">
        <v>43</v>
      </c>
      <c r="L4" s="325" t="s">
        <v>44</v>
      </c>
      <c r="M4" s="325" t="s">
        <v>45</v>
      </c>
      <c r="N4" s="325" t="s">
        <v>46</v>
      </c>
      <c r="O4" s="327" t="s">
        <v>47</v>
      </c>
      <c r="P4" s="338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184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186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188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192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193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207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211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214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215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217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190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>
        <v>400</v>
      </c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3590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222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223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228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232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233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234</v>
      </c>
      <c r="B25" s="91">
        <v>1100</v>
      </c>
      <c r="C25" s="84">
        <v>420</v>
      </c>
      <c r="D25" s="92"/>
      <c r="E25" s="92">
        <v>3400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5720</v>
      </c>
      <c r="R25" s="98"/>
      <c r="S25" s="7"/>
    </row>
    <row r="26" spans="1:23" s="14" customFormat="1">
      <c r="A26" s="83" t="s">
        <v>235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236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 t="s">
        <v>239</v>
      </c>
      <c r="B28" s="91"/>
      <c r="C28" s="84">
        <v>450</v>
      </c>
      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="92">
        <v>480</v>
      </c>
      <c r="L28" s="92"/>
      <c r="M28" s="92"/>
      <c r="N28" s="123">
        <v>20</v>
      </c>
      <c r="O28" s="92"/>
      <c r="P28" s="94"/>
      <c r="Q28" s="88">
        <f t="shared" si="0"/>
        <v>1765</v>
      </c>
      <c r="R28" s="89"/>
      <c r="S28" s="7"/>
      <c r="T28" s="101"/>
      <c r="U28" s="101"/>
    </row>
    <row r="29" spans="1:23" s="14" customFormat="1">
      <c r="A29" s="83" t="s">
        <v>243</v>
      </c>
      <c r="B29" s="91">
        <v>1500</v>
      </c>
      <c r="C29" s="84"/>
      <c r="D29" s="92"/>
      <c r="E29" s="92"/>
      <c r="F29" s="92">
        <v>100</v>
      </c>
      <c r="G29" s="92">
        <v>90</v>
      </c>
      <c r="H29" s="92"/>
      <c r="I29" s="92"/>
      <c r="J29" s="92">
        <v>50</v>
      </c>
      <c r="K29" s="92">
        <v>480</v>
      </c>
      <c r="L29" s="92"/>
      <c r="M29" s="92"/>
      <c r="N29" s="123">
        <v>20</v>
      </c>
      <c r="O29" s="92"/>
      <c r="P29" s="94"/>
      <c r="Q29" s="88">
        <f t="shared" si="0"/>
        <v>2240</v>
      </c>
      <c r="R29" s="89"/>
      <c r="S29" s="101"/>
      <c r="T29" s="102"/>
      <c r="U29" s="102"/>
    </row>
    <row r="30" spans="1:23" s="14" customFormat="1">
      <c r="A30" s="83" t="s">
        <v>246</v>
      </c>
      <c r="B30" s="91">
        <v>1300</v>
      </c>
      <c r="C30" s="84">
        <v>450</v>
      </c>
      <c r="D30" s="92"/>
      <c r="E30" s="92">
        <v>220</v>
      </c>
      <c r="F30" s="92">
        <v>100</v>
      </c>
      <c r="G30" s="92">
        <v>200</v>
      </c>
      <c r="H30" s="92"/>
      <c r="I30" s="92"/>
      <c r="J30" s="92">
        <v>30</v>
      </c>
      <c r="K30" s="92">
        <v>480</v>
      </c>
      <c r="L30" s="92"/>
      <c r="M30" s="92"/>
      <c r="N30" s="123">
        <v>20</v>
      </c>
      <c r="O30" s="92"/>
      <c r="P30" s="94"/>
      <c r="Q30" s="88">
        <f t="shared" si="0"/>
        <v>2800</v>
      </c>
      <c r="R30" s="89"/>
      <c r="S30" s="101"/>
      <c r="T30" s="101"/>
      <c r="U30" s="101"/>
    </row>
    <row r="31" spans="1:23" s="14" customFormat="1">
      <c r="A31" s="83" t="s">
        <v>249</v>
      </c>
      <c r="B31" s="91"/>
      <c r="C31" s="84"/>
      <c r="D31" s="92"/>
      <c r="E31" s="92"/>
      <c r="F31" s="92"/>
      <c r="G31" s="92">
        <v>120</v>
      </c>
      <c r="H31" s="92"/>
      <c r="I31" s="92"/>
      <c r="J31" s="103">
        <v>30</v>
      </c>
      <c r="K31" s="92">
        <v>480</v>
      </c>
      <c r="L31" s="92"/>
      <c r="M31" s="92"/>
      <c r="N31" s="123">
        <v>20</v>
      </c>
      <c r="O31" s="92"/>
      <c r="P31" s="94">
        <v>360</v>
      </c>
      <c r="Q31" s="88">
        <f t="shared" si="0"/>
        <v>1010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>
        <v>10000</v>
      </c>
      <c r="P32" s="94"/>
      <c r="Q32" s="88">
        <f t="shared" si="0"/>
        <v>10000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23600</v>
      </c>
      <c r="C37" s="110">
        <f t="shared" ref="C37:P37" si="1">SUM(C6:C36)</f>
        <v>5670</v>
      </c>
      <c r="D37" s="110">
        <f t="shared" si="1"/>
        <v>785</v>
      </c>
      <c r="E37" s="110">
        <f t="shared" si="1"/>
        <v>5620</v>
      </c>
      <c r="F37" s="110">
        <f t="shared" si="1"/>
        <v>1550</v>
      </c>
      <c r="G37" s="110">
        <f>SUM(G6:G36)</f>
        <v>5590</v>
      </c>
      <c r="H37" s="110">
        <f t="shared" si="1"/>
        <v>2760</v>
      </c>
      <c r="I37" s="110">
        <f t="shared" si="1"/>
        <v>2421</v>
      </c>
      <c r="J37" s="110">
        <f t="shared" si="1"/>
        <v>850</v>
      </c>
      <c r="K37" s="110">
        <f t="shared" si="1"/>
        <v>12430</v>
      </c>
      <c r="L37" s="110">
        <f t="shared" si="1"/>
        <v>0</v>
      </c>
      <c r="M37" s="110">
        <f t="shared" si="1"/>
        <v>0</v>
      </c>
      <c r="N37" s="126">
        <f t="shared" si="1"/>
        <v>460</v>
      </c>
      <c r="O37" s="110">
        <f t="shared" si="1"/>
        <v>10000</v>
      </c>
      <c r="P37" s="111">
        <f t="shared" si="1"/>
        <v>2204</v>
      </c>
      <c r="Q37" s="112">
        <f>SUM(Q6:Q36)</f>
        <v>73940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4" t="s">
        <v>16</v>
      </c>
      <c r="B1" s="345"/>
      <c r="C1" s="345"/>
      <c r="D1" s="345"/>
      <c r="E1" s="345"/>
      <c r="F1" s="346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7" t="s">
        <v>179</v>
      </c>
      <c r="B2" s="348"/>
      <c r="C2" s="348"/>
      <c r="D2" s="348"/>
      <c r="E2" s="348"/>
      <c r="F2" s="349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50" t="s">
        <v>119</v>
      </c>
      <c r="B3" s="351"/>
      <c r="C3" s="351"/>
      <c r="D3" s="351"/>
      <c r="E3" s="351"/>
      <c r="F3" s="352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184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186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188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192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193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207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211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214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215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217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190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222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223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228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232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233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234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235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236</v>
      </c>
      <c r="B26" s="57">
        <v>463880</v>
      </c>
      <c r="C26" s="60">
        <v>457870</v>
      </c>
      <c r="D26" s="57">
        <v>2180</v>
      </c>
      <c r="E26" s="57">
        <f t="shared" si="0"/>
        <v>460050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 t="s">
        <v>239</v>
      </c>
      <c r="B27" s="57">
        <v>297100</v>
      </c>
      <c r="C27" s="60">
        <v>232555</v>
      </c>
      <c r="D27" s="57">
        <v>1765</v>
      </c>
      <c r="E27" s="57">
        <f t="shared" si="0"/>
        <v>234320</v>
      </c>
      <c r="F27" s="247"/>
      <c r="G27" s="259">
        <v>1200</v>
      </c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 t="s">
        <v>243</v>
      </c>
      <c r="B28" s="57">
        <v>538700</v>
      </c>
      <c r="C28" s="60">
        <v>490000</v>
      </c>
      <c r="D28" s="57">
        <v>2140</v>
      </c>
      <c r="E28" s="57">
        <f t="shared" si="0"/>
        <v>492140</v>
      </c>
      <c r="F28" s="247"/>
      <c r="G28" s="259">
        <v>5100</v>
      </c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 t="s">
        <v>246</v>
      </c>
      <c r="B29" s="57">
        <v>730390</v>
      </c>
      <c r="C29" s="60">
        <v>575940</v>
      </c>
      <c r="D29" s="57">
        <v>2800</v>
      </c>
      <c r="E29" s="57">
        <f t="shared" si="0"/>
        <v>578740</v>
      </c>
      <c r="F29" s="247"/>
      <c r="G29" s="259">
        <v>7950</v>
      </c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 t="s">
        <v>249</v>
      </c>
      <c r="B30" s="57">
        <v>362000</v>
      </c>
      <c r="C30" s="60">
        <v>383680</v>
      </c>
      <c r="D30" s="57">
        <v>1010</v>
      </c>
      <c r="E30" s="57">
        <f t="shared" si="0"/>
        <v>384690</v>
      </c>
      <c r="F30" s="246"/>
      <c r="G30" s="261">
        <v>1450</v>
      </c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10787760</v>
      </c>
      <c r="C33" s="283">
        <f>SUM(C5:C32)</f>
        <v>10446766</v>
      </c>
      <c r="D33" s="282">
        <f>SUM(D5:D32)</f>
        <v>63094</v>
      </c>
      <c r="E33" s="282">
        <f>SUM(E5:E32)</f>
        <v>10509860</v>
      </c>
      <c r="F33" s="282">
        <f>B33-E33</f>
        <v>277900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2" t="s">
        <v>25</v>
      </c>
      <c r="C35" s="342"/>
      <c r="D35" s="342"/>
      <c r="E35" s="342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5000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216</v>
      </c>
      <c r="C38" s="127" t="s">
        <v>180</v>
      </c>
      <c r="D38" s="220">
        <v>6000</v>
      </c>
      <c r="E38" s="187" t="s">
        <v>215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187</v>
      </c>
      <c r="C39" s="127" t="s">
        <v>180</v>
      </c>
      <c r="D39" s="220">
        <v>1500</v>
      </c>
      <c r="E39" s="187" t="s">
        <v>249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183</v>
      </c>
      <c r="C40" s="292" t="s">
        <v>180</v>
      </c>
      <c r="D40" s="220">
        <v>4170</v>
      </c>
      <c r="E40" s="187" t="s">
        <v>222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219</v>
      </c>
      <c r="C42" s="127" t="s">
        <v>180</v>
      </c>
      <c r="D42" s="220">
        <v>1500</v>
      </c>
      <c r="E42" s="188" t="s">
        <v>243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225</v>
      </c>
      <c r="C43" s="127" t="s">
        <v>226</v>
      </c>
      <c r="D43" s="220">
        <v>1000</v>
      </c>
      <c r="E43" s="187" t="s">
        <v>13</v>
      </c>
      <c r="F43" s="145"/>
      <c r="G43" s="343"/>
      <c r="H43" s="343"/>
      <c r="I43" s="343"/>
      <c r="J43" s="343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610340</v>
      </c>
      <c r="E46" s="309" t="s">
        <v>246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249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191</v>
      </c>
      <c r="C48" s="127"/>
      <c r="D48" s="223">
        <v>200000</v>
      </c>
      <c r="E48" s="191" t="s">
        <v>188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199</v>
      </c>
      <c r="C49" s="127"/>
      <c r="D49" s="223">
        <v>150000</v>
      </c>
      <c r="E49" s="189" t="s">
        <v>249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198780</v>
      </c>
      <c r="E50" s="189" t="s">
        <v>246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196</v>
      </c>
      <c r="C51" s="127"/>
      <c r="D51" s="223">
        <v>69960</v>
      </c>
      <c r="E51" s="191" t="s">
        <v>214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197</v>
      </c>
      <c r="C52" s="127"/>
      <c r="D52" s="223">
        <v>29950</v>
      </c>
      <c r="E52" s="190" t="s">
        <v>249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198</v>
      </c>
      <c r="C53" s="127"/>
      <c r="D53" s="223">
        <v>32120</v>
      </c>
      <c r="E53" s="191" t="s">
        <v>243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246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190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186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186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192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217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/>
      <c r="B78" s="62"/>
      <c r="C78" s="127"/>
      <c r="D78" s="223"/>
      <c r="E78" s="190"/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9000</v>
      </c>
      <c r="E79" s="189" t="s">
        <v>243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224</v>
      </c>
      <c r="C80" s="127"/>
      <c r="D80" s="223">
        <v>8610</v>
      </c>
      <c r="E80" s="190" t="s">
        <v>223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/>
      <c r="B81" s="62"/>
      <c r="C81" s="127"/>
      <c r="D81" s="223"/>
      <c r="E81" s="190"/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230</v>
      </c>
      <c r="B82" s="62" t="s">
        <v>231</v>
      </c>
      <c r="C82" s="127"/>
      <c r="D82" s="223">
        <v>4216</v>
      </c>
      <c r="E82" s="189" t="s">
        <v>235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200</v>
      </c>
      <c r="B83" s="62" t="s">
        <v>201</v>
      </c>
      <c r="C83" s="127"/>
      <c r="D83" s="223">
        <v>16670</v>
      </c>
      <c r="E83" s="190" t="s">
        <v>246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186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37560</v>
      </c>
      <c r="E85" s="190" t="s">
        <v>246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208</v>
      </c>
      <c r="B86" s="62" t="s">
        <v>209</v>
      </c>
      <c r="C86" s="127"/>
      <c r="D86" s="223">
        <v>1560</v>
      </c>
      <c r="E86" s="191" t="s">
        <v>235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194</v>
      </c>
      <c r="B87" s="62" t="s">
        <v>137</v>
      </c>
      <c r="C87" s="127"/>
      <c r="D87" s="223">
        <v>6000</v>
      </c>
      <c r="E87" s="189" t="s">
        <v>233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194</v>
      </c>
      <c r="B88" s="62" t="s">
        <v>195</v>
      </c>
      <c r="C88" s="127"/>
      <c r="D88" s="223">
        <v>40000</v>
      </c>
      <c r="E88" s="189" t="s">
        <v>193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210</v>
      </c>
      <c r="B89" s="128" t="s">
        <v>168</v>
      </c>
      <c r="C89" s="127"/>
      <c r="D89" s="223">
        <v>20000</v>
      </c>
      <c r="E89" s="190" t="s">
        <v>236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210</v>
      </c>
      <c r="B90" s="62" t="s">
        <v>218</v>
      </c>
      <c r="C90" s="127"/>
      <c r="D90" s="223">
        <v>1900</v>
      </c>
      <c r="E90" s="191" t="s">
        <v>217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230</v>
      </c>
      <c r="B91" s="62" t="s">
        <v>244</v>
      </c>
      <c r="C91" s="127"/>
      <c r="D91" s="223">
        <v>18530</v>
      </c>
      <c r="E91" s="191" t="s">
        <v>243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/>
      <c r="B112" s="61"/>
      <c r="C112" s="242"/>
      <c r="D112" s="223"/>
      <c r="E112" s="191"/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/>
      <c r="B113" s="62"/>
      <c r="C113" s="127"/>
      <c r="D113" s="223"/>
      <c r="E113" s="191"/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/>
      <c r="B114" s="62"/>
      <c r="C114" s="127"/>
      <c r="D114" s="223"/>
      <c r="E114" s="191"/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117</v>
      </c>
      <c r="B115" s="62" t="s">
        <v>56</v>
      </c>
      <c r="C115" s="127">
        <v>1739992171</v>
      </c>
      <c r="D115" s="223">
        <v>17500</v>
      </c>
      <c r="E115" s="191" t="s">
        <v>57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153</v>
      </c>
      <c r="B116" s="62" t="s">
        <v>33</v>
      </c>
      <c r="C116" s="127">
        <v>1713632915</v>
      </c>
      <c r="D116" s="223">
        <v>2300</v>
      </c>
      <c r="E116" s="191" t="s">
        <v>32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113</v>
      </c>
      <c r="B117" s="62" t="s">
        <v>185</v>
      </c>
      <c r="C117" s="127">
        <v>1758900692</v>
      </c>
      <c r="D117" s="223">
        <v>30000</v>
      </c>
      <c r="E117" s="191" t="s">
        <v>53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118</v>
      </c>
      <c r="B118" s="185" t="s">
        <v>51</v>
      </c>
      <c r="C118" s="127">
        <v>1755626210</v>
      </c>
      <c r="D118" s="285">
        <v>17500</v>
      </c>
      <c r="E118" s="192" t="s">
        <v>54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40" t="s">
        <v>34</v>
      </c>
      <c r="B119" s="341"/>
      <c r="C119" s="353"/>
      <c r="D119" s="226">
        <f>SUM(D37:D118)</f>
        <v>2163901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40" t="s">
        <v>35</v>
      </c>
      <c r="B121" s="341"/>
      <c r="C121" s="341"/>
      <c r="D121" s="226">
        <f>D119+M121</f>
        <v>2163901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4" t="s">
        <v>58</v>
      </c>
      <c r="B1" s="355"/>
      <c r="C1" s="355"/>
      <c r="D1" s="355"/>
      <c r="E1" s="356"/>
      <c r="F1" s="5"/>
      <c r="G1" s="5"/>
    </row>
    <row r="2" spans="1:29" ht="21.75">
      <c r="A2" s="363" t="s">
        <v>74</v>
      </c>
      <c r="B2" s="364"/>
      <c r="C2" s="364"/>
      <c r="D2" s="364"/>
      <c r="E2" s="365"/>
      <c r="F2" s="5"/>
      <c r="G2" s="5"/>
    </row>
    <row r="3" spans="1:29" ht="23.25">
      <c r="A3" s="357" t="s">
        <v>251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6" t="s">
        <v>143</v>
      </c>
      <c r="B4" s="367"/>
      <c r="C4" s="295"/>
      <c r="D4" s="368" t="s">
        <v>142</v>
      </c>
      <c r="E4" s="369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6834184.4653714299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286843.85312380956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315" t="s">
        <v>248</v>
      </c>
      <c r="B7" s="268">
        <v>66256</v>
      </c>
      <c r="C7" s="45"/>
      <c r="D7" s="302" t="s">
        <v>71</v>
      </c>
      <c r="E7" s="263">
        <v>485692.38775238022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73940</v>
      </c>
      <c r="C10" s="44"/>
      <c r="D10" s="43" t="s">
        <v>12</v>
      </c>
      <c r="E10" s="263">
        <v>2163901</v>
      </c>
      <c r="F10" s="8"/>
      <c r="G10" s="251"/>
      <c r="H10" s="312"/>
      <c r="I10" s="3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75300</v>
      </c>
      <c r="C11" s="44"/>
      <c r="D11" s="44" t="s">
        <v>72</v>
      </c>
      <c r="E11" s="263">
        <v>141860</v>
      </c>
      <c r="F11" s="8"/>
      <c r="G11" s="251"/>
      <c r="H11" s="311">
        <f>SUM(H9:H10)</f>
        <v>74082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203859.85312380956</v>
      </c>
      <c r="C12" s="44"/>
      <c r="D12" s="43" t="s">
        <v>238</v>
      </c>
      <c r="E12" s="265">
        <v>552184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44"/>
      <c r="E13" s="266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 t="s">
        <v>240</v>
      </c>
      <c r="B14" s="319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10203859.85312381</v>
      </c>
      <c r="C15" s="44"/>
      <c r="D15" s="44" t="s">
        <v>7</v>
      </c>
      <c r="E15" s="266">
        <f>E5+E6+E7+E10+E11+E12+E13</f>
        <v>10203859.85312381</v>
      </c>
      <c r="F15" s="5"/>
      <c r="G15" s="121">
        <f>B15-E15</f>
        <v>0</v>
      </c>
      <c r="H15" s="17"/>
      <c r="I15" s="8" t="s">
        <v>245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0" t="s">
        <v>15</v>
      </c>
      <c r="B17" s="361"/>
      <c r="C17" s="361"/>
      <c r="D17" s="361"/>
      <c r="E17" s="362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17" t="s">
        <v>17</v>
      </c>
      <c r="E18" s="318">
        <v>610340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189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202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213</v>
      </c>
      <c r="E22" s="305">
        <v>198780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220</v>
      </c>
      <c r="B23" s="131">
        <v>20000</v>
      </c>
      <c r="C23" s="132"/>
      <c r="D23" s="304" t="s">
        <v>227</v>
      </c>
      <c r="E23" s="305">
        <v>60760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247</v>
      </c>
      <c r="B24" s="131">
        <v>37560</v>
      </c>
      <c r="C24" s="132"/>
      <c r="D24" s="304" t="s">
        <v>203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206</v>
      </c>
      <c r="B25" s="131">
        <v>40000</v>
      </c>
      <c r="C25" s="132"/>
      <c r="D25" s="304" t="s">
        <v>204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205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2021-12-30T16:05:10Z</dcterms:modified>
</cp:coreProperties>
</file>