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6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  <sheet name="Sheet1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<sst xmlns="http://schemas.openxmlformats.org/spreadsheetml/2006/main" count="467" uniqueCount="224">
  <si>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</si>
  <si>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</si>
  <si>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</si>
  <si>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</si>
  <si>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</si>
  <si>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</si>
  <si>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</si>
  <si>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</si>
  <si>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</si>
  <si>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</si>
  <si>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</si>
  <si>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</si>
  <si>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</si>
  <si>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</si>
  <si>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</si>
  <si>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</si>
  <si>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</si>
  <si>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</si>
  <si>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</si>
  <si>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</si>
  <si>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</si>
  <si>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</si>
  <si>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</si>
  <si>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</si>
  <si>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</si>
  <si>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</si>
  <si>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</si>
  <si>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</si>
  <si>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</si>
  <si>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</si>
  <si>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</si>
  <si>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</si>
  <si>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</si>
  <si>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</si>
  <si>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</si>
  <si>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</si>
  <si>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</si>
  <si>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</si>
  <si>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</si>
  <si>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</si>
  <si>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</si>
  <si>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</si>
  <si>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</si>
  <si>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</si>
  <si>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</si>
  <si>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</si>
  <si>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</si>
  <si>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</si>
  <si>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</si>
  <si>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</si>
  <si>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</si>
  <si>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</si>
  <si>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</si>
  <si>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</si>
  <si>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</si>
  <si>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</si>
  <si>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</si>
  <si>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</si>
  <si>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</si>
  <si>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</si>
  <si>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</si>
  <si>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</si>
  <si>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</si>
  <si>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</si>
  <si>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</si>
  <si>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</si>
  <si>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</si>
  <si>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</si>
  <si>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</si>
  <si>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</si>
  <si>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</si>
  <si>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</si>
  <si>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</si>
  <si>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</si>
  <si>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</si>
  <si>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</si>
  <si>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</si>
  <si>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</si>
  <si>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</si>
  <si>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</si>
  <si>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</si>
  <si>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</si>
  <si>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</si>
  <si>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</si>
  <si>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</si>
  <si>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</si>
  <si>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</si>
  <si>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</si>
  <si>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</si>
  <si>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</si>
  <si>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</si>
  <si>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</si>
  <si>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</si>
  <si>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</si>
  <si>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</si>
  <si>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</si>
  <si>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</si>
  <si>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</si>
  <si>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</si>
  <si>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</si>
  <si>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</si>
  <si>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</si>
  <si>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</si>
  <si>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</si>
  <si>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</si>
  <si>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</si>
  <si>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</si>
  <si>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</si>
  <si>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</si>
  <si>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</si>
  <si>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</si>
  <si>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</si>
  <si>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</si>
  <si>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</si>
  <si>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</si>
  <si>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</si>
  <si>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</si>
  <si>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</si>
  <si>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</si>
  <si>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</si>
  <si>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</si>
  <si>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</si>
  <si>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</si>
  <si>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</si>
  <si>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</si>
  <si>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</si>
  <si>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</si>
  <si>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</si>
  <si>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</si>
  <si>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</si>
  <si>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</si>
  <si>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</si>
  <si>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</si>
  <si>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</si>
  <si>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</si>
  <si>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</si>
  <si>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</si>
  <si>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</si>
  <si>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</si>
  <si>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</si>
  <si>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</si>
  <si>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</si>
  <si>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</si>
  <si>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</si>
  <si>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</si>
  <si>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</si>
  <si>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</si>
  <si>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</si>
  <si>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</si>
  <si>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</si>
  <si>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</si>
  <si>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</si>
  <si>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</si>
  <si>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</si>
  <si>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</si>
  <si>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</si>
  <si>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</si>
  <si>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</si>
  <si>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</si>
  <si>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</si>
  <si>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</si>
  <si>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</si>
  <si>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</si>
  <si>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</si>
  <si>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</si>
  <si>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</si>
  <si>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</si>
  <si>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</si>
  <si>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</si>
  <si>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</si>
  <si>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</si>
  <si>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</si>
  <si>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</si>
  <si>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</si>
  <si>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</si>
  <si>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</si>
  <si>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</si>
  <si>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</si>
  <si>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</si>
  <si>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</si>
  <si>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</si>
  <si>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</si>
  <si>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</si>
  <si>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</si>
  <si>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</si>
  <si>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</si>
  <si>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</si>
  <si>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</si>
  <si>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</si>
  <si>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</si>
  <si>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</si>
  <si>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</si>
  <si>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</si>
  <si>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</si>
  <si>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</si>
  <si>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</si>
  <si>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</si>
  <si>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</si>
  <si>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</si>
  <si>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</si>
  <si>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</si>
  <si>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</si>
  <si>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</si>
  <si>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</si>
  <si>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</si>
  <si>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</si>
  <si>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</si>
  <si>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</si>
  <si>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</si>
  <si>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</si>
  <si>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</si>
  <si>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</si>
  <si>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</si>
  <si>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</si>
  <si>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</si>
  <si>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Adress</t>
  </si>
  <si>
    <t>Retial Name</t>
  </si>
  <si>
    <t>Naopara, Puthia</t>
  </si>
  <si>
    <t>Arani, Bagha</t>
  </si>
  <si>
    <t>Need to talk with those retailer for closing 05 December 2021</t>
  </si>
  <si>
    <t>Mugdho Corporation (Symphony Mobile)</t>
  </si>
  <si>
    <t>16.11.2021</t>
  </si>
  <si>
    <t>Date:16.11.2021</t>
  </si>
  <si>
    <t>Liton Office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</si>
</sst>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0" fillId="42" borderId="2" xfId="0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/>
    </xf>
    <xf numFmtId="0" fontId="3" fillId="0" borderId="59" xfId="0" applyFont="1" applyBorder="1" applyAlignment="1">
      <alignment horizontal="center"/>
    </xf>
    <xf numFmtId="1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70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F26" sqref="F26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186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1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1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1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1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1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1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1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1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1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1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1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1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1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1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1"/>
      <c r="B20" s="28" t="s">
        <v>221</v>
      </c>
      <c r="C20" s="287">
        <v>500000</v>
      </c>
      <c r="D20" s="308">
        <v>700000</v>
      </c>
      <c r="E20" s="289">
        <f t="shared" si="0"/>
        <v>754388</v>
      </c>
      <c r="F20" s="22"/>
      <c r="G20" s="31"/>
      <c r="H20" s="2"/>
    </row>
    <row r="21" spans="1:8">
      <c r="A21" s="321"/>
      <c r="B21" s="28" t="s">
        <v>221</v>
      </c>
      <c r="C21" s="287">
        <v>0</v>
      </c>
      <c r="D21" s="308">
        <v>600000</v>
      </c>
      <c r="E21" s="289">
        <f>E20+C21-D21</f>
        <v>154388</v>
      </c>
      <c r="F21" s="20"/>
      <c r="G21" s="2"/>
      <c r="H21" s="2"/>
    </row>
    <row r="22" spans="1:8">
      <c r="A22" s="321"/>
      <c r="B22" s="28"/>
      <c r="C22" s="287"/>
      <c r="D22" s="287"/>
      <c r="E22" s="289">
        <f t="shared" si="0"/>
        <v>154388</v>
      </c>
      <c r="F22" s="22"/>
      <c r="G22" s="2"/>
      <c r="H22" s="2" t="s">
        <v>13</v>
      </c>
    </row>
    <row r="23" spans="1:8">
      <c r="A23" s="321"/>
      <c r="B23" s="28"/>
      <c r="C23" s="287"/>
      <c r="D23" s="287"/>
      <c r="E23" s="289">
        <f>E22+C23-D23</f>
        <v>154388</v>
      </c>
      <c r="F23" s="20"/>
      <c r="G23" s="2"/>
      <c r="H23" s="2"/>
    </row>
    <row r="24" spans="1:8">
      <c r="A24" s="321"/>
      <c r="B24" s="28"/>
      <c r="C24" s="287"/>
      <c r="D24" s="287"/>
      <c r="E24" s="289">
        <f t="shared" si="0"/>
        <v>154388</v>
      </c>
      <c r="F24" s="20"/>
      <c r="G24" s="2"/>
      <c r="H24" s="2"/>
    </row>
    <row r="25" spans="1:8">
      <c r="A25" s="321"/>
      <c r="B25" s="28"/>
      <c r="C25" s="287"/>
      <c r="D25" s="287"/>
      <c r="E25" s="289">
        <f t="shared" si="0"/>
        <v>154388</v>
      </c>
      <c r="F25" s="20"/>
      <c r="G25" s="2"/>
      <c r="H25" s="2"/>
    </row>
    <row r="26" spans="1:8">
      <c r="A26" s="321"/>
      <c r="B26" s="28"/>
      <c r="C26" s="287"/>
      <c r="D26" s="287"/>
      <c r="E26" s="289">
        <f t="shared" si="0"/>
        <v>154388</v>
      </c>
      <c r="F26" s="20"/>
      <c r="G26" s="2"/>
      <c r="H26" s="2"/>
    </row>
    <row r="27" spans="1:8">
      <c r="A27" s="321"/>
      <c r="B27" s="28"/>
      <c r="C27" s="287"/>
      <c r="D27" s="287"/>
      <c r="E27" s="289">
        <f t="shared" si="0"/>
        <v>154388</v>
      </c>
      <c r="F27" s="20"/>
      <c r="G27" s="2"/>
      <c r="H27" s="23"/>
    </row>
    <row r="28" spans="1:8">
      <c r="A28" s="321"/>
      <c r="B28" s="28"/>
      <c r="C28" s="287"/>
      <c r="D28" s="287"/>
      <c r="E28" s="289">
        <f>E27+C28-D28</f>
        <v>154388</v>
      </c>
      <c r="F28" s="20"/>
      <c r="G28" s="2"/>
      <c r="H28" s="23"/>
    </row>
    <row r="29" spans="1:8">
      <c r="A29" s="321"/>
      <c r="B29" s="28"/>
      <c r="C29" s="287"/>
      <c r="D29" s="287"/>
      <c r="E29" s="289">
        <f t="shared" si="0"/>
        <v>154388</v>
      </c>
      <c r="F29" s="20"/>
      <c r="G29" s="2"/>
      <c r="H29" s="23"/>
    </row>
    <row r="30" spans="1:8">
      <c r="A30" s="321"/>
      <c r="B30" s="28"/>
      <c r="C30" s="287"/>
      <c r="D30" s="287"/>
      <c r="E30" s="289">
        <f t="shared" si="0"/>
        <v>154388</v>
      </c>
      <c r="F30" s="20"/>
      <c r="G30" s="2"/>
      <c r="H30" s="23"/>
    </row>
    <row r="31" spans="1:8">
      <c r="A31" s="321"/>
      <c r="B31" s="28"/>
      <c r="C31" s="287"/>
      <c r="D31" s="287"/>
      <c r="E31" s="289">
        <f t="shared" si="0"/>
        <v>154388</v>
      </c>
      <c r="F31" s="20"/>
      <c r="G31" s="2"/>
      <c r="H31" s="23"/>
    </row>
    <row r="32" spans="1:8">
      <c r="A32" s="321"/>
      <c r="B32" s="28"/>
      <c r="C32" s="287"/>
      <c r="D32" s="287"/>
      <c r="E32" s="289">
        <f>E31+C32-D32</f>
        <v>154388</v>
      </c>
      <c r="F32" s="20"/>
      <c r="G32" s="2"/>
      <c r="H32" s="23"/>
    </row>
    <row r="33" spans="1:8">
      <c r="A33" s="321"/>
      <c r="B33" s="28"/>
      <c r="C33" s="287"/>
      <c r="D33" s="290"/>
      <c r="E33" s="289">
        <f t="shared" si="0"/>
        <v>154388</v>
      </c>
      <c r="F33" s="20"/>
      <c r="G33" s="2"/>
      <c r="H33" s="23"/>
    </row>
    <row r="34" spans="1:8">
      <c r="A34" s="321"/>
      <c r="B34" s="28"/>
      <c r="C34" s="287"/>
      <c r="D34" s="287"/>
      <c r="E34" s="289">
        <f t="shared" si="0"/>
        <v>154388</v>
      </c>
      <c r="F34" s="20"/>
      <c r="G34" s="2"/>
      <c r="H34" s="23"/>
    </row>
    <row r="35" spans="1:8">
      <c r="A35" s="321"/>
      <c r="B35" s="28"/>
      <c r="C35" s="287"/>
      <c r="D35" s="287"/>
      <c r="E35" s="289">
        <f t="shared" si="0"/>
        <v>154388</v>
      </c>
      <c r="F35" s="20"/>
      <c r="G35" s="2"/>
      <c r="H35" s="23"/>
    </row>
    <row r="36" spans="1:8">
      <c r="A36" s="321"/>
      <c r="B36" s="28"/>
      <c r="C36" s="287"/>
      <c r="D36" s="287"/>
      <c r="E36" s="289">
        <f t="shared" si="0"/>
        <v>154388</v>
      </c>
      <c r="F36" s="20"/>
      <c r="G36" s="2"/>
      <c r="H36" s="23"/>
    </row>
    <row r="37" spans="1:8">
      <c r="A37" s="321"/>
      <c r="B37" s="28"/>
      <c r="C37" s="287"/>
      <c r="D37" s="287"/>
      <c r="E37" s="289">
        <f t="shared" si="0"/>
        <v>154388</v>
      </c>
      <c r="F37" s="20"/>
      <c r="G37" s="2"/>
      <c r="H37" s="23"/>
    </row>
    <row r="38" spans="1:8">
      <c r="A38" s="321"/>
      <c r="B38" s="28"/>
      <c r="C38" s="287"/>
      <c r="D38" s="287"/>
      <c r="E38" s="289">
        <f t="shared" si="0"/>
        <v>154388</v>
      </c>
      <c r="F38" s="20"/>
      <c r="G38" s="2"/>
      <c r="H38" s="23"/>
    </row>
    <row r="39" spans="1:8">
      <c r="A39" s="321"/>
      <c r="B39" s="28"/>
      <c r="C39" s="287"/>
      <c r="D39" s="287"/>
      <c r="E39" s="289">
        <f t="shared" si="0"/>
        <v>154388</v>
      </c>
      <c r="F39" s="20"/>
      <c r="G39" s="2"/>
      <c r="H39" s="23"/>
    </row>
    <row r="40" spans="1:8">
      <c r="A40" s="321"/>
      <c r="B40" s="28"/>
      <c r="C40" s="287"/>
      <c r="D40" s="287"/>
      <c r="E40" s="289">
        <f t="shared" si="0"/>
        <v>154388</v>
      </c>
      <c r="F40" s="20"/>
      <c r="G40" s="2"/>
      <c r="H40" s="23"/>
    </row>
    <row r="41" spans="1:8">
      <c r="A41" s="321"/>
      <c r="B41" s="28"/>
      <c r="C41" s="287"/>
      <c r="D41" s="287"/>
      <c r="E41" s="289">
        <f t="shared" si="0"/>
        <v>154388</v>
      </c>
      <c r="F41" s="20"/>
      <c r="G41" s="2"/>
      <c r="H41" s="23"/>
    </row>
    <row r="42" spans="1:8">
      <c r="A42" s="321"/>
      <c r="B42" s="28"/>
      <c r="C42" s="287"/>
      <c r="D42" s="287"/>
      <c r="E42" s="289">
        <f t="shared" si="0"/>
        <v>154388</v>
      </c>
      <c r="F42" s="20"/>
      <c r="G42" s="2"/>
      <c r="H42" s="23"/>
    </row>
    <row r="43" spans="1:8">
      <c r="A43" s="321"/>
      <c r="B43" s="28"/>
      <c r="C43" s="287"/>
      <c r="D43" s="287"/>
      <c r="E43" s="289">
        <f t="shared" si="0"/>
        <v>154388</v>
      </c>
      <c r="F43" s="20"/>
      <c r="G43" s="2"/>
      <c r="H43" s="23"/>
    </row>
    <row r="44" spans="1:8">
      <c r="A44" s="321"/>
      <c r="B44" s="28"/>
      <c r="C44" s="287"/>
      <c r="D44" s="287"/>
      <c r="E44" s="289">
        <f t="shared" si="0"/>
        <v>154388</v>
      </c>
      <c r="F44" s="20"/>
      <c r="G44" s="2"/>
      <c r="H44" s="23"/>
    </row>
    <row r="45" spans="1:8">
      <c r="A45" s="321"/>
      <c r="B45" s="28"/>
      <c r="C45" s="287"/>
      <c r="D45" s="287"/>
      <c r="E45" s="289">
        <f t="shared" si="0"/>
        <v>154388</v>
      </c>
      <c r="F45" s="20"/>
      <c r="G45" s="2"/>
      <c r="H45" s="23"/>
    </row>
    <row r="46" spans="1:8">
      <c r="A46" s="321"/>
      <c r="B46" s="28"/>
      <c r="C46" s="287"/>
      <c r="D46" s="287"/>
      <c r="E46" s="289">
        <f t="shared" si="0"/>
        <v>154388</v>
      </c>
      <c r="F46" s="20"/>
      <c r="G46" s="2"/>
      <c r="H46" s="23"/>
    </row>
    <row r="47" spans="1:8">
      <c r="A47" s="321"/>
      <c r="B47" s="28"/>
      <c r="C47" s="287"/>
      <c r="D47" s="287"/>
      <c r="E47" s="289">
        <f t="shared" si="0"/>
        <v>154388</v>
      </c>
      <c r="F47" s="20"/>
      <c r="G47" s="2"/>
      <c r="H47" s="23"/>
    </row>
    <row r="48" spans="1:8">
      <c r="A48" s="321"/>
      <c r="B48" s="28"/>
      <c r="C48" s="287"/>
      <c r="D48" s="287"/>
      <c r="E48" s="289">
        <f t="shared" si="0"/>
        <v>154388</v>
      </c>
      <c r="F48" s="20"/>
      <c r="G48" s="2"/>
      <c r="H48" s="23"/>
    </row>
    <row r="49" spans="1:8">
      <c r="A49" s="321"/>
      <c r="B49" s="28"/>
      <c r="C49" s="287"/>
      <c r="D49" s="287"/>
      <c r="E49" s="289">
        <f t="shared" si="0"/>
        <v>154388</v>
      </c>
      <c r="F49" s="20"/>
      <c r="G49" s="2"/>
      <c r="H49" s="23"/>
    </row>
    <row r="50" spans="1:8">
      <c r="A50" s="321"/>
      <c r="B50" s="28"/>
      <c r="C50" s="287"/>
      <c r="D50" s="287"/>
      <c r="E50" s="289">
        <f t="shared" si="0"/>
        <v>154388</v>
      </c>
      <c r="F50" s="20"/>
      <c r="G50" s="2"/>
      <c r="H50" s="23"/>
    </row>
    <row r="51" spans="1:8">
      <c r="A51" s="321"/>
      <c r="B51" s="28"/>
      <c r="C51" s="287"/>
      <c r="D51" s="287"/>
      <c r="E51" s="289">
        <f t="shared" si="0"/>
        <v>154388</v>
      </c>
      <c r="F51" s="20"/>
      <c r="G51" s="2"/>
      <c r="H51" s="23"/>
    </row>
    <row r="52" spans="1:8">
      <c r="A52" s="321"/>
      <c r="B52" s="28"/>
      <c r="C52" s="287"/>
      <c r="D52" s="287"/>
      <c r="E52" s="289">
        <f t="shared" si="0"/>
        <v>154388</v>
      </c>
      <c r="F52" s="20"/>
      <c r="G52" s="2"/>
      <c r="H52" s="23"/>
    </row>
    <row r="53" spans="1:8">
      <c r="A53" s="321"/>
      <c r="B53" s="28"/>
      <c r="C53" s="287"/>
      <c r="D53" s="287"/>
      <c r="E53" s="289">
        <f t="shared" si="0"/>
        <v>154388</v>
      </c>
      <c r="F53" s="20"/>
      <c r="G53" s="2"/>
      <c r="H53" s="23"/>
    </row>
    <row r="54" spans="1:8">
      <c r="A54" s="321"/>
      <c r="B54" s="28"/>
      <c r="C54" s="287"/>
      <c r="D54" s="287"/>
      <c r="E54" s="289">
        <f t="shared" si="0"/>
        <v>154388</v>
      </c>
      <c r="F54" s="20"/>
      <c r="G54" s="2"/>
      <c r="H54" s="23"/>
    </row>
    <row r="55" spans="1:8">
      <c r="A55" s="321"/>
      <c r="B55" s="28"/>
      <c r="C55" s="287"/>
      <c r="D55" s="287"/>
      <c r="E55" s="289">
        <f t="shared" si="0"/>
        <v>154388</v>
      </c>
      <c r="F55" s="20"/>
      <c r="G55" s="2"/>
    </row>
    <row r="56" spans="1:8">
      <c r="A56" s="321"/>
      <c r="B56" s="28"/>
      <c r="C56" s="287"/>
      <c r="D56" s="287"/>
      <c r="E56" s="289">
        <f t="shared" si="0"/>
        <v>154388</v>
      </c>
      <c r="F56" s="20"/>
      <c r="G56" s="2"/>
    </row>
    <row r="57" spans="1:8">
      <c r="A57" s="321"/>
      <c r="B57" s="28"/>
      <c r="C57" s="287"/>
      <c r="D57" s="287"/>
      <c r="E57" s="289">
        <f t="shared" si="0"/>
        <v>154388</v>
      </c>
      <c r="F57" s="20"/>
      <c r="G57" s="2"/>
    </row>
    <row r="58" spans="1:8">
      <c r="A58" s="321"/>
      <c r="B58" s="28"/>
      <c r="C58" s="287"/>
      <c r="D58" s="287"/>
      <c r="E58" s="289">
        <f t="shared" si="0"/>
        <v>154388</v>
      </c>
      <c r="F58" s="20"/>
      <c r="G58" s="2"/>
    </row>
    <row r="59" spans="1:8">
      <c r="A59" s="321"/>
      <c r="B59" s="28"/>
      <c r="C59" s="287"/>
      <c r="D59" s="287"/>
      <c r="E59" s="289">
        <f t="shared" si="0"/>
        <v>154388</v>
      </c>
      <c r="F59" s="20"/>
      <c r="G59" s="2"/>
    </row>
    <row r="60" spans="1:8">
      <c r="A60" s="321"/>
      <c r="B60" s="28"/>
      <c r="C60" s="287"/>
      <c r="D60" s="287"/>
      <c r="E60" s="289">
        <f t="shared" si="0"/>
        <v>154388</v>
      </c>
      <c r="F60" s="20"/>
      <c r="G60" s="2"/>
    </row>
    <row r="61" spans="1:8">
      <c r="A61" s="321"/>
      <c r="B61" s="28"/>
      <c r="C61" s="287"/>
      <c r="D61" s="287"/>
      <c r="E61" s="289">
        <f t="shared" si="0"/>
        <v>154388</v>
      </c>
      <c r="F61" s="20"/>
      <c r="G61" s="2"/>
    </row>
    <row r="62" spans="1:8">
      <c r="A62" s="321"/>
      <c r="B62" s="28"/>
      <c r="C62" s="287"/>
      <c r="D62" s="287"/>
      <c r="E62" s="289">
        <f t="shared" si="0"/>
        <v>154388</v>
      </c>
      <c r="F62" s="20"/>
      <c r="G62" s="2"/>
    </row>
    <row r="63" spans="1:8">
      <c r="A63" s="321"/>
      <c r="B63" s="28"/>
      <c r="C63" s="287"/>
      <c r="D63" s="287"/>
      <c r="E63" s="289">
        <f t="shared" si="0"/>
        <v>154388</v>
      </c>
      <c r="F63" s="20"/>
      <c r="G63" s="2"/>
    </row>
    <row r="64" spans="1:8">
      <c r="A64" s="321"/>
      <c r="B64" s="28"/>
      <c r="C64" s="287"/>
      <c r="D64" s="287"/>
      <c r="E64" s="289">
        <f t="shared" si="0"/>
        <v>154388</v>
      </c>
      <c r="F64" s="20"/>
      <c r="G64" s="2"/>
    </row>
    <row r="65" spans="1:7">
      <c r="A65" s="321"/>
      <c r="B65" s="28"/>
      <c r="C65" s="287"/>
      <c r="D65" s="287"/>
      <c r="E65" s="289">
        <f t="shared" si="0"/>
        <v>154388</v>
      </c>
      <c r="F65" s="20"/>
      <c r="G65" s="2"/>
    </row>
    <row r="66" spans="1:7">
      <c r="A66" s="321"/>
      <c r="B66" s="28"/>
      <c r="C66" s="287"/>
      <c r="D66" s="287"/>
      <c r="E66" s="289">
        <f t="shared" si="0"/>
        <v>154388</v>
      </c>
      <c r="F66" s="20"/>
      <c r="G66" s="2"/>
    </row>
    <row r="67" spans="1:7">
      <c r="A67" s="321"/>
      <c r="B67" s="28"/>
      <c r="C67" s="287"/>
      <c r="D67" s="287"/>
      <c r="E67" s="289">
        <f t="shared" si="0"/>
        <v>154388</v>
      </c>
      <c r="F67" s="20"/>
      <c r="G67" s="2"/>
    </row>
    <row r="68" spans="1:7">
      <c r="A68" s="321"/>
      <c r="B68" s="28"/>
      <c r="C68" s="287"/>
      <c r="D68" s="287"/>
      <c r="E68" s="289">
        <f t="shared" si="0"/>
        <v>154388</v>
      </c>
      <c r="F68" s="20"/>
      <c r="G68" s="2"/>
    </row>
    <row r="69" spans="1:7">
      <c r="A69" s="321"/>
      <c r="B69" s="28"/>
      <c r="C69" s="287"/>
      <c r="D69" s="287"/>
      <c r="E69" s="289">
        <f t="shared" si="0"/>
        <v>154388</v>
      </c>
      <c r="F69" s="20"/>
      <c r="G69" s="2"/>
    </row>
    <row r="70" spans="1:7">
      <c r="A70" s="321"/>
      <c r="B70" s="28"/>
      <c r="C70" s="287"/>
      <c r="D70" s="287"/>
      <c r="E70" s="289">
        <f t="shared" ref="E70:E82" si="1">E69+C70-D70</f>
        <v>154388</v>
      </c>
      <c r="F70" s="20"/>
      <c r="G70" s="2"/>
    </row>
    <row r="71" spans="1:7">
      <c r="A71" s="321"/>
      <c r="B71" s="28"/>
      <c r="C71" s="287"/>
      <c r="D71" s="287"/>
      <c r="E71" s="289">
        <f t="shared" si="1"/>
        <v>154388</v>
      </c>
      <c r="F71" s="20"/>
      <c r="G71" s="2"/>
    </row>
    <row r="72" spans="1:7">
      <c r="A72" s="321"/>
      <c r="B72" s="28"/>
      <c r="C72" s="287"/>
      <c r="D72" s="287"/>
      <c r="E72" s="289">
        <f t="shared" si="1"/>
        <v>154388</v>
      </c>
      <c r="F72" s="20"/>
      <c r="G72" s="2"/>
    </row>
    <row r="73" spans="1:7">
      <c r="A73" s="321"/>
      <c r="B73" s="28"/>
      <c r="C73" s="287"/>
      <c r="D73" s="287"/>
      <c r="E73" s="289">
        <f t="shared" si="1"/>
        <v>154388</v>
      </c>
      <c r="F73" s="20"/>
      <c r="G73" s="2"/>
    </row>
    <row r="74" spans="1:7">
      <c r="A74" s="321"/>
      <c r="B74" s="28"/>
      <c r="C74" s="287"/>
      <c r="D74" s="287"/>
      <c r="E74" s="289">
        <f t="shared" si="1"/>
        <v>154388</v>
      </c>
      <c r="F74" s="20"/>
      <c r="G74" s="2"/>
    </row>
    <row r="75" spans="1:7">
      <c r="A75" s="321"/>
      <c r="B75" s="28"/>
      <c r="C75" s="287"/>
      <c r="D75" s="287"/>
      <c r="E75" s="289">
        <f t="shared" si="1"/>
        <v>154388</v>
      </c>
      <c r="F75" s="22"/>
      <c r="G75" s="2"/>
    </row>
    <row r="76" spans="1:7">
      <c r="A76" s="321"/>
      <c r="B76" s="28"/>
      <c r="C76" s="287"/>
      <c r="D76" s="287"/>
      <c r="E76" s="289">
        <f t="shared" si="1"/>
        <v>154388</v>
      </c>
      <c r="F76" s="20"/>
      <c r="G76" s="2"/>
    </row>
    <row r="77" spans="1:7">
      <c r="A77" s="321"/>
      <c r="B77" s="28"/>
      <c r="C77" s="287"/>
      <c r="D77" s="287"/>
      <c r="E77" s="289">
        <f t="shared" si="1"/>
        <v>154388</v>
      </c>
      <c r="F77" s="20"/>
      <c r="G77" s="2"/>
    </row>
    <row r="78" spans="1:7">
      <c r="A78" s="321"/>
      <c r="B78" s="28"/>
      <c r="C78" s="287"/>
      <c r="D78" s="287"/>
      <c r="E78" s="289">
        <f t="shared" si="1"/>
        <v>154388</v>
      </c>
      <c r="F78" s="20"/>
      <c r="G78" s="2"/>
    </row>
    <row r="79" spans="1:7">
      <c r="A79" s="321"/>
      <c r="B79" s="28"/>
      <c r="C79" s="287"/>
      <c r="D79" s="287"/>
      <c r="E79" s="289">
        <f t="shared" si="1"/>
        <v>154388</v>
      </c>
      <c r="F79" s="20"/>
      <c r="G79" s="2"/>
    </row>
    <row r="80" spans="1:7">
      <c r="A80" s="321"/>
      <c r="B80" s="28"/>
      <c r="C80" s="287"/>
      <c r="D80" s="287"/>
      <c r="E80" s="289">
        <f t="shared" si="1"/>
        <v>154388</v>
      </c>
      <c r="F80" s="20"/>
      <c r="G80" s="2"/>
    </row>
    <row r="81" spans="1:7">
      <c r="A81" s="321"/>
      <c r="B81" s="28"/>
      <c r="C81" s="287"/>
      <c r="D81" s="287"/>
      <c r="E81" s="289">
        <f t="shared" si="1"/>
        <v>154388</v>
      </c>
      <c r="F81" s="20"/>
      <c r="G81" s="2"/>
    </row>
    <row r="82" spans="1:7">
      <c r="A82" s="321"/>
      <c r="B82" s="28"/>
      <c r="C82" s="287"/>
      <c r="D82" s="287"/>
      <c r="E82" s="289">
        <f t="shared" si="1"/>
        <v>154388</v>
      </c>
      <c r="F82" s="20"/>
      <c r="G82" s="2"/>
    </row>
    <row r="83" spans="1:7">
      <c r="A83" s="321"/>
      <c r="B83" s="33"/>
      <c r="C83" s="289">
        <f>SUM(C5:C72)</f>
        <v>5064388</v>
      </c>
      <c r="D83" s="289">
        <f>SUM(D5:D77)</f>
        <v>4910000</v>
      </c>
      <c r="E83" s="291">
        <f>E71</f>
        <v>154388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7" activePane="bottomLeft" state="frozen"/>
      <selection pane="bottomLeft" activeCell="O44" sqref="O44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6" customFormat="1" ht="18">
      <c r="A2" s="327" t="s">
        <v>149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7" customFormat="1" ht="16.5" thickBot="1">
      <c r="A3" s="328" t="s">
        <v>187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0"/>
      <c r="T3" s="8"/>
      <c r="U3" s="8"/>
      <c r="V3" s="8"/>
      <c r="W3" s="8"/>
      <c r="X3" s="18"/>
    </row>
    <row r="4" spans="1:24" s="78" customFormat="1" ht="12.75" customHeight="1">
      <c r="A4" s="331" t="s">
        <v>43</v>
      </c>
      <c r="B4" s="333" t="s">
        <v>44</v>
      </c>
      <c r="C4" s="322" t="s">
        <v>45</v>
      </c>
      <c r="D4" s="322" t="s">
        <v>46</v>
      </c>
      <c r="E4" s="322" t="s">
        <v>47</v>
      </c>
      <c r="F4" s="322" t="s">
        <v>159</v>
      </c>
      <c r="G4" s="322" t="s">
        <v>48</v>
      </c>
      <c r="H4" s="322" t="s">
        <v>165</v>
      </c>
      <c r="I4" s="322" t="s">
        <v>163</v>
      </c>
      <c r="J4" s="322" t="s">
        <v>49</v>
      </c>
      <c r="K4" s="322" t="s">
        <v>50</v>
      </c>
      <c r="L4" s="322" t="s">
        <v>51</v>
      </c>
      <c r="M4" s="322" t="s">
        <v>52</v>
      </c>
      <c r="N4" s="322" t="s">
        <v>53</v>
      </c>
      <c r="O4" s="324" t="s">
        <v>54</v>
      </c>
      <c r="P4" s="335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221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/>
      <c r="B20" s="93"/>
      <c r="C20" s="86"/>
      <c r="D20" s="94"/>
      <c r="E20" s="94"/>
      <c r="F20" s="125"/>
      <c r="G20" s="94"/>
      <c r="H20" s="94"/>
      <c r="I20" s="94"/>
      <c r="J20" s="94"/>
      <c r="K20" s="94"/>
      <c r="L20" s="94"/>
      <c r="M20" s="94"/>
      <c r="N20" s="125"/>
      <c r="O20" s="94"/>
      <c r="P20" s="96"/>
      <c r="Q20" s="90">
        <f t="shared" si="0"/>
        <v>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14450</v>
      </c>
      <c r="C37" s="112">
        <f t="shared" ref="C37:P37" si="1">SUM(C6:C36)</f>
        <v>1750</v>
      </c>
      <c r="D37" s="112">
        <f t="shared" si="1"/>
        <v>1090</v>
      </c>
      <c r="E37" s="112">
        <f t="shared" si="1"/>
        <v>3900</v>
      </c>
      <c r="F37" s="112">
        <f t="shared" si="1"/>
        <v>430</v>
      </c>
      <c r="G37" s="112">
        <f>SUM(G6:G36)</f>
        <v>4030</v>
      </c>
      <c r="H37" s="112">
        <f t="shared" si="1"/>
        <v>0</v>
      </c>
      <c r="I37" s="112">
        <f t="shared" si="1"/>
        <v>0</v>
      </c>
      <c r="J37" s="112">
        <f t="shared" si="1"/>
        <v>550</v>
      </c>
      <c r="K37" s="112">
        <f t="shared" si="1"/>
        <v>6640</v>
      </c>
      <c r="L37" s="112">
        <f t="shared" si="1"/>
        <v>0</v>
      </c>
      <c r="M37" s="112">
        <f t="shared" si="1"/>
        <v>1700</v>
      </c>
      <c r="N37" s="128">
        <f t="shared" si="1"/>
        <v>230</v>
      </c>
      <c r="O37" s="112">
        <f t="shared" si="1"/>
        <v>0</v>
      </c>
      <c r="P37" s="113">
        <f t="shared" si="1"/>
        <v>140</v>
      </c>
      <c r="Q37" s="114">
        <f>SUM(Q6:Q36)</f>
        <v>34910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8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1" t="s">
        <v>16</v>
      </c>
      <c r="B1" s="342"/>
      <c r="C1" s="342"/>
      <c r="D1" s="342"/>
      <c r="E1" s="342"/>
      <c r="F1" s="343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4" t="s">
        <v>188</v>
      </c>
      <c r="B2" s="345"/>
      <c r="C2" s="345"/>
      <c r="D2" s="345"/>
      <c r="E2" s="345"/>
      <c r="F2" s="346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7" t="s">
        <v>126</v>
      </c>
      <c r="B3" s="348"/>
      <c r="C3" s="348"/>
      <c r="D3" s="348"/>
      <c r="E3" s="348"/>
      <c r="F3" s="349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221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/>
      <c r="B19" s="59"/>
      <c r="C19" s="62"/>
      <c r="D19" s="59"/>
      <c r="E19" s="59">
        <f>C19+D19</f>
        <v>0</v>
      </c>
      <c r="F19" s="251"/>
      <c r="G19" s="269"/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9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6015280</v>
      </c>
      <c r="C33" s="295">
        <f>SUM(C5:C32)</f>
        <v>6116760</v>
      </c>
      <c r="D33" s="294">
        <f>SUM(D5:D32)</f>
        <v>34880</v>
      </c>
      <c r="E33" s="294">
        <f>SUM(E5:E32)</f>
        <v>6151640</v>
      </c>
      <c r="F33" s="294">
        <f>B33-E33</f>
        <v>-136360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9" t="s">
        <v>31</v>
      </c>
      <c r="C35" s="339"/>
      <c r="D35" s="339"/>
      <c r="E35" s="339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0"/>
      <c r="H43" s="340"/>
      <c r="I43" s="340"/>
      <c r="J43" s="340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459940</v>
      </c>
      <c r="E46" s="199" t="s">
        <v>209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221540</v>
      </c>
      <c r="E49" s="191" t="s">
        <v>221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205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15910</v>
      </c>
      <c r="E52" s="191" t="s">
        <v>221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221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7930</v>
      </c>
      <c r="E80" s="193" t="s">
        <v>207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5000</v>
      </c>
      <c r="E83" s="192" t="s">
        <v>207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/>
      <c r="B85" s="130"/>
      <c r="C85" s="129"/>
      <c r="D85" s="227"/>
      <c r="E85" s="192"/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 t="s">
        <v>223</v>
      </c>
      <c r="C114" s="129"/>
      <c r="D114" s="227">
        <v>240</v>
      </c>
      <c r="E114" s="193" t="s">
        <v>221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7" t="s">
        <v>41</v>
      </c>
      <c r="B119" s="338"/>
      <c r="C119" s="350"/>
      <c r="D119" s="230">
        <f>SUM(D37:D118)</f>
        <v>2047561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7" t="s">
        <v>42</v>
      </c>
      <c r="B121" s="338"/>
      <c r="C121" s="338"/>
      <c r="D121" s="230">
        <f>D119+M121</f>
        <v>2047561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1" t="s">
        <v>65</v>
      </c>
      <c r="B1" s="352"/>
      <c r="C1" s="352"/>
      <c r="D1" s="352"/>
      <c r="E1" s="353"/>
      <c r="F1" s="5"/>
      <c r="G1" s="5"/>
    </row>
    <row r="2" spans="1:29" ht="21.75">
      <c r="A2" s="360" t="s">
        <v>81</v>
      </c>
      <c r="B2" s="361"/>
      <c r="C2" s="361"/>
      <c r="D2" s="361"/>
      <c r="E2" s="362"/>
      <c r="F2" s="5"/>
      <c r="G2" s="5"/>
    </row>
    <row r="3" spans="1:29" ht="23.25">
      <c r="A3" s="354" t="s">
        <v>222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3" t="s">
        <v>154</v>
      </c>
      <c r="B4" s="364"/>
      <c r="C4" s="315"/>
      <c r="D4" s="365" t="s">
        <v>153</v>
      </c>
      <c r="E4" s="366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3749809.7230904801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156564.97258571431</v>
      </c>
      <c r="C6" s="45"/>
      <c r="D6" s="43" t="s">
        <v>21</v>
      </c>
      <c r="E6" s="273">
        <v>154388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713569.24949523434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34910</v>
      </c>
      <c r="C10" s="44"/>
      <c r="D10" s="43" t="s">
        <v>12</v>
      </c>
      <c r="E10" s="273">
        <v>2047561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156310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121654.97258571431</v>
      </c>
      <c r="C12" s="44"/>
      <c r="D12" s="43" t="s">
        <v>208</v>
      </c>
      <c r="E12" s="276">
        <v>1300017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7"/>
      <c r="B14" s="369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8121654.9725857144</v>
      </c>
      <c r="C15" s="44"/>
      <c r="D15" s="44" t="s">
        <v>7</v>
      </c>
      <c r="E15" s="277">
        <f>E5+E6+E7+E10+E11+E12</f>
        <v>8121654.9725857144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7" t="s">
        <v>15</v>
      </c>
      <c r="B17" s="358"/>
      <c r="C17" s="358"/>
      <c r="D17" s="358"/>
      <c r="E17" s="359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460000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workbookViewId="0">
      <selection activeCell="H14" sqref="H14"/>
    </sheetView>
  </sheetViews>
  <sheetFormatPr defaultRowHeight="12.75"/>
  <cols>
    <col min="1" max="1" width="11.7109375" bestFit="1" customWidth="1"/>
    <col min="2" max="2" width="20" bestFit="1" customWidth="1"/>
    <col min="3" max="3" width="10.42578125" bestFit="1" customWidth="1"/>
    <col min="4" max="4" width="11.28515625" bestFit="1" customWidth="1"/>
    <col min="5" max="5" width="11" bestFit="1" customWidth="1"/>
  </cols>
  <sheetData>
    <row r="1" spans="1:5">
      <c r="A1" s="368" t="s">
        <v>220</v>
      </c>
      <c r="B1" s="368"/>
      <c r="C1" s="368"/>
      <c r="D1" s="368"/>
      <c r="E1" s="368"/>
    </row>
    <row r="2" spans="1:5">
      <c r="A2" s="316" t="s">
        <v>215</v>
      </c>
      <c r="B2" s="316" t="s">
        <v>216</v>
      </c>
      <c r="C2" s="316" t="s">
        <v>128</v>
      </c>
      <c r="D2" s="316" t="s">
        <v>82</v>
      </c>
      <c r="E2" s="316" t="s">
        <v>129</v>
      </c>
    </row>
    <row r="3" spans="1:5">
      <c r="A3" s="244" t="s">
        <v>171</v>
      </c>
      <c r="B3" s="64" t="s">
        <v>108</v>
      </c>
      <c r="C3" s="129" t="s">
        <v>93</v>
      </c>
      <c r="D3" s="227">
        <v>13000</v>
      </c>
      <c r="E3" s="193" t="s">
        <v>172</v>
      </c>
    </row>
    <row r="4" spans="1:5">
      <c r="A4" s="244" t="s">
        <v>118</v>
      </c>
      <c r="B4" s="131" t="s">
        <v>112</v>
      </c>
      <c r="C4" s="129" t="s">
        <v>97</v>
      </c>
      <c r="D4" s="227">
        <v>22000</v>
      </c>
      <c r="E4" s="193" t="s">
        <v>193</v>
      </c>
    </row>
    <row r="5" spans="1:5">
      <c r="A5" s="244" t="s">
        <v>217</v>
      </c>
      <c r="B5" s="64" t="s">
        <v>106</v>
      </c>
      <c r="C5" s="129" t="s">
        <v>91</v>
      </c>
      <c r="D5" s="227">
        <v>3500</v>
      </c>
      <c r="E5" s="191" t="s">
        <v>38</v>
      </c>
    </row>
    <row r="6" spans="1:5">
      <c r="A6" s="244" t="s">
        <v>116</v>
      </c>
      <c r="B6" s="64" t="s">
        <v>107</v>
      </c>
      <c r="C6" s="129" t="s">
        <v>92</v>
      </c>
      <c r="D6" s="227">
        <v>13500</v>
      </c>
      <c r="E6" s="192" t="s">
        <v>140</v>
      </c>
    </row>
    <row r="7" spans="1:5">
      <c r="A7" s="244" t="s">
        <v>121</v>
      </c>
      <c r="B7" s="64" t="s">
        <v>100</v>
      </c>
      <c r="C7" s="129" t="s">
        <v>85</v>
      </c>
      <c r="D7" s="227">
        <v>28000</v>
      </c>
      <c r="E7" s="191" t="s">
        <v>158</v>
      </c>
    </row>
    <row r="8" spans="1:5">
      <c r="A8" s="244" t="s">
        <v>121</v>
      </c>
      <c r="B8" s="64" t="s">
        <v>105</v>
      </c>
      <c r="C8" s="129" t="s">
        <v>90</v>
      </c>
      <c r="D8" s="227">
        <v>16000</v>
      </c>
      <c r="E8" s="192" t="s">
        <v>170</v>
      </c>
    </row>
    <row r="9" spans="1:5">
      <c r="A9" s="244" t="s">
        <v>121</v>
      </c>
      <c r="B9" s="64" t="s">
        <v>101</v>
      </c>
      <c r="C9" s="129" t="s">
        <v>86</v>
      </c>
      <c r="D9" s="227">
        <v>29460</v>
      </c>
      <c r="E9" s="192" t="s">
        <v>170</v>
      </c>
    </row>
    <row r="10" spans="1:5">
      <c r="A10" s="244" t="s">
        <v>121</v>
      </c>
      <c r="B10" s="64" t="s">
        <v>102</v>
      </c>
      <c r="C10" s="129" t="s">
        <v>87</v>
      </c>
      <c r="D10" s="227">
        <v>33000</v>
      </c>
      <c r="E10" s="192" t="s">
        <v>170</v>
      </c>
    </row>
    <row r="11" spans="1:5">
      <c r="A11" s="244" t="s">
        <v>121</v>
      </c>
      <c r="B11" s="64" t="s">
        <v>103</v>
      </c>
      <c r="C11" s="129" t="s">
        <v>88</v>
      </c>
      <c r="D11" s="227">
        <v>19370</v>
      </c>
      <c r="E11" s="193" t="s">
        <v>178</v>
      </c>
    </row>
    <row r="12" spans="1:5">
      <c r="A12" s="244" t="s">
        <v>121</v>
      </c>
      <c r="B12" s="64" t="s">
        <v>104</v>
      </c>
      <c r="C12" s="129" t="s">
        <v>89</v>
      </c>
      <c r="D12" s="227">
        <v>22000</v>
      </c>
      <c r="E12" s="193" t="s">
        <v>66</v>
      </c>
    </row>
    <row r="13" spans="1:5">
      <c r="A13" s="244" t="s">
        <v>218</v>
      </c>
      <c r="B13" s="63" t="s">
        <v>98</v>
      </c>
      <c r="C13" s="129" t="s">
        <v>83</v>
      </c>
      <c r="D13" s="227">
        <v>10915</v>
      </c>
      <c r="E13" s="191" t="s">
        <v>67</v>
      </c>
    </row>
    <row r="14" spans="1:5">
      <c r="A14" s="244" t="s">
        <v>120</v>
      </c>
      <c r="B14" s="64" t="s">
        <v>110</v>
      </c>
      <c r="C14" s="129" t="s">
        <v>95</v>
      </c>
      <c r="D14" s="227">
        <v>9000</v>
      </c>
      <c r="E14" s="192" t="s">
        <v>155</v>
      </c>
    </row>
    <row r="15" spans="1:5">
      <c r="A15" s="367" t="s">
        <v>219</v>
      </c>
      <c r="B15" s="367"/>
      <c r="C15" s="367"/>
      <c r="D15" s="367"/>
      <c r="E15" s="367"/>
    </row>
  </sheetData>
  <mergeCells count="2">
    <mergeCell ref="A15:E15"/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November-2021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2021-11-16T14:24:48Z</dcterms:modified>
</cp:coreProperties>
</file>