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19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  <comment ref="I15" authorId="0" shapeId="0">
      <text>
        <r>
          <rPr>
            <sz val="9"/>
            <color indexed="81"/>
            <rFont val="Tahoma"/>
            <charset val="1"/>
          </rPr>
          <t xml:space="preserve">Singra+Rofiqul Jatayat
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Chandon Dada Launch
490
2 DSR=160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A4 Paper=240
Pen=14=60</t>
        </r>
      </text>
    </comment>
    <comment ref="I21" authorId="0" shapeId="0">
      <text>
        <r>
          <rPr>
            <sz val="9"/>
            <color indexed="81"/>
            <rFont val="Tahoma"/>
            <charset val="1"/>
          </rPr>
          <t>Chaskoir Jatayat+Sodor</t>
        </r>
      </text>
    </comment>
  </commentList>
</comments>
</file>

<file path=xl/sharedStrings.xml><?xml version="1.0" encoding="utf-8"?>
<sst xmlns="http://schemas.openxmlformats.org/spreadsheetml/2006/main" count="195" uniqueCount="117">
  <si>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</si>
  <si>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</si>
  <si>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</si>
  <si>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</si>
  <si>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</si>
  <si>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</si>
  <si>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</si>
  <si>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</si>
  <si>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</si>
  <si>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</si>
  <si>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</si>
  <si>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</si>
  <si>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</si>
  <si>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</si>
  <si>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</si>
  <si>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</si>
  <si>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</si>
  <si>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</si>
  <si>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</si>
  <si>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</si>
  <si>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</si>
  <si>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</si>
  <si>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</si>
  <si>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</si>
  <si>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</si>
  <si>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</si>
  <si>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</si>
  <si>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</si>
  <si>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</si>
  <si>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</si>
  <si>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</si>
  <si>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</si>
  <si>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</si>
  <si>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</si>
  <si>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</si>
  <si>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</si>
  <si>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</si>
  <si>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</si>
  <si>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</si>
  <si>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</si>
  <si>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</si>
  <si>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</si>
  <si>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</si>
  <si>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</si>
  <si>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</si>
  <si>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</si>
  <si>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</si>
  <si>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</si>
  <si>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</si>
  <si>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</si>
  <si>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</si>
  <si>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</si>
  <si>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</si>
  <si>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</si>
  <si>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</si>
  <si>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</si>
  <si>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</si>
  <si>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</si>
  <si>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</si>
  <si>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</si>
  <si>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</si>
  <si>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</si>
  <si>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</si>
  <si>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</si>
  <si>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Bank Statement FEB-2022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</si>
  <si>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</si>
  <si>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</si>
  <si>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</si>
  <si>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</si>
  <si>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</si>
  <si>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</si>
  <si>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</si>
  <si>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</si>
  <si>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</si>
  <si>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</si>
  <si>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</si>
  <si>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19.02.2022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</si>
  <si>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</si>
  <si>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</si>
  <si>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</si>
  <si>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</si>
  <si>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</si>
  <si>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</si>
  <si>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</si>
  <si>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Jafor TSM (C25s)+Branding</t>
  </si>
  <si>
    <t>26.02.2022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</si>
  <si>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</si>
  <si>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</si>
  <si>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</si>
  <si>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</si>
  <si>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</si>
  <si>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</si>
  <si>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</si>
  <si>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</si>
  <si>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</si>
  <si>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</si>
  <si>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</si>
  <si>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</si>
  <si>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BOSS(-)</t>
  </si>
  <si>
    <t>09.03.2022</t>
  </si>
  <si>
    <t>10.03.2022</t>
  </si>
  <si>
    <t>Cricket Match</t>
  </si>
  <si>
    <t>12.03.2022</t>
  </si>
  <si>
    <t xml:space="preserve">Shohan </t>
  </si>
  <si>
    <t>13.03.2022</t>
  </si>
  <si>
    <t>14.03.2022</t>
  </si>
  <si>
    <t>Rofiqul</t>
  </si>
  <si>
    <t>Liton Office Pase</t>
  </si>
  <si>
    <t>9i</t>
  </si>
  <si>
    <t>15.03.2022</t>
  </si>
  <si>
    <t>Shaha Enterprise</t>
  </si>
  <si>
    <t>Boss NRB Bank RTGS</t>
  </si>
  <si>
    <t>16.03.2022</t>
  </si>
  <si>
    <t>17.03.2022</t>
  </si>
  <si>
    <t>19.03.2022</t>
  </si>
  <si>
    <t>Ayan Telecom</t>
  </si>
  <si>
    <t>Date: 19.03.2022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</si>
</sst>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0" xfId="0" applyNumberFormat="1" applyFont="1" applyFill="1" applyBorder="1" applyAlignment="1">
      <alignment horizontal="center" vertical="center"/>
    </xf>
    <xf numFmtId="0" fontId="34" fillId="40" borderId="4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E25" sqref="E2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7" t="s">
        <v>13</v>
      </c>
      <c r="C1" s="267"/>
      <c r="D1" s="267"/>
      <c r="E1" s="267"/>
    </row>
    <row r="2" spans="1:11" ht="16.5" customHeight="1">
      <c r="A2" s="15"/>
      <c r="B2" s="268" t="s">
        <v>64</v>
      </c>
      <c r="C2" s="268"/>
      <c r="D2" s="268"/>
      <c r="E2" s="26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90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91</v>
      </c>
      <c r="C8" s="19">
        <v>182850</v>
      </c>
      <c r="D8" s="19">
        <v>182850</v>
      </c>
      <c r="E8" s="21">
        <f t="shared" si="0"/>
        <v>17897</v>
      </c>
      <c r="F8" s="1" t="s">
        <v>93</v>
      </c>
      <c r="G8" s="1"/>
      <c r="H8" s="1"/>
      <c r="I8" s="15"/>
      <c r="J8" s="15"/>
    </row>
    <row r="9" spans="1:11">
      <c r="A9" s="15"/>
      <c r="B9" s="20" t="s">
        <v>92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94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95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96</v>
      </c>
      <c r="C12" s="19">
        <v>1000000</v>
      </c>
      <c r="D12" s="19">
        <v>1000000</v>
      </c>
      <c r="E12" s="21">
        <f t="shared" si="0"/>
        <v>27797</v>
      </c>
      <c r="F12" s="263" t="s">
        <v>97</v>
      </c>
      <c r="G12" s="24"/>
      <c r="H12" s="1"/>
      <c r="I12" s="15"/>
      <c r="J12" s="15"/>
    </row>
    <row r="13" spans="1:11">
      <c r="A13" s="15"/>
      <c r="B13" s="20" t="s">
        <v>99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100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102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 t="s">
        <v>104</v>
      </c>
      <c r="C16" s="19">
        <v>270000</v>
      </c>
      <c r="D16" s="19">
        <v>266400</v>
      </c>
      <c r="E16" s="21">
        <f t="shared" si="0"/>
        <v>23997</v>
      </c>
      <c r="F16" s="8"/>
      <c r="G16" s="1"/>
      <c r="H16" s="1"/>
      <c r="I16" s="15"/>
      <c r="J16" s="15"/>
    </row>
    <row r="17" spans="1:10">
      <c r="A17" s="15"/>
      <c r="B17" s="20" t="s">
        <v>104</v>
      </c>
      <c r="C17" s="19">
        <v>1000000</v>
      </c>
      <c r="D17" s="19">
        <v>1000000</v>
      </c>
      <c r="E17" s="21">
        <f>E16+C17-D17</f>
        <v>23997</v>
      </c>
      <c r="F17" s="264" t="s">
        <v>111</v>
      </c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23997</v>
      </c>
      <c r="F18" s="1"/>
      <c r="G18" s="23"/>
      <c r="H18" s="1"/>
      <c r="I18" s="15"/>
      <c r="J18" s="15"/>
    </row>
    <row r="19" spans="1:10">
      <c r="A19" s="15"/>
      <c r="B19" s="20" t="s">
        <v>105</v>
      </c>
      <c r="C19" s="19">
        <v>310000</v>
      </c>
      <c r="D19" s="135">
        <v>309600</v>
      </c>
      <c r="E19" s="21">
        <f t="shared" si="0"/>
        <v>24397</v>
      </c>
      <c r="F19" s="1"/>
      <c r="G19" s="1"/>
      <c r="H19" s="1"/>
      <c r="I19" s="15"/>
      <c r="J19" s="15"/>
    </row>
    <row r="20" spans="1:10">
      <c r="A20" s="15"/>
      <c r="B20" s="20" t="s">
        <v>109</v>
      </c>
      <c r="C20" s="19">
        <v>500000</v>
      </c>
      <c r="D20" s="19">
        <v>500000</v>
      </c>
      <c r="E20" s="21">
        <f>E19+C20-D20</f>
        <v>24397</v>
      </c>
      <c r="F20" s="263" t="s">
        <v>111</v>
      </c>
      <c r="G20" s="1"/>
      <c r="H20" s="1"/>
      <c r="I20" s="15"/>
      <c r="J20" s="15"/>
    </row>
    <row r="21" spans="1:10">
      <c r="A21" s="15"/>
      <c r="B21" s="20" t="s">
        <v>109</v>
      </c>
      <c r="C21" s="19">
        <v>180000</v>
      </c>
      <c r="D21" s="19">
        <v>174140</v>
      </c>
      <c r="E21" s="21">
        <f>E20+C21-D21</f>
        <v>30257</v>
      </c>
      <c r="F21" s="1"/>
      <c r="G21" s="1"/>
      <c r="H21" s="1"/>
      <c r="I21" s="15"/>
      <c r="J21" s="15"/>
    </row>
    <row r="22" spans="1:10">
      <c r="A22" s="15"/>
      <c r="B22" s="20" t="s">
        <v>112</v>
      </c>
      <c r="C22" s="19">
        <v>230000</v>
      </c>
      <c r="D22" s="19">
        <v>0</v>
      </c>
      <c r="E22" s="21">
        <f>E21+C22-D22</f>
        <v>260257</v>
      </c>
      <c r="F22" s="1"/>
      <c r="G22" s="1"/>
      <c r="H22" s="1"/>
      <c r="I22" s="15"/>
      <c r="J22" s="15"/>
    </row>
    <row r="23" spans="1:10">
      <c r="A23" s="15"/>
      <c r="B23" s="20" t="s">
        <v>112</v>
      </c>
      <c r="C23" s="19">
        <v>120000</v>
      </c>
      <c r="D23" s="19">
        <v>362450</v>
      </c>
      <c r="E23" s="21">
        <f t="shared" si="0"/>
        <v>17807</v>
      </c>
      <c r="F23" s="1"/>
      <c r="G23" s="1"/>
      <c r="H23" s="1"/>
      <c r="I23" s="15"/>
      <c r="J23" s="15"/>
    </row>
    <row r="24" spans="1:10">
      <c r="A24" s="15"/>
      <c r="B24" s="20" t="s">
        <v>113</v>
      </c>
      <c r="C24" s="19">
        <v>0</v>
      </c>
      <c r="D24" s="19">
        <v>0</v>
      </c>
      <c r="E24" s="21">
        <f t="shared" si="0"/>
        <v>17807</v>
      </c>
      <c r="F24" s="1"/>
      <c r="G24" s="1"/>
      <c r="H24" s="1"/>
      <c r="I24" s="15"/>
      <c r="J24" s="15"/>
    </row>
    <row r="25" spans="1:10">
      <c r="A25" s="15"/>
      <c r="B25" s="20" t="s">
        <v>114</v>
      </c>
      <c r="C25" s="19">
        <v>0</v>
      </c>
      <c r="D25" s="19">
        <v>0</v>
      </c>
      <c r="E25" s="21">
        <f t="shared" si="0"/>
        <v>17807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17807</v>
      </c>
      <c r="F47" s="1"/>
      <c r="G47" s="15"/>
    </row>
    <row r="48" spans="1:10">
      <c r="B48" s="20"/>
      <c r="C48" s="19"/>
      <c r="D48" s="19"/>
      <c r="E48" s="21">
        <f t="shared" si="0"/>
        <v>17807</v>
      </c>
      <c r="F48" s="1"/>
      <c r="G48" s="15"/>
    </row>
    <row r="49" spans="2:7">
      <c r="B49" s="20"/>
      <c r="C49" s="19"/>
      <c r="D49" s="19"/>
      <c r="E49" s="21">
        <f t="shared" si="0"/>
        <v>17807</v>
      </c>
      <c r="F49" s="1"/>
      <c r="G49" s="15"/>
    </row>
    <row r="50" spans="2:7">
      <c r="B50" s="20"/>
      <c r="C50" s="19"/>
      <c r="D50" s="19"/>
      <c r="E50" s="21">
        <f t="shared" si="0"/>
        <v>17807</v>
      </c>
      <c r="F50" s="1"/>
      <c r="G50" s="15"/>
    </row>
    <row r="51" spans="2:7">
      <c r="B51" s="25"/>
      <c r="C51" s="21">
        <f>SUM(C5:C50)</f>
        <v>4755747</v>
      </c>
      <c r="D51" s="21">
        <f>SUM(D5:D50)</f>
        <v>4737940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3" t="s">
        <v>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</row>
    <row r="2" spans="1:24" s="87" customFormat="1" ht="18">
      <c r="A2" s="274" t="s">
        <v>41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</row>
    <row r="3" spans="1:24" s="88" customFormat="1" ht="16.5" thickBot="1">
      <c r="A3" s="275" t="s">
        <v>88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7"/>
      <c r="S3" s="48"/>
      <c r="T3" s="5"/>
      <c r="U3" s="5"/>
      <c r="V3" s="5"/>
      <c r="W3" s="5"/>
      <c r="X3" s="11"/>
    </row>
    <row r="4" spans="1:24" s="90" customFormat="1">
      <c r="A4" s="278" t="s">
        <v>25</v>
      </c>
      <c r="B4" s="280" t="s">
        <v>26</v>
      </c>
      <c r="C4" s="269" t="s">
        <v>27</v>
      </c>
      <c r="D4" s="269" t="s">
        <v>28</v>
      </c>
      <c r="E4" s="269" t="s">
        <v>29</v>
      </c>
      <c r="F4" s="269" t="s">
        <v>30</v>
      </c>
      <c r="G4" s="269" t="s">
        <v>31</v>
      </c>
      <c r="H4" s="269" t="s">
        <v>101</v>
      </c>
      <c r="I4" s="269" t="s">
        <v>32</v>
      </c>
      <c r="J4" s="269" t="s">
        <v>33</v>
      </c>
      <c r="K4" s="269" t="s">
        <v>87</v>
      </c>
      <c r="L4" s="269" t="s">
        <v>34</v>
      </c>
      <c r="M4" s="269" t="s">
        <v>77</v>
      </c>
      <c r="N4" s="271" t="s">
        <v>68</v>
      </c>
      <c r="O4" s="284" t="s">
        <v>14</v>
      </c>
      <c r="P4" s="282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9"/>
      <c r="B5" s="281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2"/>
      <c r="O5" s="285"/>
      <c r="P5" s="283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89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90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91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92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94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95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96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99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100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102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190</v>
      </c>
      <c r="J15" s="107">
        <v>650</v>
      </c>
      <c r="K15" s="100"/>
      <c r="L15" s="107"/>
      <c r="M15" s="137"/>
      <c r="N15" s="107"/>
      <c r="O15" s="107"/>
      <c r="P15" s="109"/>
      <c r="Q15" s="103">
        <f t="shared" si="0"/>
        <v>1440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104</v>
      </c>
      <c r="B16" s="106"/>
      <c r="C16" s="99"/>
      <c r="D16" s="107"/>
      <c r="E16" s="107"/>
      <c r="F16" s="107"/>
      <c r="G16" s="107">
        <v>70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380</v>
      </c>
      <c r="R16" s="104"/>
      <c r="S16" s="4"/>
      <c r="T16" s="26"/>
      <c r="U16" s="3"/>
      <c r="V16" s="26"/>
      <c r="W16" s="3"/>
    </row>
    <row r="17" spans="1:23" s="9" customFormat="1">
      <c r="A17" s="98" t="s">
        <v>105</v>
      </c>
      <c r="B17" s="106"/>
      <c r="C17" s="99">
        <v>400</v>
      </c>
      <c r="D17" s="107">
        <v>300</v>
      </c>
      <c r="E17" s="107"/>
      <c r="F17" s="107"/>
      <c r="G17" s="107">
        <v>70</v>
      </c>
      <c r="H17" s="107"/>
      <c r="I17" s="107">
        <v>60</v>
      </c>
      <c r="J17" s="107">
        <v>80</v>
      </c>
      <c r="K17" s="107"/>
      <c r="L17" s="107"/>
      <c r="M17" s="137"/>
      <c r="N17" s="109"/>
      <c r="O17" s="107"/>
      <c r="P17" s="109"/>
      <c r="Q17" s="103">
        <f t="shared" si="0"/>
        <v>910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109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140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870</v>
      </c>
      <c r="R18" s="104"/>
      <c r="S18" s="4"/>
      <c r="T18" s="26"/>
      <c r="U18" s="3"/>
      <c r="V18" s="26"/>
      <c r="W18" s="3"/>
    </row>
    <row r="19" spans="1:23" s="9" customFormat="1">
      <c r="A19" s="98" t="s">
        <v>112</v>
      </c>
      <c r="B19" s="106"/>
      <c r="C19" s="99"/>
      <c r="D19" s="107"/>
      <c r="E19" s="107"/>
      <c r="F19" s="107"/>
      <c r="G19" s="107">
        <v>100</v>
      </c>
      <c r="H19" s="107"/>
      <c r="I19" s="107">
        <v>40</v>
      </c>
      <c r="J19" s="107">
        <v>80</v>
      </c>
      <c r="K19" s="107"/>
      <c r="L19" s="107"/>
      <c r="M19" s="138"/>
      <c r="N19" s="109"/>
      <c r="O19" s="107"/>
      <c r="P19" s="109"/>
      <c r="Q19" s="103">
        <f t="shared" si="0"/>
        <v>220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113</v>
      </c>
      <c r="B20" s="106"/>
      <c r="C20" s="99"/>
      <c r="D20" s="107"/>
      <c r="E20" s="107"/>
      <c r="F20" s="137"/>
      <c r="G20" s="107"/>
      <c r="H20" s="107"/>
      <c r="I20" s="107">
        <v>220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380</v>
      </c>
      <c r="R20" s="104"/>
      <c r="S20" s="4"/>
      <c r="T20" s="26"/>
      <c r="U20" s="3"/>
      <c r="V20" s="26"/>
      <c r="W20" s="3"/>
    </row>
    <row r="21" spans="1:23" s="9" customFormat="1">
      <c r="A21" s="98" t="s">
        <v>114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170</v>
      </c>
      <c r="J21" s="107">
        <v>80</v>
      </c>
      <c r="K21" s="107"/>
      <c r="L21" s="107"/>
      <c r="M21" s="137"/>
      <c r="N21" s="107"/>
      <c r="O21" s="107"/>
      <c r="P21" s="109"/>
      <c r="Q21" s="103">
        <f t="shared" si="0"/>
        <v>850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3000</v>
      </c>
      <c r="C37" s="125">
        <f t="shared" ref="C37:P37" si="1">SUM(C6:C36)</f>
        <v>400</v>
      </c>
      <c r="D37" s="125">
        <f t="shared" si="1"/>
        <v>300</v>
      </c>
      <c r="E37" s="125">
        <f t="shared" si="1"/>
        <v>0</v>
      </c>
      <c r="F37" s="125">
        <f t="shared" si="1"/>
        <v>0</v>
      </c>
      <c r="G37" s="125">
        <f>SUM(G6:G36)</f>
        <v>1460</v>
      </c>
      <c r="H37" s="125">
        <f t="shared" si="1"/>
        <v>2000</v>
      </c>
      <c r="I37" s="125">
        <f t="shared" si="1"/>
        <v>2190</v>
      </c>
      <c r="J37" s="125">
        <f t="shared" si="1"/>
        <v>2890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12240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33" zoomScale="120" zoomScaleNormal="120" workbookViewId="0">
      <selection activeCell="C46" sqref="C46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3" t="s">
        <v>13</v>
      </c>
      <c r="B1" s="294"/>
      <c r="C1" s="294"/>
      <c r="D1" s="294"/>
      <c r="E1" s="294"/>
      <c r="F1" s="295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6" t="s">
        <v>55</v>
      </c>
      <c r="B2" s="296"/>
      <c r="C2" s="296"/>
      <c r="D2" s="296"/>
      <c r="E2" s="296"/>
      <c r="F2" s="296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7" t="s">
        <v>42</v>
      </c>
      <c r="B3" s="298"/>
      <c r="C3" s="298"/>
      <c r="D3" s="298"/>
      <c r="E3" s="298"/>
      <c r="F3" s="299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>
        <v>-683300</v>
      </c>
      <c r="E32" s="43">
        <f t="shared" si="0"/>
        <v>-683300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-683300</v>
      </c>
      <c r="F33" s="43">
        <f>B33-E33</f>
        <v>683300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0" t="s">
        <v>20</v>
      </c>
      <c r="B35" s="301"/>
      <c r="C35" s="301"/>
      <c r="D35" s="302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3" t="s">
        <v>12</v>
      </c>
      <c r="B36" s="304"/>
      <c r="C36" s="304"/>
      <c r="D36" s="305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49</v>
      </c>
      <c r="B37" s="255"/>
      <c r="C37" s="256">
        <v>31990</v>
      </c>
      <c r="D37" s="257" t="s">
        <v>74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53</v>
      </c>
      <c r="B38" s="234" t="s">
        <v>54</v>
      </c>
      <c r="C38" s="230">
        <v>1800</v>
      </c>
      <c r="D38" s="231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86</v>
      </c>
      <c r="B39" s="229" t="s">
        <v>66</v>
      </c>
      <c r="C39" s="230">
        <v>31990</v>
      </c>
      <c r="D39" s="232" t="s">
        <v>85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84</v>
      </c>
      <c r="B40" s="229" t="s">
        <v>51</v>
      </c>
      <c r="C40" s="230">
        <v>4500</v>
      </c>
      <c r="D40" s="232" t="s">
        <v>96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107</v>
      </c>
      <c r="B41" s="229" t="s">
        <v>108</v>
      </c>
      <c r="C41" s="230">
        <v>840</v>
      </c>
      <c r="D41" s="233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58</v>
      </c>
      <c r="B42" s="229" t="s">
        <v>46</v>
      </c>
      <c r="C42" s="230">
        <v>4460</v>
      </c>
      <c r="D42" s="232" t="s">
        <v>90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45</v>
      </c>
      <c r="B43" s="229" t="s">
        <v>46</v>
      </c>
      <c r="C43" s="230">
        <v>100000</v>
      </c>
      <c r="D43" s="233" t="s">
        <v>91</v>
      </c>
      <c r="E43" s="48"/>
      <c r="F43" s="303" t="s">
        <v>21</v>
      </c>
      <c r="G43" s="304"/>
      <c r="H43" s="304"/>
      <c r="I43" s="304"/>
      <c r="J43" s="304"/>
      <c r="K43" s="304"/>
      <c r="L43" s="305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59</v>
      </c>
      <c r="B44" s="229" t="s">
        <v>46</v>
      </c>
      <c r="C44" s="230">
        <v>290000</v>
      </c>
      <c r="D44" s="233" t="s">
        <v>112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106</v>
      </c>
      <c r="B45" s="229">
        <v>8</v>
      </c>
      <c r="C45" s="230">
        <v>3270</v>
      </c>
      <c r="D45" s="232" t="s">
        <v>105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71</v>
      </c>
      <c r="B46" s="229"/>
      <c r="C46" s="230">
        <v>114280</v>
      </c>
      <c r="D46" s="232" t="s">
        <v>114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9" t="s">
        <v>110</v>
      </c>
      <c r="B47" s="229"/>
      <c r="C47" s="230">
        <v>12420</v>
      </c>
      <c r="D47" s="232" t="s">
        <v>114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103</v>
      </c>
      <c r="B48" s="229" t="s">
        <v>73</v>
      </c>
      <c r="C48" s="230">
        <v>1000</v>
      </c>
      <c r="D48" s="232" t="s">
        <v>76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9" t="s">
        <v>52</v>
      </c>
      <c r="B49" s="229" t="s">
        <v>73</v>
      </c>
      <c r="C49" s="230">
        <v>1500</v>
      </c>
      <c r="D49" s="232" t="s">
        <v>102</v>
      </c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58" t="s">
        <v>67</v>
      </c>
      <c r="B50" s="229" t="s">
        <v>66</v>
      </c>
      <c r="C50" s="230">
        <v>31990</v>
      </c>
      <c r="D50" s="233" t="s">
        <v>105</v>
      </c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 t="s">
        <v>61</v>
      </c>
      <c r="B51" s="229" t="s">
        <v>66</v>
      </c>
      <c r="C51" s="230">
        <v>31990</v>
      </c>
      <c r="D51" s="232" t="s">
        <v>105</v>
      </c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 t="s">
        <v>115</v>
      </c>
      <c r="B52" s="229"/>
      <c r="C52" s="230">
        <v>21270</v>
      </c>
      <c r="D52" s="232" t="s">
        <v>114</v>
      </c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86" t="s">
        <v>40</v>
      </c>
      <c r="G68" s="287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8" t="s">
        <v>23</v>
      </c>
      <c r="B119" s="289"/>
      <c r="C119" s="227">
        <f>SUM(C37:C118)</f>
        <v>683300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0" t="s">
        <v>24</v>
      </c>
      <c r="B121" s="291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2"/>
      <c r="G156" s="292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C52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8"/>
  <sheetViews>
    <sheetView tabSelected="1" zoomScaleNormal="100" workbookViewId="0">
      <selection activeCell="N7" sqref="N7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6" t="s">
        <v>43</v>
      </c>
      <c r="B1" s="307"/>
      <c r="C1" s="307"/>
      <c r="D1" s="307"/>
      <c r="E1" s="308"/>
      <c r="F1" s="188"/>
      <c r="G1" s="1"/>
    </row>
    <row r="2" spans="1:29" ht="21.75">
      <c r="A2" s="315" t="s">
        <v>65</v>
      </c>
      <c r="B2" s="316"/>
      <c r="C2" s="316"/>
      <c r="D2" s="316"/>
      <c r="E2" s="317"/>
      <c r="F2" s="188"/>
      <c r="G2" s="1"/>
    </row>
    <row r="3" spans="1:29" ht="24" thickBot="1">
      <c r="A3" s="309" t="s">
        <v>116</v>
      </c>
      <c r="B3" s="310"/>
      <c r="C3" s="310"/>
      <c r="D3" s="310"/>
      <c r="E3" s="311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8" t="s">
        <v>47</v>
      </c>
      <c r="B4" s="319"/>
      <c r="C4" s="319"/>
      <c r="D4" s="319"/>
      <c r="E4" s="320"/>
      <c r="F4" s="188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63</v>
      </c>
      <c r="B5" s="193">
        <v>9000000</v>
      </c>
      <c r="C5" s="165"/>
      <c r="D5" s="166" t="s">
        <v>10</v>
      </c>
      <c r="E5" s="182">
        <v>9915680</v>
      </c>
      <c r="F5" s="18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142962.29999999999</v>
      </c>
      <c r="C6" s="34"/>
      <c r="D6" s="154" t="s">
        <v>62</v>
      </c>
      <c r="E6" s="160">
        <v>17807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60</v>
      </c>
      <c r="E7" s="183">
        <v>904495.30000000075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56</v>
      </c>
      <c r="B9" s="159">
        <v>12240</v>
      </c>
      <c r="C9" s="32"/>
      <c r="D9" s="154" t="s">
        <v>12</v>
      </c>
      <c r="E9" s="160">
        <v>683300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0" t="s">
        <v>7</v>
      </c>
      <c r="B12" s="261">
        <f>B6+B7-B9-B10</f>
        <v>130722.29999999999</v>
      </c>
      <c r="C12" s="32"/>
      <c r="D12" s="154" t="s">
        <v>75</v>
      </c>
      <c r="E12" s="160">
        <v>59440</v>
      </c>
      <c r="F12" s="188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2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92"/>
      <c r="B14" s="193"/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65" t="s">
        <v>98</v>
      </c>
      <c r="B15" s="266">
        <v>-50000</v>
      </c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65" t="s">
        <v>78</v>
      </c>
      <c r="B16" s="266">
        <v>2500000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B5+B6-B9-B10-B14+B15+B16</f>
        <v>11580722.300000001</v>
      </c>
      <c r="C17" s="32"/>
      <c r="D17" s="154" t="s">
        <v>6</v>
      </c>
      <c r="E17" s="160">
        <f>E5+E6+E7+E9+E10+E12</f>
        <v>11580722.300000001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2" t="s">
        <v>12</v>
      </c>
      <c r="B19" s="313"/>
      <c r="C19" s="313"/>
      <c r="D19" s="313"/>
      <c r="E19" s="314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81</v>
      </c>
      <c r="B20" s="190">
        <v>31990</v>
      </c>
      <c r="C20" s="187"/>
      <c r="D20" s="187" t="s">
        <v>82</v>
      </c>
      <c r="E20" s="191">
        <v>31990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80</v>
      </c>
      <c r="B21" s="197">
        <v>100000</v>
      </c>
      <c r="C21" s="198"/>
      <c r="D21" s="196" t="s">
        <v>70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79</v>
      </c>
      <c r="B22" s="197">
        <v>290000</v>
      </c>
      <c r="C22" s="198"/>
      <c r="D22" s="196" t="s">
        <v>69</v>
      </c>
      <c r="E22" s="200">
        <v>31990</v>
      </c>
      <c r="F22" s="163"/>
      <c r="G22" s="163"/>
    </row>
    <row r="23" spans="1:29" s="1" customFormat="1" ht="22.5" thickBot="1">
      <c r="A23" s="203" t="s">
        <v>83</v>
      </c>
      <c r="B23" s="204">
        <v>16000</v>
      </c>
      <c r="C23" s="259"/>
      <c r="D23" s="205" t="s">
        <v>72</v>
      </c>
      <c r="E23" s="206">
        <v>119000</v>
      </c>
      <c r="F23" s="163"/>
      <c r="G23" s="163"/>
    </row>
    <row r="24" spans="1:29" ht="21.75">
      <c r="A24" s="202"/>
      <c r="B24" s="202"/>
      <c r="C24" s="163"/>
      <c r="D24" s="163"/>
      <c r="E24" s="163"/>
      <c r="F24" s="163"/>
      <c r="G24" s="16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1.75">
      <c r="A25" s="202"/>
      <c r="B25" s="202"/>
      <c r="C25" s="163"/>
      <c r="D25" s="163"/>
      <c r="E25" s="163"/>
      <c r="F25" s="163"/>
      <c r="G25" s="16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1.75">
      <c r="A26" s="202"/>
      <c r="B26" s="202"/>
      <c r="C26" s="163"/>
      <c r="D26" s="163"/>
      <c r="E26" s="163"/>
      <c r="F26" s="163"/>
      <c r="G26" s="16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1.75">
      <c r="A27" s="202"/>
      <c r="B27" s="202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5:29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5:29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5:29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5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5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5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5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5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5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5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5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5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5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5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5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5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</sheetData>
  <sortState ref="A20:B23">
    <sortCondition ref="A19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2022-03-19T17:29:35Z</dcterms:modified>
</cp:coreProperties>
</file>