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30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2" i="10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family val="2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<sst xmlns="http://schemas.openxmlformats.org/spreadsheetml/2006/main" count="483" uniqueCount="259">
  <si>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</si>
  <si>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</si>
  <si>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</si>
  <si>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</si>
  <si>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</si>
  <si>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</si>
  <si>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</si>
  <si>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</si>
  <si>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</si>
  <si>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</si>
  <si>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</si>
  <si>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</si>
  <si>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</si>
  <si>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</si>
  <si>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</si>
  <si>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</si>
  <si>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</si>
  <si>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</si>
  <si>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</si>
  <si>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</si>
  <si>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</si>
  <si>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</si>
  <si>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</si>
  <si>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</si>
  <si>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</si>
  <si>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</si>
  <si>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</si>
  <si>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</si>
  <si>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</si>
  <si>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</si>
  <si>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</si>
  <si>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</si>
  <si>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</si>
  <si>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</si>
  <si>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</si>
  <si>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</si>
  <si>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</si>
  <si>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</si>
  <si>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</si>
  <si>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</si>
  <si>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</si>
  <si>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</si>
  <si>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</si>
  <si>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</si>
  <si>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</si>
  <si>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</si>
  <si>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</si>
  <si>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</si>
  <si>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</si>
  <si>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</si>
  <si>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</si>
  <si>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</si>
  <si>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</si>
  <si>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</si>
  <si>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</si>
  <si>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</si>
  <si>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</si>
  <si>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</si>
  <si>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</si>
  <si>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</si>
  <si>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</si>
  <si>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</si>
  <si>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</si>
  <si>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</si>
  <si>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</si>
  <si>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</si>
  <si>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</si>
  <si>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</si>
  <si>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</si>
  <si>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</si>
  <si>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</si>
  <si>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</si>
  <si>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</si>
  <si>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</si>
  <si>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</si>
  <si>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</si>
  <si>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</si>
  <si>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</si>
  <si>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</si>
  <si>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</si>
  <si>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</si>
  <si>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</si>
  <si>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</si>
  <si>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</si>
  <si>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</si>
  <si>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</si>
  <si>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</si>
  <si>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</si>
  <si>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</si>
  <si>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</si>
  <si>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</si>
  <si>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</si>
  <si>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</si>
  <si>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</si>
  <si>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</si>
  <si>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</si>
  <si>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</si>
  <si>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</si>
  <si>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</si>
  <si>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</si>
  <si>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</si>
  <si>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</si>
  <si>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</si>
  <si>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</si>
  <si>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</si>
  <si>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</si>
  <si>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</si>
  <si>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</si>
  <si>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</si>
  <si>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</si>
  <si>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</si>
  <si>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</si>
  <si>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</si>
  <si>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</si>
  <si>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</si>
  <si>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</si>
  <si>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</si>
  <si>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</si>
  <si>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</si>
  <si>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</si>
  <si>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</si>
  <si>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</si>
  <si>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</si>
  <si>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</si>
  <si>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</si>
  <si>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</si>
  <si>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</si>
  <si>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</si>
  <si>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</si>
  <si>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</si>
  <si>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</si>
  <si>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</si>
  <si>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</si>
  <si>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</si>
  <si>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</si>
  <si>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</si>
  <si>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</si>
  <si>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</si>
  <si>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</si>
  <si>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</si>
  <si>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</si>
  <si>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</si>
  <si>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</si>
  <si>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</si>
  <si>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</si>
  <si>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</si>
  <si>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</si>
  <si>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</si>
  <si>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</si>
  <si>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</si>
  <si>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</si>
  <si>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</si>
  <si>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</si>
  <si>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</si>
  <si>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</si>
  <si>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</si>
  <si>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</si>
  <si>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</si>
  <si>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</si>
  <si>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</si>
  <si>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</si>
  <si>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</si>
  <si>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</si>
  <si>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</si>
  <si>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</si>
  <si>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</si>
  <si>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</si>
  <si>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</si>
  <si>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</si>
  <si>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</si>
  <si>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</si>
  <si>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</si>
  <si>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</si>
  <si>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</si>
  <si>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</si>
  <si>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</si>
  <si>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</si>
  <si>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</si>
  <si>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</si>
  <si>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</si>
  <si>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</si>
  <si>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</si>
  <si>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</si>
  <si>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</si>
  <si>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</si>
  <si>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</si>
  <si>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</si>
  <si>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</si>
  <si>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</si>
  <si>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</si>
  <si>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</si>
  <si>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</si>
  <si>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</si>
  <si>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</si>
  <si>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</si>
  <si>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</si>
  <si>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</si>
  <si>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</si>
  <si>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</si>
  <si>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</si>
  <si>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</si>
  <si>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</si>
  <si>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</si>
  <si>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</si>
  <si>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</si>
  <si>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</si>
  <si>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</si>
  <si>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</si>
  <si>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</si>
  <si>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</si>
  <si>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RK Mobile King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</si>
  <si>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</si>
  <si>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</si>
  <si>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</si>
  <si>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</si>
  <si>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</si>
  <si>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</si>
  <si>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</si>
  <si>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</si>
  <si>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</si>
  <si>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</si>
  <si>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</si>
  <si>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</si>
  <si>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</si>
  <si>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</si>
  <si>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</si>
  <si>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</si>
  <si>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</si>
  <si>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16.01.2021</t>
  </si>
  <si>
    <t>16.01.2022</t>
  </si>
  <si>
    <t>17.01.2022</t>
  </si>
  <si>
    <t>Satata Mobile</t>
  </si>
  <si>
    <t>18.01.2022</t>
  </si>
  <si>
    <t>19.01.2022</t>
  </si>
  <si>
    <t>Tutul</t>
  </si>
  <si>
    <t>20.01.2022</t>
  </si>
  <si>
    <t>Bariola</t>
  </si>
  <si>
    <t>Hirok</t>
  </si>
  <si>
    <t>22.01.2022</t>
  </si>
  <si>
    <t>23.01.2022</t>
  </si>
  <si>
    <t>Rasel Telecom</t>
  </si>
  <si>
    <t>House Rent Advance</t>
  </si>
  <si>
    <t>Naj=CD Sound</t>
  </si>
  <si>
    <t>24.01.2022</t>
  </si>
  <si>
    <t>25.01.2022</t>
  </si>
  <si>
    <t>Friends Telecom</t>
  </si>
  <si>
    <t>26.01.2022</t>
  </si>
  <si>
    <t>27.01.2022</t>
  </si>
  <si>
    <t>Realme (+)</t>
  </si>
  <si>
    <t>Galaxy Mobile</t>
  </si>
  <si>
    <t>29.01.2022</t>
  </si>
  <si>
    <t>Boss (-)</t>
  </si>
  <si>
    <t>Sigra</t>
  </si>
  <si>
    <t>Dighi Telecom</t>
  </si>
  <si>
    <t>30.01.2022</t>
  </si>
  <si>
    <t>Date:30.01.2022</t>
  </si>
  <si>
    <t>Symphony  Balance(+)</t>
  </si>
  <si>
    <t>Back Margin Dec'21</t>
  </si>
  <si>
    <t>Q4 Back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</si>
</sst>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63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5" workbookViewId="0">
      <selection activeCell="G35" sqref="G35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207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1"/>
      <c r="B5" s="24" t="s">
        <v>3</v>
      </c>
      <c r="C5" s="270">
        <v>26038</v>
      </c>
      <c r="D5" s="270">
        <v>0</v>
      </c>
      <c r="E5" s="271">
        <f>C5-D5</f>
        <v>26038</v>
      </c>
      <c r="F5" s="18"/>
      <c r="G5" s="2"/>
    </row>
    <row r="6" spans="1:7">
      <c r="A6" s="311"/>
      <c r="B6" s="26"/>
      <c r="C6" s="270"/>
      <c r="D6" s="270"/>
      <c r="E6" s="272">
        <f t="shared" ref="E6:E69" si="0">E5+C6-D6</f>
        <v>26038</v>
      </c>
      <c r="F6" s="18"/>
      <c r="G6" s="19"/>
    </row>
    <row r="7" spans="1:7">
      <c r="A7" s="311"/>
      <c r="B7" s="26" t="s">
        <v>209</v>
      </c>
      <c r="C7" s="270">
        <v>0</v>
      </c>
      <c r="D7" s="270">
        <v>0</v>
      </c>
      <c r="E7" s="272">
        <f t="shared" si="0"/>
        <v>26038</v>
      </c>
      <c r="F7" s="2"/>
      <c r="G7" s="2"/>
    </row>
    <row r="8" spans="1:7">
      <c r="A8" s="311"/>
      <c r="B8" s="26" t="s">
        <v>212</v>
      </c>
      <c r="C8" s="270">
        <v>0</v>
      </c>
      <c r="D8" s="270">
        <v>0</v>
      </c>
      <c r="E8" s="272">
        <f>E7+C8-D8</f>
        <v>26038</v>
      </c>
      <c r="F8" s="2"/>
      <c r="G8" s="2"/>
    </row>
    <row r="9" spans="1:7">
      <c r="A9" s="311"/>
      <c r="B9" s="26" t="s">
        <v>214</v>
      </c>
      <c r="C9" s="270">
        <v>300000</v>
      </c>
      <c r="D9" s="299">
        <v>300000</v>
      </c>
      <c r="E9" s="272">
        <f t="shared" si="0"/>
        <v>26038</v>
      </c>
      <c r="F9" s="2"/>
      <c r="G9" s="2"/>
    </row>
    <row r="10" spans="1:7">
      <c r="A10" s="311"/>
      <c r="B10" s="26" t="s">
        <v>216</v>
      </c>
      <c r="C10" s="273">
        <v>0</v>
      </c>
      <c r="D10" s="273">
        <v>0</v>
      </c>
      <c r="E10" s="272">
        <f t="shared" si="0"/>
        <v>26038</v>
      </c>
      <c r="F10" s="2"/>
      <c r="G10" s="2"/>
    </row>
    <row r="11" spans="1:7">
      <c r="A11" s="311"/>
      <c r="B11" s="26" t="s">
        <v>217</v>
      </c>
      <c r="C11" s="270">
        <v>700000</v>
      </c>
      <c r="D11" s="270">
        <v>0</v>
      </c>
      <c r="E11" s="272">
        <f t="shared" si="0"/>
        <v>726038</v>
      </c>
      <c r="F11" s="2"/>
      <c r="G11" s="2"/>
    </row>
    <row r="12" spans="1:7">
      <c r="A12" s="311"/>
      <c r="B12" s="26" t="s">
        <v>217</v>
      </c>
      <c r="C12" s="270">
        <v>65000</v>
      </c>
      <c r="D12" s="299">
        <v>780000</v>
      </c>
      <c r="E12" s="272">
        <f t="shared" si="0"/>
        <v>11038</v>
      </c>
      <c r="F12" s="29"/>
      <c r="G12" s="2"/>
    </row>
    <row r="13" spans="1:7">
      <c r="A13" s="311"/>
      <c r="B13" s="26" t="s">
        <v>218</v>
      </c>
      <c r="C13" s="270">
        <v>530000</v>
      </c>
      <c r="D13" s="299">
        <v>520000</v>
      </c>
      <c r="E13" s="272">
        <f t="shared" si="0"/>
        <v>21038</v>
      </c>
      <c r="F13" s="2"/>
      <c r="G13" s="30"/>
    </row>
    <row r="14" spans="1:7">
      <c r="A14" s="311"/>
      <c r="B14" s="26" t="s">
        <v>220</v>
      </c>
      <c r="C14" s="270">
        <v>0</v>
      </c>
      <c r="D14" s="270">
        <v>0</v>
      </c>
      <c r="E14" s="272">
        <f t="shared" si="0"/>
        <v>21038</v>
      </c>
      <c r="F14" s="2"/>
      <c r="G14" s="2"/>
    </row>
    <row r="15" spans="1:7">
      <c r="A15" s="311"/>
      <c r="B15" s="26" t="s">
        <v>221</v>
      </c>
      <c r="C15" s="270">
        <v>0</v>
      </c>
      <c r="D15" s="270">
        <v>0</v>
      </c>
      <c r="E15" s="272">
        <f t="shared" si="0"/>
        <v>21038</v>
      </c>
      <c r="F15" s="2"/>
      <c r="G15" s="11"/>
    </row>
    <row r="16" spans="1:7">
      <c r="A16" s="311"/>
      <c r="B16" s="26" t="s">
        <v>222</v>
      </c>
      <c r="C16" s="270">
        <v>180000</v>
      </c>
      <c r="D16" s="299">
        <v>150000</v>
      </c>
      <c r="E16" s="272">
        <f t="shared" si="0"/>
        <v>51038</v>
      </c>
      <c r="F16" s="20"/>
      <c r="G16" s="2"/>
    </row>
    <row r="17" spans="1:7">
      <c r="A17" s="311"/>
      <c r="B17" s="26" t="s">
        <v>224</v>
      </c>
      <c r="C17" s="270">
        <v>240000</v>
      </c>
      <c r="D17" s="299">
        <v>200000</v>
      </c>
      <c r="E17" s="272">
        <f t="shared" si="0"/>
        <v>91038</v>
      </c>
      <c r="F17" s="12"/>
      <c r="G17" s="2"/>
    </row>
    <row r="18" spans="1:7">
      <c r="A18" s="311"/>
      <c r="B18" s="26" t="s">
        <v>225</v>
      </c>
      <c r="C18" s="270">
        <v>350000</v>
      </c>
      <c r="D18" s="299">
        <v>200000</v>
      </c>
      <c r="E18" s="272">
        <f>E17+C18-D18</f>
        <v>241038</v>
      </c>
      <c r="F18" s="29"/>
      <c r="G18" s="2"/>
    </row>
    <row r="19" spans="1:7" ht="12.75" customHeight="1">
      <c r="A19" s="311"/>
      <c r="B19" s="26" t="s">
        <v>226</v>
      </c>
      <c r="C19" s="270">
        <v>430000</v>
      </c>
      <c r="D19" s="304">
        <v>650000</v>
      </c>
      <c r="E19" s="272">
        <f t="shared" si="0"/>
        <v>21038</v>
      </c>
      <c r="F19" s="29"/>
      <c r="G19" s="2"/>
    </row>
    <row r="20" spans="1:7">
      <c r="A20" s="311"/>
      <c r="B20" s="26" t="s">
        <v>228</v>
      </c>
      <c r="C20" s="270">
        <v>700000</v>
      </c>
      <c r="D20" s="299">
        <v>700000</v>
      </c>
      <c r="E20" s="272">
        <f t="shared" si="0"/>
        <v>21038</v>
      </c>
      <c r="F20" s="29"/>
      <c r="G20" s="2"/>
    </row>
    <row r="21" spans="1:7">
      <c r="A21" s="311"/>
      <c r="B21" s="26" t="s">
        <v>230</v>
      </c>
      <c r="C21" s="270">
        <v>100000</v>
      </c>
      <c r="D21" s="299">
        <v>100000</v>
      </c>
      <c r="E21" s="272">
        <f>E20+C21-D21</f>
        <v>21038</v>
      </c>
      <c r="F21" s="289"/>
      <c r="G21" s="2"/>
    </row>
    <row r="22" spans="1:7">
      <c r="A22" s="311"/>
      <c r="B22" s="26" t="s">
        <v>232</v>
      </c>
      <c r="C22" s="270">
        <v>550000</v>
      </c>
      <c r="D22" s="299">
        <v>550000</v>
      </c>
      <c r="E22" s="272">
        <f t="shared" si="0"/>
        <v>21038</v>
      </c>
      <c r="F22" s="2"/>
      <c r="G22" s="2"/>
    </row>
    <row r="23" spans="1:7">
      <c r="A23" s="311"/>
      <c r="B23" s="26" t="s">
        <v>233</v>
      </c>
      <c r="C23" s="270">
        <v>480000</v>
      </c>
      <c r="D23" s="299">
        <v>480000</v>
      </c>
      <c r="E23" s="272">
        <f>E22+C23-D23</f>
        <v>21038</v>
      </c>
      <c r="F23" s="2"/>
      <c r="G23" s="2"/>
    </row>
    <row r="24" spans="1:7">
      <c r="A24" s="311"/>
      <c r="B24" s="26" t="s">
        <v>235</v>
      </c>
      <c r="C24" s="270">
        <v>300000</v>
      </c>
      <c r="D24" s="299">
        <v>300000</v>
      </c>
      <c r="E24" s="272">
        <f t="shared" si="0"/>
        <v>21038</v>
      </c>
      <c r="F24" s="2"/>
      <c r="G24" s="2"/>
    </row>
    <row r="25" spans="1:7">
      <c r="A25" s="311"/>
      <c r="B25" s="26" t="s">
        <v>238</v>
      </c>
      <c r="C25" s="270">
        <v>0</v>
      </c>
      <c r="D25" s="270">
        <v>0</v>
      </c>
      <c r="E25" s="272">
        <f t="shared" si="0"/>
        <v>21038</v>
      </c>
      <c r="F25" s="2"/>
      <c r="G25" s="2"/>
    </row>
    <row r="26" spans="1:7">
      <c r="A26" s="311"/>
      <c r="B26" s="26" t="s">
        <v>239</v>
      </c>
      <c r="C26" s="270">
        <v>1000000</v>
      </c>
      <c r="D26" s="299">
        <v>1000000</v>
      </c>
      <c r="E26" s="272">
        <f t="shared" si="0"/>
        <v>21038</v>
      </c>
      <c r="F26" s="2"/>
      <c r="G26" s="2"/>
    </row>
    <row r="27" spans="1:7">
      <c r="A27" s="311"/>
      <c r="B27" s="26" t="s">
        <v>243</v>
      </c>
      <c r="C27" s="270">
        <v>600000</v>
      </c>
      <c r="D27" s="299">
        <v>600000</v>
      </c>
      <c r="E27" s="272">
        <f t="shared" si="0"/>
        <v>21038</v>
      </c>
      <c r="F27" s="2"/>
      <c r="G27" s="21"/>
    </row>
    <row r="28" spans="1:7">
      <c r="A28" s="311"/>
      <c r="B28" s="26" t="s">
        <v>244</v>
      </c>
      <c r="C28" s="270">
        <v>600000</v>
      </c>
      <c r="D28" s="299">
        <v>600000</v>
      </c>
      <c r="E28" s="272">
        <f>E27+C28-D28</f>
        <v>21038</v>
      </c>
      <c r="F28" s="2"/>
      <c r="G28" s="21"/>
    </row>
    <row r="29" spans="1:7">
      <c r="A29" s="311"/>
      <c r="B29" s="26" t="s">
        <v>246</v>
      </c>
      <c r="C29" s="270">
        <v>400000</v>
      </c>
      <c r="D29" s="299">
        <v>400000</v>
      </c>
      <c r="E29" s="272">
        <f t="shared" si="0"/>
        <v>21038</v>
      </c>
      <c r="F29" s="2"/>
      <c r="G29" s="21"/>
    </row>
    <row r="30" spans="1:7">
      <c r="A30" s="311"/>
      <c r="B30" s="26" t="s">
        <v>247</v>
      </c>
      <c r="C30" s="270">
        <v>1000000</v>
      </c>
      <c r="D30" s="299">
        <v>1000000</v>
      </c>
      <c r="E30" s="272">
        <f t="shared" si="0"/>
        <v>21038</v>
      </c>
      <c r="F30" s="2"/>
      <c r="G30" s="21"/>
    </row>
    <row r="31" spans="1:7">
      <c r="A31" s="311"/>
      <c r="B31" s="26" t="s">
        <v>247</v>
      </c>
      <c r="C31" s="270">
        <v>550000</v>
      </c>
      <c r="D31" s="270">
        <v>0</v>
      </c>
      <c r="E31" s="272">
        <f t="shared" si="0"/>
        <v>571038</v>
      </c>
      <c r="F31" s="2"/>
      <c r="G31" s="21"/>
    </row>
    <row r="32" spans="1:7">
      <c r="A32" s="311"/>
      <c r="B32" s="26" t="s">
        <v>250</v>
      </c>
      <c r="C32" s="270">
        <v>0</v>
      </c>
      <c r="D32" s="270">
        <v>0</v>
      </c>
      <c r="E32" s="272">
        <f>E31+C32-D32</f>
        <v>571038</v>
      </c>
      <c r="F32" s="2"/>
      <c r="G32" s="21"/>
    </row>
    <row r="33" spans="1:7">
      <c r="A33" s="311"/>
      <c r="B33" s="26" t="s">
        <v>254</v>
      </c>
      <c r="C33" s="270">
        <v>1650000</v>
      </c>
      <c r="D33" s="304">
        <v>1500000</v>
      </c>
      <c r="E33" s="272">
        <f t="shared" si="0"/>
        <v>721038</v>
      </c>
      <c r="F33" s="2"/>
      <c r="G33" s="21"/>
    </row>
    <row r="34" spans="1:7">
      <c r="A34" s="311"/>
      <c r="B34" s="26"/>
      <c r="C34" s="270"/>
      <c r="D34" s="270"/>
      <c r="E34" s="272">
        <f t="shared" si="0"/>
        <v>721038</v>
      </c>
      <c r="F34" s="2"/>
      <c r="G34" s="21"/>
    </row>
    <row r="35" spans="1:7">
      <c r="A35" s="311"/>
      <c r="B35" s="26"/>
      <c r="C35" s="270"/>
      <c r="D35" s="270"/>
      <c r="E35" s="272">
        <f t="shared" si="0"/>
        <v>721038</v>
      </c>
      <c r="F35" s="2"/>
      <c r="G35" s="21"/>
    </row>
    <row r="36" spans="1:7">
      <c r="A36" s="311"/>
      <c r="B36" s="26"/>
      <c r="C36" s="270"/>
      <c r="D36" s="270"/>
      <c r="E36" s="272">
        <f t="shared" si="0"/>
        <v>721038</v>
      </c>
      <c r="F36" s="2"/>
      <c r="G36" s="21"/>
    </row>
    <row r="37" spans="1:7">
      <c r="A37" s="311"/>
      <c r="B37" s="26"/>
      <c r="C37" s="270"/>
      <c r="D37" s="270"/>
      <c r="E37" s="272">
        <f t="shared" si="0"/>
        <v>721038</v>
      </c>
      <c r="F37" s="2"/>
      <c r="G37" s="21"/>
    </row>
    <row r="38" spans="1:7">
      <c r="A38" s="311"/>
      <c r="B38" s="26"/>
      <c r="C38" s="270"/>
      <c r="D38" s="270"/>
      <c r="E38" s="272">
        <f t="shared" si="0"/>
        <v>721038</v>
      </c>
      <c r="F38" s="2"/>
      <c r="G38" s="21"/>
    </row>
    <row r="39" spans="1:7">
      <c r="A39" s="311"/>
      <c r="B39" s="26"/>
      <c r="C39" s="270"/>
      <c r="D39" s="270"/>
      <c r="E39" s="272">
        <f t="shared" si="0"/>
        <v>721038</v>
      </c>
      <c r="F39" s="2"/>
      <c r="G39" s="21"/>
    </row>
    <row r="40" spans="1:7">
      <c r="A40" s="311"/>
      <c r="B40" s="26"/>
      <c r="C40" s="270"/>
      <c r="D40" s="270"/>
      <c r="E40" s="272">
        <f t="shared" si="0"/>
        <v>721038</v>
      </c>
      <c r="F40" s="2"/>
      <c r="G40" s="21"/>
    </row>
    <row r="41" spans="1:7">
      <c r="A41" s="311"/>
      <c r="B41" s="26"/>
      <c r="C41" s="270"/>
      <c r="D41" s="270"/>
      <c r="E41" s="272">
        <f t="shared" si="0"/>
        <v>721038</v>
      </c>
      <c r="F41" s="2"/>
      <c r="G41" s="21"/>
    </row>
    <row r="42" spans="1:7">
      <c r="A42" s="311"/>
      <c r="B42" s="26"/>
      <c r="C42" s="270"/>
      <c r="D42" s="270"/>
      <c r="E42" s="272">
        <f t="shared" si="0"/>
        <v>721038</v>
      </c>
      <c r="F42" s="2"/>
      <c r="G42" s="21"/>
    </row>
    <row r="43" spans="1:7">
      <c r="A43" s="311"/>
      <c r="B43" s="26"/>
      <c r="C43" s="270"/>
      <c r="D43" s="270"/>
      <c r="E43" s="272">
        <f t="shared" si="0"/>
        <v>721038</v>
      </c>
      <c r="F43" s="2"/>
      <c r="G43" s="21"/>
    </row>
    <row r="44" spans="1:7">
      <c r="A44" s="311"/>
      <c r="B44" s="26"/>
      <c r="C44" s="270"/>
      <c r="D44" s="270"/>
      <c r="E44" s="272">
        <f t="shared" si="0"/>
        <v>721038</v>
      </c>
      <c r="F44" s="2"/>
      <c r="G44" s="21"/>
    </row>
    <row r="45" spans="1:7">
      <c r="A45" s="311"/>
      <c r="B45" s="26"/>
      <c r="C45" s="270"/>
      <c r="D45" s="270"/>
      <c r="E45" s="272">
        <f t="shared" si="0"/>
        <v>721038</v>
      </c>
      <c r="F45" s="2"/>
      <c r="G45" s="21"/>
    </row>
    <row r="46" spans="1:7">
      <c r="A46" s="311"/>
      <c r="B46" s="26"/>
      <c r="C46" s="270"/>
      <c r="D46" s="270"/>
      <c r="E46" s="272">
        <f t="shared" si="0"/>
        <v>721038</v>
      </c>
      <c r="F46" s="2"/>
      <c r="G46" s="21"/>
    </row>
    <row r="47" spans="1:7">
      <c r="A47" s="311"/>
      <c r="B47" s="26"/>
      <c r="C47" s="270"/>
      <c r="D47" s="270"/>
      <c r="E47" s="272">
        <f t="shared" si="0"/>
        <v>721038</v>
      </c>
      <c r="F47" s="2"/>
      <c r="G47" s="21"/>
    </row>
    <row r="48" spans="1:7">
      <c r="A48" s="311"/>
      <c r="B48" s="26"/>
      <c r="C48" s="270"/>
      <c r="D48" s="270"/>
      <c r="E48" s="272">
        <f t="shared" si="0"/>
        <v>721038</v>
      </c>
      <c r="F48" s="2"/>
      <c r="G48" s="21"/>
    </row>
    <row r="49" spans="1:7">
      <c r="A49" s="311"/>
      <c r="B49" s="26"/>
      <c r="C49" s="270"/>
      <c r="D49" s="270"/>
      <c r="E49" s="272">
        <f t="shared" si="0"/>
        <v>721038</v>
      </c>
      <c r="F49" s="2"/>
      <c r="G49" s="21"/>
    </row>
    <row r="50" spans="1:7">
      <c r="A50" s="311"/>
      <c r="B50" s="26"/>
      <c r="C50" s="270"/>
      <c r="D50" s="270"/>
      <c r="E50" s="272">
        <f t="shared" si="0"/>
        <v>721038</v>
      </c>
      <c r="F50" s="2"/>
      <c r="G50" s="21"/>
    </row>
    <row r="51" spans="1:7">
      <c r="A51" s="311"/>
      <c r="B51" s="26"/>
      <c r="C51" s="270"/>
      <c r="D51" s="270"/>
      <c r="E51" s="272">
        <f t="shared" si="0"/>
        <v>721038</v>
      </c>
      <c r="F51" s="2"/>
      <c r="G51" s="21"/>
    </row>
    <row r="52" spans="1:7">
      <c r="A52" s="311"/>
      <c r="B52" s="26"/>
      <c r="C52" s="270"/>
      <c r="D52" s="270"/>
      <c r="E52" s="272">
        <f t="shared" si="0"/>
        <v>721038</v>
      </c>
      <c r="F52" s="2"/>
      <c r="G52" s="21"/>
    </row>
    <row r="53" spans="1:7">
      <c r="A53" s="311"/>
      <c r="B53" s="26"/>
      <c r="C53" s="270"/>
      <c r="D53" s="270"/>
      <c r="E53" s="272">
        <f t="shared" si="0"/>
        <v>721038</v>
      </c>
      <c r="F53" s="2"/>
      <c r="G53" s="21"/>
    </row>
    <row r="54" spans="1:7">
      <c r="A54" s="311"/>
      <c r="B54" s="26"/>
      <c r="C54" s="270"/>
      <c r="D54" s="270"/>
      <c r="E54" s="272">
        <f t="shared" si="0"/>
        <v>721038</v>
      </c>
      <c r="F54" s="2"/>
      <c r="G54" s="21"/>
    </row>
    <row r="55" spans="1:7">
      <c r="A55" s="311"/>
      <c r="B55" s="26"/>
      <c r="C55" s="270"/>
      <c r="D55" s="270"/>
      <c r="E55" s="272">
        <f t="shared" si="0"/>
        <v>721038</v>
      </c>
      <c r="F55" s="2"/>
    </row>
    <row r="56" spans="1:7">
      <c r="A56" s="311"/>
      <c r="B56" s="26"/>
      <c r="C56" s="270"/>
      <c r="D56" s="270"/>
      <c r="E56" s="272">
        <f t="shared" si="0"/>
        <v>721038</v>
      </c>
      <c r="F56" s="2"/>
    </row>
    <row r="57" spans="1:7">
      <c r="A57" s="311"/>
      <c r="B57" s="26"/>
      <c r="C57" s="270"/>
      <c r="D57" s="270"/>
      <c r="E57" s="272">
        <f t="shared" si="0"/>
        <v>721038</v>
      </c>
      <c r="F57" s="2"/>
    </row>
    <row r="58" spans="1:7">
      <c r="A58" s="311"/>
      <c r="B58" s="26"/>
      <c r="C58" s="270"/>
      <c r="D58" s="270"/>
      <c r="E58" s="272">
        <f t="shared" si="0"/>
        <v>721038</v>
      </c>
      <c r="F58" s="2"/>
    </row>
    <row r="59" spans="1:7">
      <c r="A59" s="311"/>
      <c r="B59" s="26"/>
      <c r="C59" s="270"/>
      <c r="D59" s="270"/>
      <c r="E59" s="272">
        <f t="shared" si="0"/>
        <v>721038</v>
      </c>
      <c r="F59" s="2"/>
    </row>
    <row r="60" spans="1:7">
      <c r="A60" s="311"/>
      <c r="B60" s="26"/>
      <c r="C60" s="270"/>
      <c r="D60" s="270"/>
      <c r="E60" s="272">
        <f t="shared" si="0"/>
        <v>721038</v>
      </c>
      <c r="F60" s="2"/>
    </row>
    <row r="61" spans="1:7">
      <c r="A61" s="311"/>
      <c r="B61" s="26"/>
      <c r="C61" s="270"/>
      <c r="D61" s="270"/>
      <c r="E61" s="272">
        <f t="shared" si="0"/>
        <v>721038</v>
      </c>
      <c r="F61" s="2"/>
    </row>
    <row r="62" spans="1:7">
      <c r="A62" s="311"/>
      <c r="B62" s="26"/>
      <c r="C62" s="270"/>
      <c r="D62" s="270"/>
      <c r="E62" s="272">
        <f t="shared" si="0"/>
        <v>721038</v>
      </c>
      <c r="F62" s="2"/>
    </row>
    <row r="63" spans="1:7">
      <c r="A63" s="311"/>
      <c r="B63" s="26"/>
      <c r="C63" s="270"/>
      <c r="D63" s="270"/>
      <c r="E63" s="272">
        <f t="shared" si="0"/>
        <v>721038</v>
      </c>
      <c r="F63" s="2"/>
    </row>
    <row r="64" spans="1:7">
      <c r="A64" s="311"/>
      <c r="B64" s="26"/>
      <c r="C64" s="270"/>
      <c r="D64" s="270"/>
      <c r="E64" s="272">
        <f t="shared" si="0"/>
        <v>721038</v>
      </c>
      <c r="F64" s="2"/>
    </row>
    <row r="65" spans="1:7">
      <c r="A65" s="311"/>
      <c r="B65" s="26"/>
      <c r="C65" s="270"/>
      <c r="D65" s="270"/>
      <c r="E65" s="272">
        <f t="shared" si="0"/>
        <v>721038</v>
      </c>
      <c r="F65" s="2"/>
    </row>
    <row r="66" spans="1:7">
      <c r="A66" s="311"/>
      <c r="B66" s="26"/>
      <c r="C66" s="270"/>
      <c r="D66" s="270"/>
      <c r="E66" s="272">
        <f t="shared" si="0"/>
        <v>721038</v>
      </c>
      <c r="F66" s="2"/>
    </row>
    <row r="67" spans="1:7">
      <c r="A67" s="311"/>
      <c r="B67" s="26"/>
      <c r="C67" s="270"/>
      <c r="D67" s="270"/>
      <c r="E67" s="272">
        <f t="shared" si="0"/>
        <v>721038</v>
      </c>
      <c r="F67" s="2"/>
    </row>
    <row r="68" spans="1:7">
      <c r="A68" s="311"/>
      <c r="B68" s="26"/>
      <c r="C68" s="270"/>
      <c r="D68" s="270"/>
      <c r="E68" s="272">
        <f t="shared" si="0"/>
        <v>721038</v>
      </c>
      <c r="F68" s="2"/>
    </row>
    <row r="69" spans="1:7">
      <c r="A69" s="311"/>
      <c r="B69" s="26"/>
      <c r="C69" s="270"/>
      <c r="D69" s="270"/>
      <c r="E69" s="272">
        <f t="shared" si="0"/>
        <v>721038</v>
      </c>
      <c r="F69" s="2"/>
    </row>
    <row r="70" spans="1:7">
      <c r="A70" s="311"/>
      <c r="B70" s="26"/>
      <c r="C70" s="270"/>
      <c r="D70" s="270"/>
      <c r="E70" s="272">
        <f t="shared" ref="E70:E82" si="1">E69+C70-D70</f>
        <v>721038</v>
      </c>
      <c r="F70" s="2"/>
    </row>
    <row r="71" spans="1:7">
      <c r="A71" s="311"/>
      <c r="B71" s="26"/>
      <c r="C71" s="270"/>
      <c r="D71" s="270"/>
      <c r="E71" s="272">
        <f t="shared" si="1"/>
        <v>721038</v>
      </c>
      <c r="F71" s="2"/>
    </row>
    <row r="72" spans="1:7">
      <c r="A72" s="311"/>
      <c r="B72" s="26"/>
      <c r="C72" s="270"/>
      <c r="D72" s="270"/>
      <c r="E72" s="272">
        <f t="shared" si="1"/>
        <v>721038</v>
      </c>
      <c r="F72" s="2"/>
    </row>
    <row r="73" spans="1:7">
      <c r="A73" s="311"/>
      <c r="B73" s="26"/>
      <c r="C73" s="270"/>
      <c r="D73" s="270"/>
      <c r="E73" s="272">
        <f t="shared" si="1"/>
        <v>721038</v>
      </c>
      <c r="F73" s="2"/>
    </row>
    <row r="74" spans="1:7">
      <c r="A74" s="311"/>
      <c r="B74" s="26"/>
      <c r="C74" s="270"/>
      <c r="D74" s="270"/>
      <c r="E74" s="272">
        <f t="shared" si="1"/>
        <v>721038</v>
      </c>
      <c r="F74" s="2"/>
    </row>
    <row r="75" spans="1:7">
      <c r="A75" s="311"/>
      <c r="B75" s="26"/>
      <c r="C75" s="270"/>
      <c r="D75" s="270"/>
      <c r="E75" s="272">
        <f t="shared" si="1"/>
        <v>721038</v>
      </c>
      <c r="F75" s="2"/>
    </row>
    <row r="76" spans="1:7">
      <c r="A76" s="311"/>
      <c r="B76" s="26"/>
      <c r="C76" s="270"/>
      <c r="D76" s="270"/>
      <c r="E76" s="272">
        <f t="shared" si="1"/>
        <v>721038</v>
      </c>
      <c r="F76" s="2"/>
    </row>
    <row r="77" spans="1:7">
      <c r="A77" s="311"/>
      <c r="B77" s="26"/>
      <c r="C77" s="270"/>
      <c r="D77" s="270"/>
      <c r="E77" s="272">
        <f t="shared" si="1"/>
        <v>721038</v>
      </c>
      <c r="F77" s="2"/>
    </row>
    <row r="78" spans="1:7">
      <c r="A78" s="311"/>
      <c r="B78" s="26"/>
      <c r="C78" s="270"/>
      <c r="D78" s="270"/>
      <c r="E78" s="272">
        <f t="shared" si="1"/>
        <v>721038</v>
      </c>
      <c r="F78" s="2"/>
    </row>
    <row r="79" spans="1:7">
      <c r="A79" s="311"/>
      <c r="B79" s="26"/>
      <c r="C79" s="270"/>
      <c r="D79" s="270"/>
      <c r="E79" s="272">
        <f t="shared" si="1"/>
        <v>721038</v>
      </c>
      <c r="F79" s="18"/>
      <c r="G79" s="2"/>
    </row>
    <row r="80" spans="1:7">
      <c r="A80" s="311"/>
      <c r="B80" s="26"/>
      <c r="C80" s="270"/>
      <c r="D80" s="270"/>
      <c r="E80" s="272">
        <f t="shared" si="1"/>
        <v>721038</v>
      </c>
      <c r="F80" s="18"/>
      <c r="G80" s="2"/>
    </row>
    <row r="81" spans="1:7">
      <c r="A81" s="311"/>
      <c r="B81" s="26"/>
      <c r="C81" s="270"/>
      <c r="D81" s="270"/>
      <c r="E81" s="272">
        <f t="shared" si="1"/>
        <v>721038</v>
      </c>
      <c r="F81" s="18"/>
      <c r="G81" s="2"/>
    </row>
    <row r="82" spans="1:7">
      <c r="A82" s="311"/>
      <c r="B82" s="26"/>
      <c r="C82" s="270"/>
      <c r="D82" s="270"/>
      <c r="E82" s="272">
        <f t="shared" si="1"/>
        <v>721038</v>
      </c>
      <c r="F82" s="18"/>
      <c r="G82" s="2"/>
    </row>
    <row r="83" spans="1:7">
      <c r="A83" s="311"/>
      <c r="B83" s="31"/>
      <c r="C83" s="272">
        <f>SUM(C5:C72)</f>
        <v>10751038</v>
      </c>
      <c r="D83" s="272">
        <f>SUM(D5:D77)</f>
        <v>10030000</v>
      </c>
      <c r="E83" s="274">
        <f>E71</f>
        <v>721038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72" customFormat="1" ht="18">
      <c r="A2" s="317" t="s">
        <v>128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73" customFormat="1" ht="16.5" thickBot="1">
      <c r="A3" s="318" t="s">
        <v>208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56"/>
      <c r="T3" s="7"/>
      <c r="U3" s="7"/>
      <c r="V3" s="7"/>
      <c r="W3" s="7"/>
      <c r="X3" s="16"/>
    </row>
    <row r="4" spans="1:24" s="74" customFormat="1" ht="12.75" customHeight="1">
      <c r="A4" s="321" t="s">
        <v>36</v>
      </c>
      <c r="B4" s="323" t="s">
        <v>37</v>
      </c>
      <c r="C4" s="312" t="s">
        <v>38</v>
      </c>
      <c r="D4" s="312" t="s">
        <v>39</v>
      </c>
      <c r="E4" s="312" t="s">
        <v>40</v>
      </c>
      <c r="F4" s="312" t="s">
        <v>195</v>
      </c>
      <c r="G4" s="312" t="s">
        <v>41</v>
      </c>
      <c r="H4" s="312" t="s">
        <v>201</v>
      </c>
      <c r="I4" s="312" t="s">
        <v>200</v>
      </c>
      <c r="J4" s="312" t="s">
        <v>42</v>
      </c>
      <c r="K4" s="312" t="s">
        <v>43</v>
      </c>
      <c r="L4" s="312" t="s">
        <v>44</v>
      </c>
      <c r="M4" s="312" t="s">
        <v>45</v>
      </c>
      <c r="N4" s="312" t="s">
        <v>46</v>
      </c>
      <c r="O4" s="314" t="s">
        <v>47</v>
      </c>
      <c r="P4" s="325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2"/>
      <c r="B5" s="324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5"/>
      <c r="P5" s="326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213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215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216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217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218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220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221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222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224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225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226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227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229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230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232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233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235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238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239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 t="s">
        <v>243</v>
      </c>
      <c r="B26" s="89"/>
      <c r="C26" s="82">
        <v>900</v>
      </c>
      <c r="D26" s="90"/>
      <c r="E26" s="90">
        <v>420</v>
      </c>
      <c r="F26" s="90"/>
      <c r="G26" s="90">
        <v>220</v>
      </c>
      <c r="H26" s="90"/>
      <c r="I26" s="90"/>
      <c r="J26" s="90">
        <v>30</v>
      </c>
      <c r="K26" s="90">
        <v>480</v>
      </c>
      <c r="L26" s="90"/>
      <c r="M26" s="90"/>
      <c r="N26" s="121">
        <v>20</v>
      </c>
      <c r="O26" s="90"/>
      <c r="P26" s="92"/>
      <c r="Q26" s="86">
        <f t="shared" si="0"/>
        <v>2070</v>
      </c>
      <c r="R26" s="87"/>
      <c r="S26" s="6"/>
    </row>
    <row r="27" spans="1:23" s="13" customFormat="1">
      <c r="A27" s="81" t="s">
        <v>244</v>
      </c>
      <c r="B27" s="89">
        <v>2200</v>
      </c>
      <c r="C27" s="82"/>
      <c r="D27" s="90"/>
      <c r="E27" s="90">
        <v>60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2880</v>
      </c>
      <c r="R27" s="87"/>
      <c r="S27" s="6"/>
    </row>
    <row r="28" spans="1:23" s="13" customFormat="1">
      <c r="A28" s="81" t="s">
        <v>246</v>
      </c>
      <c r="B28" s="89">
        <v>200</v>
      </c>
      <c r="C28" s="82">
        <v>410</v>
      </c>
      <c r="D28" s="90"/>
      <c r="E28" s="90"/>
      <c r="F28" s="90"/>
      <c r="G28" s="90">
        <v>150</v>
      </c>
      <c r="H28" s="90"/>
      <c r="I28" s="90"/>
      <c r="J28" s="90">
        <v>40</v>
      </c>
      <c r="K28" s="90">
        <v>480</v>
      </c>
      <c r="L28" s="90"/>
      <c r="M28" s="90"/>
      <c r="N28" s="121">
        <v>20</v>
      </c>
      <c r="O28" s="90"/>
      <c r="P28" s="92"/>
      <c r="Q28" s="86">
        <f t="shared" si="0"/>
        <v>1300</v>
      </c>
      <c r="R28" s="87"/>
      <c r="S28" s="6"/>
      <c r="T28" s="99"/>
      <c r="U28" s="99"/>
    </row>
    <row r="29" spans="1:23" s="13" customFormat="1">
      <c r="A29" s="81" t="s">
        <v>247</v>
      </c>
      <c r="B29" s="89">
        <v>700</v>
      </c>
      <c r="C29" s="82">
        <v>420</v>
      </c>
      <c r="D29" s="90"/>
      <c r="E29" s="90">
        <v>100</v>
      </c>
      <c r="F29" s="90"/>
      <c r="G29" s="90">
        <v>100</v>
      </c>
      <c r="H29" s="90"/>
      <c r="I29" s="90"/>
      <c r="J29" s="90">
        <v>40</v>
      </c>
      <c r="K29" s="90">
        <v>480</v>
      </c>
      <c r="L29" s="90"/>
      <c r="M29" s="90"/>
      <c r="N29" s="121">
        <v>20</v>
      </c>
      <c r="O29" s="90"/>
      <c r="P29" s="92"/>
      <c r="Q29" s="86">
        <f t="shared" si="0"/>
        <v>1860</v>
      </c>
      <c r="R29" s="87"/>
      <c r="S29" s="99"/>
      <c r="T29" s="100"/>
      <c r="U29" s="100"/>
    </row>
    <row r="30" spans="1:23" s="13" customFormat="1">
      <c r="A30" s="81" t="s">
        <v>250</v>
      </c>
      <c r="B30" s="89">
        <v>2000</v>
      </c>
      <c r="C30" s="82"/>
      <c r="D30" s="90"/>
      <c r="E30" s="90"/>
      <c r="F30" s="90"/>
      <c r="G30" s="90">
        <v>170</v>
      </c>
      <c r="H30" s="90"/>
      <c r="I30" s="90"/>
      <c r="J30" s="90">
        <v>30</v>
      </c>
      <c r="K30" s="90">
        <v>480</v>
      </c>
      <c r="L30" s="90"/>
      <c r="M30" s="90"/>
      <c r="N30" s="121">
        <v>20</v>
      </c>
      <c r="O30" s="90"/>
      <c r="P30" s="92"/>
      <c r="Q30" s="86">
        <f t="shared" si="0"/>
        <v>2700</v>
      </c>
      <c r="R30" s="87"/>
      <c r="S30" s="99"/>
      <c r="T30" s="99"/>
      <c r="U30" s="99"/>
    </row>
    <row r="31" spans="1:23" s="13" customFormat="1">
      <c r="A31" s="81" t="s">
        <v>254</v>
      </c>
      <c r="B31" s="89"/>
      <c r="C31" s="82">
        <v>450</v>
      </c>
      <c r="D31" s="90"/>
      <c r="E31" s="90"/>
      <c r="F31" s="90"/>
      <c r="G31" s="90">
        <v>200</v>
      </c>
      <c r="H31" s="90"/>
      <c r="I31" s="90"/>
      <c r="J31" s="101">
        <v>30</v>
      </c>
      <c r="K31" s="90">
        <v>480</v>
      </c>
      <c r="L31" s="90"/>
      <c r="M31" s="90"/>
      <c r="N31" s="121"/>
      <c r="O31" s="90"/>
      <c r="P31" s="92"/>
      <c r="Q31" s="86">
        <f t="shared" si="0"/>
        <v>1160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23400</v>
      </c>
      <c r="C37" s="108">
        <f t="shared" ref="C37:P37" si="1">SUM(C6:C36)</f>
        <v>4840</v>
      </c>
      <c r="D37" s="108">
        <f t="shared" si="1"/>
        <v>240</v>
      </c>
      <c r="E37" s="108">
        <f t="shared" si="1"/>
        <v>4930</v>
      </c>
      <c r="F37" s="108">
        <f t="shared" si="1"/>
        <v>0</v>
      </c>
      <c r="G37" s="108">
        <f>SUM(G6:G36)</f>
        <v>5750</v>
      </c>
      <c r="H37" s="108">
        <f t="shared" si="1"/>
        <v>0</v>
      </c>
      <c r="I37" s="108">
        <f t="shared" si="1"/>
        <v>0</v>
      </c>
      <c r="J37" s="108">
        <f t="shared" si="1"/>
        <v>960</v>
      </c>
      <c r="K37" s="108">
        <f t="shared" si="1"/>
        <v>11520</v>
      </c>
      <c r="L37" s="108">
        <f t="shared" si="1"/>
        <v>799</v>
      </c>
      <c r="M37" s="108">
        <f t="shared" si="1"/>
        <v>2430</v>
      </c>
      <c r="N37" s="124">
        <f t="shared" si="1"/>
        <v>340</v>
      </c>
      <c r="O37" s="108">
        <f t="shared" si="1"/>
        <v>0</v>
      </c>
      <c r="P37" s="109">
        <f t="shared" si="1"/>
        <v>220</v>
      </c>
      <c r="Q37" s="110">
        <f>SUM(Q6:Q36)</f>
        <v>55429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4" customFormat="1">
      <c r="A44" s="284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50" sqref="D50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1" t="s">
        <v>16</v>
      </c>
      <c r="B1" s="332"/>
      <c r="C1" s="332"/>
      <c r="D1" s="332"/>
      <c r="E1" s="332"/>
      <c r="F1" s="333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4" t="s">
        <v>206</v>
      </c>
      <c r="B2" s="335"/>
      <c r="C2" s="335"/>
      <c r="D2" s="335"/>
      <c r="E2" s="335"/>
      <c r="F2" s="336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7" t="s">
        <v>113</v>
      </c>
      <c r="B3" s="338"/>
      <c r="C3" s="338"/>
      <c r="D3" s="338"/>
      <c r="E3" s="338"/>
      <c r="F3" s="339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6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5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213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215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216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217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218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220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221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222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224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225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226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227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229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230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232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233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235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238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239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243</v>
      </c>
      <c r="B25" s="55">
        <v>312750</v>
      </c>
      <c r="C25" s="58">
        <v>374650</v>
      </c>
      <c r="D25" s="55">
        <v>2070</v>
      </c>
      <c r="E25" s="55">
        <f t="shared" si="0"/>
        <v>376720</v>
      </c>
      <c r="F25" s="245"/>
      <c r="G25" s="255">
        <v>300</v>
      </c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244</v>
      </c>
      <c r="B26" s="55">
        <v>589630</v>
      </c>
      <c r="C26" s="58">
        <v>564050</v>
      </c>
      <c r="D26" s="55">
        <v>2860</v>
      </c>
      <c r="E26" s="55">
        <f t="shared" si="0"/>
        <v>566910</v>
      </c>
      <c r="F26" s="247"/>
      <c r="G26" s="255">
        <v>3000</v>
      </c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246</v>
      </c>
      <c r="B27" s="55">
        <v>541920</v>
      </c>
      <c r="C27" s="58">
        <v>525660</v>
      </c>
      <c r="D27" s="55">
        <v>1100</v>
      </c>
      <c r="E27" s="55">
        <f t="shared" si="0"/>
        <v>526760</v>
      </c>
      <c r="F27" s="245"/>
      <c r="G27" s="255">
        <v>600</v>
      </c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 t="s">
        <v>247</v>
      </c>
      <c r="B28" s="55">
        <v>689780</v>
      </c>
      <c r="C28" s="58">
        <v>576230</v>
      </c>
      <c r="D28" s="55">
        <v>1860</v>
      </c>
      <c r="E28" s="55">
        <f t="shared" si="0"/>
        <v>578090</v>
      </c>
      <c r="F28" s="245"/>
      <c r="G28" s="255">
        <v>3900</v>
      </c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 t="s">
        <v>250</v>
      </c>
      <c r="B29" s="55">
        <v>503030</v>
      </c>
      <c r="C29" s="58">
        <v>590290</v>
      </c>
      <c r="D29" s="55">
        <v>2700</v>
      </c>
      <c r="E29" s="55">
        <f t="shared" si="0"/>
        <v>592990</v>
      </c>
      <c r="F29" s="245"/>
      <c r="G29" s="255">
        <v>900</v>
      </c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 t="s">
        <v>254</v>
      </c>
      <c r="B30" s="55">
        <v>431720</v>
      </c>
      <c r="C30" s="58">
        <v>467260</v>
      </c>
      <c r="D30" s="55">
        <v>1160</v>
      </c>
      <c r="E30" s="55">
        <f t="shared" si="0"/>
        <v>468420</v>
      </c>
      <c r="F30" s="244"/>
      <c r="G30" s="257">
        <v>600</v>
      </c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7">
        <f>SUM(B5:B32)</f>
        <v>11557760</v>
      </c>
      <c r="C33" s="278">
        <f>SUM(C5:C32)</f>
        <v>11303000</v>
      </c>
      <c r="D33" s="277">
        <f>SUM(D5:D32)</f>
        <v>53230</v>
      </c>
      <c r="E33" s="277">
        <f>SUM(E5:E32)</f>
        <v>11356230</v>
      </c>
      <c r="F33" s="277">
        <f>B33-E33</f>
        <v>201530</v>
      </c>
      <c r="G33" s="279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9" t="s">
        <v>25</v>
      </c>
      <c r="C35" s="329"/>
      <c r="D35" s="329"/>
      <c r="E35" s="329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6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223</v>
      </c>
      <c r="C38" s="125" t="s">
        <v>157</v>
      </c>
      <c r="D38" s="218">
        <v>5000</v>
      </c>
      <c r="E38" s="185" t="s">
        <v>232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126" t="s">
        <v>219</v>
      </c>
      <c r="C39" s="125" t="s">
        <v>193</v>
      </c>
      <c r="D39" s="218">
        <v>6000</v>
      </c>
      <c r="E39" s="185" t="s">
        <v>218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/>
      <c r="C40" s="125"/>
      <c r="D40" s="218"/>
      <c r="E40" s="185"/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64" t="s">
        <v>158</v>
      </c>
      <c r="C41" s="285"/>
      <c r="D41" s="218">
        <v>33870</v>
      </c>
      <c r="E41" s="185" t="s">
        <v>247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126" t="s">
        <v>143</v>
      </c>
      <c r="C42" s="125" t="s">
        <v>124</v>
      </c>
      <c r="D42" s="218">
        <v>5840</v>
      </c>
      <c r="E42" s="185" t="s">
        <v>226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64" t="s">
        <v>234</v>
      </c>
      <c r="C43" s="125" t="s">
        <v>157</v>
      </c>
      <c r="D43" s="218">
        <v>1000</v>
      </c>
      <c r="E43" s="185" t="s">
        <v>246</v>
      </c>
      <c r="F43" s="143"/>
      <c r="G43" s="330"/>
      <c r="H43" s="330"/>
      <c r="I43" s="330"/>
      <c r="J43" s="330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0" t="s">
        <v>118</v>
      </c>
      <c r="C46" s="137"/>
      <c r="D46" s="220">
        <v>414400</v>
      </c>
      <c r="E46" s="291" t="s">
        <v>254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207000</v>
      </c>
      <c r="E47" s="187" t="s">
        <v>254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214350</v>
      </c>
      <c r="E50" s="187" t="s">
        <v>254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36240</v>
      </c>
      <c r="E52" s="188" t="s">
        <v>254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34130</v>
      </c>
      <c r="E53" s="189" t="s">
        <v>246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84590</v>
      </c>
      <c r="E54" s="187" t="s">
        <v>254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103</v>
      </c>
      <c r="B58" s="60" t="s">
        <v>96</v>
      </c>
      <c r="C58" s="125" t="s">
        <v>84</v>
      </c>
      <c r="D58" s="221">
        <v>13500</v>
      </c>
      <c r="E58" s="188" t="s">
        <v>122</v>
      </c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106</v>
      </c>
      <c r="B59" s="60" t="s">
        <v>95</v>
      </c>
      <c r="C59" s="125" t="s">
        <v>83</v>
      </c>
      <c r="D59" s="221">
        <v>3500</v>
      </c>
      <c r="E59" s="187" t="s">
        <v>31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105</v>
      </c>
      <c r="B60" s="127" t="s">
        <v>99</v>
      </c>
      <c r="C60" s="125" t="s">
        <v>86</v>
      </c>
      <c r="D60" s="221">
        <v>7000</v>
      </c>
      <c r="E60" s="189" t="s">
        <v>164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105</v>
      </c>
      <c r="B61" s="59" t="s">
        <v>98</v>
      </c>
      <c r="C61" s="125" t="s">
        <v>85</v>
      </c>
      <c r="D61" s="221">
        <v>79590</v>
      </c>
      <c r="E61" s="187" t="s">
        <v>220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109</v>
      </c>
      <c r="B64" s="60" t="s">
        <v>88</v>
      </c>
      <c r="C64" s="125" t="s">
        <v>77</v>
      </c>
      <c r="D64" s="221">
        <v>78750</v>
      </c>
      <c r="E64" s="188" t="s">
        <v>198</v>
      </c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109</v>
      </c>
      <c r="B65" s="59" t="s">
        <v>87</v>
      </c>
      <c r="C65" s="125" t="s">
        <v>76</v>
      </c>
      <c r="D65" s="221">
        <v>10915</v>
      </c>
      <c r="E65" s="187" t="s">
        <v>60</v>
      </c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108</v>
      </c>
      <c r="B66" s="60" t="s">
        <v>89</v>
      </c>
      <c r="C66" s="125" t="s">
        <v>78</v>
      </c>
      <c r="D66" s="221">
        <v>20000</v>
      </c>
      <c r="E66" s="187" t="s">
        <v>160</v>
      </c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108</v>
      </c>
      <c r="B67" s="60" t="s">
        <v>94</v>
      </c>
      <c r="C67" s="125" t="s">
        <v>82</v>
      </c>
      <c r="D67" s="221">
        <v>11000</v>
      </c>
      <c r="E67" s="188" t="s">
        <v>160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108</v>
      </c>
      <c r="B68" s="60" t="s">
        <v>90</v>
      </c>
      <c r="C68" s="125" t="s">
        <v>79</v>
      </c>
      <c r="D68" s="221">
        <v>19460</v>
      </c>
      <c r="E68" s="188" t="s">
        <v>166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92</v>
      </c>
      <c r="C69" s="125" t="s">
        <v>80</v>
      </c>
      <c r="D69" s="221">
        <v>19370</v>
      </c>
      <c r="E69" s="189" t="s">
        <v>144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93</v>
      </c>
      <c r="C70" s="125" t="s">
        <v>81</v>
      </c>
      <c r="D70" s="221">
        <v>22000</v>
      </c>
      <c r="E70" s="189" t="s">
        <v>59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91</v>
      </c>
      <c r="C71" s="125"/>
      <c r="D71" s="221">
        <v>20000</v>
      </c>
      <c r="E71" s="188" t="s">
        <v>187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111</v>
      </c>
      <c r="B76" s="60" t="s">
        <v>191</v>
      </c>
      <c r="C76" s="125"/>
      <c r="D76" s="221">
        <v>10610</v>
      </c>
      <c r="E76" s="188" t="s">
        <v>246</v>
      </c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111</v>
      </c>
      <c r="B77" s="60" t="s">
        <v>156</v>
      </c>
      <c r="C77" s="125"/>
      <c r="D77" s="221">
        <v>13630</v>
      </c>
      <c r="E77" s="189" t="s">
        <v>226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103</v>
      </c>
      <c r="B78" s="60" t="s">
        <v>245</v>
      </c>
      <c r="C78" s="125"/>
      <c r="D78" s="221">
        <v>2980</v>
      </c>
      <c r="E78" s="189" t="s">
        <v>250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196</v>
      </c>
      <c r="B79" s="60" t="s">
        <v>197</v>
      </c>
      <c r="C79" s="125"/>
      <c r="D79" s="221">
        <v>4216</v>
      </c>
      <c r="E79" s="187" t="s">
        <v>199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173</v>
      </c>
      <c r="B80" s="60" t="s">
        <v>174</v>
      </c>
      <c r="C80" s="125"/>
      <c r="D80" s="221">
        <v>23130</v>
      </c>
      <c r="E80" s="188" t="s">
        <v>254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107</v>
      </c>
      <c r="B81" s="60" t="s">
        <v>97</v>
      </c>
      <c r="C81" s="125"/>
      <c r="D81" s="221">
        <v>7000</v>
      </c>
      <c r="E81" s="188" t="s">
        <v>160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69" t="s">
        <v>107</v>
      </c>
      <c r="B82" s="60" t="s">
        <v>145</v>
      </c>
      <c r="C82" s="125"/>
      <c r="D82" s="221">
        <v>40550</v>
      </c>
      <c r="E82" s="188" t="s">
        <v>247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240</v>
      </c>
      <c r="C83" s="125"/>
      <c r="D83" s="221">
        <v>7700</v>
      </c>
      <c r="E83" s="188" t="s">
        <v>239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59" t="s">
        <v>210</v>
      </c>
      <c r="C84" s="125"/>
      <c r="D84" s="221">
        <v>290960</v>
      </c>
      <c r="E84" s="188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180</v>
      </c>
      <c r="B85" s="60" t="s">
        <v>181</v>
      </c>
      <c r="C85" s="125"/>
      <c r="D85" s="221">
        <v>2560</v>
      </c>
      <c r="E85" s="189" t="s">
        <v>232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196</v>
      </c>
      <c r="B86" s="60" t="s">
        <v>249</v>
      </c>
      <c r="C86" s="125"/>
      <c r="D86" s="221">
        <v>6000</v>
      </c>
      <c r="E86" s="188" t="s">
        <v>247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16530</v>
      </c>
      <c r="E87" s="187" t="s">
        <v>254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39800</v>
      </c>
      <c r="E88" s="187" t="s">
        <v>239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231</v>
      </c>
      <c r="C89" s="125"/>
      <c r="D89" s="221">
        <v>3000</v>
      </c>
      <c r="E89" s="188" t="s">
        <v>250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182</v>
      </c>
      <c r="B90" s="60" t="s">
        <v>150</v>
      </c>
      <c r="C90" s="125"/>
      <c r="D90" s="221">
        <v>13000</v>
      </c>
      <c r="E90" s="188" t="s">
        <v>243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252</v>
      </c>
      <c r="B91" s="60" t="s">
        <v>253</v>
      </c>
      <c r="C91" s="125"/>
      <c r="D91" s="221">
        <v>18000</v>
      </c>
      <c r="E91" s="189" t="s">
        <v>250</v>
      </c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236</v>
      </c>
      <c r="B113" s="60" t="s">
        <v>241</v>
      </c>
      <c r="C113" s="125"/>
      <c r="D113" s="221">
        <v>10000</v>
      </c>
      <c r="E113" s="189" t="s">
        <v>239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236</v>
      </c>
      <c r="B114" s="60" t="s">
        <v>237</v>
      </c>
      <c r="C114" s="125"/>
      <c r="D114" s="221">
        <v>20000</v>
      </c>
      <c r="E114" s="189" t="s">
        <v>235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0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7" t="s">
        <v>34</v>
      </c>
      <c r="B119" s="328"/>
      <c r="C119" s="340"/>
      <c r="D119" s="224">
        <f>SUM(D37:D118)</f>
        <v>2365431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7" t="s">
        <v>35</v>
      </c>
      <c r="B121" s="328"/>
      <c r="C121" s="328"/>
      <c r="D121" s="224">
        <f>D119+M121</f>
        <v>2365431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58:E62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4" t="s">
        <v>58</v>
      </c>
      <c r="B1" s="345"/>
      <c r="C1" s="345"/>
      <c r="D1" s="345"/>
      <c r="E1" s="346"/>
      <c r="F1" s="5"/>
      <c r="G1" s="5"/>
    </row>
    <row r="2" spans="1:25" ht="21.75">
      <c r="A2" s="353" t="s">
        <v>74</v>
      </c>
      <c r="B2" s="354"/>
      <c r="C2" s="354"/>
      <c r="D2" s="354"/>
      <c r="E2" s="355"/>
      <c r="F2" s="5"/>
      <c r="G2" s="5"/>
    </row>
    <row r="3" spans="1:25" ht="23.25">
      <c r="A3" s="347" t="s">
        <v>255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131</v>
      </c>
      <c r="B4" s="357"/>
      <c r="C4" s="288"/>
      <c r="D4" s="358" t="s">
        <v>130</v>
      </c>
      <c r="E4" s="359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6037493.9860142861</v>
      </c>
      <c r="F5" s="36"/>
      <c r="G5" s="28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301718.86755714304</v>
      </c>
      <c r="C6" s="43"/>
      <c r="D6" s="41" t="s">
        <v>18</v>
      </c>
      <c r="E6" s="298">
        <v>721038</v>
      </c>
      <c r="F6" s="7"/>
      <c r="G6" s="28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 t="s">
        <v>257</v>
      </c>
      <c r="B7" s="292">
        <v>69772</v>
      </c>
      <c r="C7" s="43"/>
      <c r="D7" s="41" t="s">
        <v>71</v>
      </c>
      <c r="E7" s="259">
        <v>98088.881542855874</v>
      </c>
      <c r="F7" s="7"/>
      <c r="G7" s="28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7" t="s">
        <v>258</v>
      </c>
      <c r="B8" s="292">
        <v>102623</v>
      </c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7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55429</v>
      </c>
      <c r="C10" s="42"/>
      <c r="D10" s="41" t="s">
        <v>12</v>
      </c>
      <c r="E10" s="259">
        <v>2365431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5" t="s">
        <v>8</v>
      </c>
      <c r="B12" s="264">
        <f>B6+B7+B8-B10-B11</f>
        <v>418684.86755714304</v>
      </c>
      <c r="C12" s="42"/>
      <c r="D12" s="41" t="s">
        <v>256</v>
      </c>
      <c r="E12" s="261">
        <v>501423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7" t="s">
        <v>251</v>
      </c>
      <c r="B13" s="292">
        <v>100000</v>
      </c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6" t="s">
        <v>248</v>
      </c>
      <c r="B14" s="292">
        <v>1500000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B5+B6+B7+B8-B10-B11-B13+B14</f>
        <v>9818684.8675571419</v>
      </c>
      <c r="C15" s="42"/>
      <c r="D15" s="42" t="s">
        <v>7</v>
      </c>
      <c r="E15" s="262">
        <f>E5+E6+E7+E10+E11+E12+E13</f>
        <v>9818684.8675571419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0" t="s">
        <v>15</v>
      </c>
      <c r="B17" s="351"/>
      <c r="C17" s="351"/>
      <c r="D17" s="351"/>
      <c r="E17" s="352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4" t="s">
        <v>17</v>
      </c>
      <c r="E18" s="295">
        <v>414400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4" t="s">
        <v>163</v>
      </c>
      <c r="E19" s="295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0" t="s">
        <v>148</v>
      </c>
      <c r="E20" s="301">
        <v>207000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6" t="s">
        <v>133</v>
      </c>
      <c r="B21" s="268">
        <v>22000</v>
      </c>
      <c r="C21" s="41"/>
      <c r="D21" s="294" t="s">
        <v>175</v>
      </c>
      <c r="E21" s="295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211</v>
      </c>
      <c r="B22" s="129">
        <v>290000</v>
      </c>
      <c r="C22" s="41"/>
      <c r="D22" s="294" t="s">
        <v>183</v>
      </c>
      <c r="E22" s="295">
        <v>214350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7" t="s">
        <v>204</v>
      </c>
      <c r="B23" s="129">
        <v>40550</v>
      </c>
      <c r="C23" s="130"/>
      <c r="D23" s="294" t="s">
        <v>194</v>
      </c>
      <c r="E23" s="295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7" t="s">
        <v>242</v>
      </c>
      <c r="B24" s="129">
        <v>30000</v>
      </c>
      <c r="C24" s="130"/>
      <c r="D24" s="294" t="s">
        <v>176</v>
      </c>
      <c r="E24" s="295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7" t="s">
        <v>179</v>
      </c>
      <c r="B25" s="129">
        <v>40000</v>
      </c>
      <c r="C25" s="130"/>
      <c r="D25" s="294" t="s">
        <v>177</v>
      </c>
      <c r="E25" s="295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2" t="s">
        <v>19</v>
      </c>
      <c r="B26" s="303">
        <v>79590</v>
      </c>
      <c r="C26" s="131"/>
      <c r="D26" s="296" t="s">
        <v>178</v>
      </c>
      <c r="E26" s="297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1"/>
      <c r="B27" s="342"/>
      <c r="C27" s="342"/>
      <c r="D27" s="342"/>
      <c r="E27" s="34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2022-01-30T16:31:29Z</dcterms:modified>
</cp:coreProperties>
</file>