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January\12.01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an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5" i="10" l="1"/>
  <c r="E15" i="10" l="1"/>
  <c r="E13" i="14" l="1"/>
  <c r="B12" i="10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L6" authorId="0" shapeId="0">
      <text>
        <r>
          <rPr>
            <b/>
            <sz val="9"/>
            <color indexed="81"/>
            <rFont val="Tahoma"/>
            <charset val="1"/>
          </rPr>
          <t xml:space="preserve">December'2021
</t>
        </r>
      </text>
    </comment>
    <comment ref="M16" authorId="0" shapeId="0">
      <text>
        <r>
          <rPr>
            <sz val="9"/>
            <color indexed="81"/>
            <rFont val="Tahoma"/>
            <charset val="1"/>
          </rPr>
          <t xml:space="preserve">March'2021 Prepaid meter deyar somoykar, Line off kore diyesilo tai bill porisodh kora laglo.
</t>
        </r>
      </text>
    </comment>
  </commentList>
</comments>
</file>

<file path=xl/sharedStrings.xml><?xml version="1.0" encoding="utf-8"?>
<sst xmlns="http://schemas.openxmlformats.org/spreadsheetml/2006/main" count="425" uniqueCount="242">
  <si>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</si>
  <si>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</si>
  <si>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</si>
  <si>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</si>
  <si>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</si>
  <si>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</si>
  <si>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</si>
  <si>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</si>
  <si>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</si>
  <si>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</si>
  <si>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</si>
  <si>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</si>
  <si>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</si>
  <si>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</si>
  <si>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</si>
  <si>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</si>
  <si>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</si>
  <si>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</si>
  <si>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</si>
  <si>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</si>
  <si>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</si>
  <si>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</si>
  <si>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</si>
  <si>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</si>
  <si>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</si>
  <si>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</si>
  <si>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</si>
  <si>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</si>
  <si>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</si>
  <si>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</si>
  <si>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</si>
  <si>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30.01.2020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</si>
  <si>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</si>
  <si>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</si>
  <si>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</si>
  <si>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</si>
  <si>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</si>
  <si>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</si>
  <si>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</si>
  <si>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</si>
  <si>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</si>
  <si>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</si>
  <si>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</si>
  <si>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</si>
  <si>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</si>
  <si>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</si>
  <si>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</si>
  <si>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</si>
  <si>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</si>
  <si>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</si>
  <si>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</si>
  <si>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</si>
  <si>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</si>
  <si>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</si>
  <si>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</si>
  <si>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</si>
  <si>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</si>
  <si>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</si>
  <si>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</si>
  <si>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</si>
  <si>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</si>
  <si>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</si>
  <si>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</si>
  <si>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</si>
  <si>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</si>
  <si>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</si>
  <si>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</si>
  <si>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</si>
  <si>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</si>
  <si>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</si>
  <si>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</si>
  <si>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</si>
  <si>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</si>
  <si>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</si>
  <si>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</si>
  <si>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</si>
  <si>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</si>
  <si>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</si>
  <si>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</si>
  <si>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</si>
  <si>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</si>
  <si>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</si>
  <si>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</si>
  <si>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1727011482  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</si>
  <si>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</si>
  <si>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</si>
  <si>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</si>
  <si>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</si>
  <si>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</si>
  <si>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</si>
  <si>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</si>
  <si>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</si>
  <si>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</si>
  <si>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</si>
  <si>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</si>
  <si>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Bismillah Telecom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</si>
  <si>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</si>
  <si>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</si>
  <si>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</si>
  <si>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</si>
  <si>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</si>
  <si>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</si>
  <si>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</si>
  <si>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</si>
  <si>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</si>
  <si>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</si>
  <si>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</si>
  <si>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</si>
  <si>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</si>
  <si>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</si>
  <si>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</si>
  <si>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</si>
  <si>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</si>
  <si>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</si>
  <si>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</si>
  <si>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</si>
  <si>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</si>
  <si>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</si>
  <si>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</si>
  <si>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</si>
  <si>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</si>
  <si>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</si>
  <si>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</si>
  <si>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</si>
  <si>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</si>
  <si>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</si>
  <si>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</si>
  <si>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</si>
  <si>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</si>
  <si>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</si>
  <si>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</si>
  <si>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</si>
  <si>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31.08.2021</t>
  </si>
  <si>
    <t>B=Ratry Enterprise</t>
  </si>
  <si>
    <t>DSR Masud Jony</t>
  </si>
  <si>
    <t>01.09.2021</t>
  </si>
  <si>
    <t>04.09.2021</t>
  </si>
  <si>
    <t>Discount Offer</t>
  </si>
  <si>
    <t>10.09.2021</t>
  </si>
  <si>
    <t xml:space="preserve">                                                                   </t>
  </si>
  <si>
    <t>Daffodils</t>
  </si>
  <si>
    <t>02.10.2021</t>
  </si>
  <si>
    <t>11.10.2021</t>
  </si>
  <si>
    <t>Safiul</t>
  </si>
  <si>
    <t>23.10.2021</t>
  </si>
  <si>
    <t>Sabbir Mobile Bazar</t>
  </si>
  <si>
    <t>04.11.2021</t>
  </si>
  <si>
    <t>22.11.2021</t>
  </si>
  <si>
    <t>N=Hello Natore</t>
  </si>
  <si>
    <t>23.11.2021</t>
  </si>
  <si>
    <t>Hasan Telecom</t>
  </si>
  <si>
    <t>25.11.2021</t>
  </si>
  <si>
    <t>27.11.2021</t>
  </si>
  <si>
    <t>28.11.2021</t>
  </si>
  <si>
    <t>29.11.2021</t>
  </si>
  <si>
    <t>30.11.2021</t>
  </si>
  <si>
    <t>Friends Electronics</t>
  </si>
  <si>
    <t>DSR</t>
  </si>
  <si>
    <t>Rasel</t>
  </si>
  <si>
    <t>Somobai (Sujon)</t>
  </si>
  <si>
    <t>05.12.2021</t>
  </si>
  <si>
    <t>Murad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</si>
  <si>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</si>
  <si>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</si>
  <si>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</si>
  <si>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</si>
  <si>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</si>
  <si>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</si>
  <si>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</si>
  <si>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</si>
  <si>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</si>
  <si>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</si>
  <si>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</si>
  <si>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</si>
  <si>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</si>
  <si>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</si>
  <si>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</si>
  <si>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</si>
  <si>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</si>
  <si>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</si>
  <si>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</si>
  <si>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</si>
  <si>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Nandangachi</t>
  </si>
  <si>
    <t>N=Desh Telecom</t>
  </si>
  <si>
    <t>13.12.2021</t>
  </si>
  <si>
    <t>14.12.2021</t>
  </si>
  <si>
    <t>Kamrul</t>
  </si>
  <si>
    <t>15.12.2021</t>
  </si>
  <si>
    <t>Satata</t>
  </si>
  <si>
    <t xml:space="preserve">Tutul </t>
  </si>
  <si>
    <t>18.12.2021</t>
  </si>
  <si>
    <t>Khondokar Electronics</t>
  </si>
  <si>
    <t xml:space="preserve">Imran </t>
  </si>
  <si>
    <t>ADSR</t>
  </si>
  <si>
    <t>N=Mobile Park</t>
  </si>
  <si>
    <t>DSR Bijoy Campaign</t>
  </si>
  <si>
    <t>Chaskoir</t>
  </si>
  <si>
    <t>SR Electonics</t>
  </si>
  <si>
    <t>21.12.2021</t>
  </si>
  <si>
    <t>25.12.2021</t>
  </si>
  <si>
    <t>Boss(+)</t>
  </si>
  <si>
    <t>Office Cost</t>
  </si>
  <si>
    <t>Mobile Cervicing Cost</t>
  </si>
  <si>
    <t>28.12.2021</t>
  </si>
  <si>
    <t>Momtaj Telecom</t>
  </si>
  <si>
    <t>29.12.2021</t>
  </si>
  <si>
    <t xml:space="preserve">L=Sabbir Mobile </t>
  </si>
  <si>
    <t>30.12.2021</t>
  </si>
  <si>
    <t>Balance Statement January-2022</t>
  </si>
  <si>
    <t>Bank Statement January-2022</t>
  </si>
  <si>
    <t>Month : January-2022</t>
  </si>
  <si>
    <t>01.01.2022</t>
  </si>
  <si>
    <t>Abdulpur</t>
  </si>
  <si>
    <t>Fahim</t>
  </si>
  <si>
    <t>RK Mobile King</t>
  </si>
  <si>
    <t>Manager</t>
  </si>
  <si>
    <t>L=RK Mobile King</t>
  </si>
  <si>
    <t>02.01.2021</t>
  </si>
  <si>
    <t>02.01.2022</t>
  </si>
  <si>
    <t>03.01.2021</t>
  </si>
  <si>
    <t>03.01.2022</t>
  </si>
  <si>
    <t>04.01.2022</t>
  </si>
  <si>
    <t>05.01.2022</t>
  </si>
  <si>
    <t xml:space="preserve">Bhai Bhai Store </t>
  </si>
  <si>
    <t>Koyenbazar</t>
  </si>
  <si>
    <t>06.01.2022</t>
  </si>
  <si>
    <t>Symphony  Balance(+)</t>
  </si>
  <si>
    <t>Imran</t>
  </si>
  <si>
    <t>08.01.2022</t>
  </si>
  <si>
    <t>09.01.2022</t>
  </si>
  <si>
    <t>10.01.2022</t>
  </si>
  <si>
    <t xml:space="preserve">Atik </t>
  </si>
  <si>
    <t>Fahad</t>
  </si>
  <si>
    <t>11.01.2022</t>
  </si>
  <si>
    <t>Najirpur</t>
  </si>
  <si>
    <t>cd Sound</t>
  </si>
  <si>
    <t>Naj=CD Sound</t>
  </si>
  <si>
    <t>12.01.2022</t>
  </si>
  <si>
    <t>Date:12.01.2022</t>
  </si>
  <si>
    <t>tuton</t>
  </si>
  <si>
    <t>12.01.2021</t>
  </si>
  <si>
    <t>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</si>
</sst>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6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37" fillId="0" borderId="3" xfId="0" applyFont="1" applyFill="1" applyBorder="1" applyAlignment="1">
      <alignment horizontal="left" vertical="center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8" fillId="0" borderId="2" xfId="0" applyFont="1" applyFill="1" applyBorder="1" applyAlignment="1">
      <alignment horizontal="center" vertical="center" wrapText="1"/>
    </xf>
    <xf numFmtId="21" fontId="38" fillId="0" borderId="49" xfId="0" applyNumberFormat="1" applyFont="1" applyFill="1" applyBorder="1" applyAlignment="1">
      <alignment horizontal="center"/>
    </xf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0" fontId="34" fillId="0" borderId="4" xfId="0" applyFont="1" applyFill="1" applyBorder="1" applyAlignment="1">
      <alignment horizontal="center" vertical="center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3"/>
      <c r="B1" s="313"/>
      <c r="C1" s="313"/>
      <c r="D1" s="313"/>
      <c r="E1" s="313"/>
      <c r="F1" s="313"/>
    </row>
    <row r="2" spans="1:8" ht="20.25">
      <c r="A2" s="314"/>
      <c r="B2" s="311" t="s">
        <v>16</v>
      </c>
      <c r="C2" s="311"/>
      <c r="D2" s="311"/>
      <c r="E2" s="311"/>
    </row>
    <row r="3" spans="1:8" ht="16.5" customHeight="1">
      <c r="A3" s="314"/>
      <c r="B3" s="312" t="s">
        <v>63</v>
      </c>
      <c r="C3" s="312"/>
      <c r="D3" s="312"/>
      <c r="E3" s="312"/>
    </row>
    <row r="4" spans="1:8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4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4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4"/>
      <c r="B7" s="26" t="s">
        <v>61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4"/>
      <c r="B8" s="26" t="s">
        <v>62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4"/>
      <c r="B9" s="26" t="s">
        <v>64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4"/>
      <c r="B10" s="26" t="s">
        <v>65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4"/>
      <c r="B11" s="26" t="s">
        <v>66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4"/>
      <c r="B12" s="26" t="s">
        <v>67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4"/>
      <c r="B13" s="26" t="s">
        <v>68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4"/>
      <c r="B14" s="26" t="s">
        <v>69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4"/>
      <c r="B15" s="26" t="s">
        <v>70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4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4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4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4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4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4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4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4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4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4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4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4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4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4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4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4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4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4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4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4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4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4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4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4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4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4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4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4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4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4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4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4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4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4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4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4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4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4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4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4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4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4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4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4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4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4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4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4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4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4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4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4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4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4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4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4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4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4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4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4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4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4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4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4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4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4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4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4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E18" sqref="E1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3"/>
      <c r="B1" s="313"/>
      <c r="C1" s="313"/>
      <c r="D1" s="313"/>
      <c r="E1" s="313"/>
      <c r="F1" s="313"/>
    </row>
    <row r="2" spans="1:7" ht="20.25">
      <c r="A2" s="314"/>
      <c r="B2" s="311" t="s">
        <v>16</v>
      </c>
      <c r="C2" s="311"/>
      <c r="D2" s="311"/>
      <c r="E2" s="311"/>
    </row>
    <row r="3" spans="1:7" ht="16.5" customHeight="1">
      <c r="A3" s="314"/>
      <c r="B3" s="312" t="s">
        <v>209</v>
      </c>
      <c r="C3" s="312"/>
      <c r="D3" s="312"/>
      <c r="E3" s="312"/>
    </row>
    <row r="4" spans="1:7" ht="15.75" customHeight="1">
      <c r="A4" s="314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4"/>
      <c r="B5" s="24" t="s">
        <v>3</v>
      </c>
      <c r="C5" s="271">
        <v>26038</v>
      </c>
      <c r="D5" s="271">
        <v>0</v>
      </c>
      <c r="E5" s="272">
        <f>C5-D5</f>
        <v>26038</v>
      </c>
      <c r="F5" s="18"/>
      <c r="G5" s="2"/>
    </row>
    <row r="6" spans="1:7">
      <c r="A6" s="314"/>
      <c r="B6" s="26"/>
      <c r="C6" s="271"/>
      <c r="D6" s="271"/>
      <c r="E6" s="273">
        <f t="shared" ref="E6:E69" si="0">E5+C6-D6</f>
        <v>26038</v>
      </c>
      <c r="F6" s="18"/>
      <c r="G6" s="19"/>
    </row>
    <row r="7" spans="1:7">
      <c r="A7" s="314"/>
      <c r="B7" s="26" t="s">
        <v>211</v>
      </c>
      <c r="C7" s="271">
        <v>0</v>
      </c>
      <c r="D7" s="271">
        <v>0</v>
      </c>
      <c r="E7" s="273">
        <f t="shared" si="0"/>
        <v>26038</v>
      </c>
      <c r="F7" s="2"/>
      <c r="G7" s="2"/>
    </row>
    <row r="8" spans="1:7">
      <c r="A8" s="314"/>
      <c r="B8" s="26" t="s">
        <v>217</v>
      </c>
      <c r="C8" s="271">
        <v>0</v>
      </c>
      <c r="D8" s="271">
        <v>0</v>
      </c>
      <c r="E8" s="273">
        <f>E7+C8-D8</f>
        <v>26038</v>
      </c>
      <c r="F8" s="2"/>
      <c r="G8" s="2"/>
    </row>
    <row r="9" spans="1:7">
      <c r="A9" s="314"/>
      <c r="B9" s="26" t="s">
        <v>219</v>
      </c>
      <c r="C9" s="271">
        <v>300000</v>
      </c>
      <c r="D9" s="304">
        <v>300000</v>
      </c>
      <c r="E9" s="273">
        <f t="shared" si="0"/>
        <v>26038</v>
      </c>
      <c r="F9" s="2"/>
      <c r="G9" s="2"/>
    </row>
    <row r="10" spans="1:7">
      <c r="A10" s="314"/>
      <c r="B10" s="26" t="s">
        <v>221</v>
      </c>
      <c r="C10" s="274">
        <v>0</v>
      </c>
      <c r="D10" s="274">
        <v>0</v>
      </c>
      <c r="E10" s="273">
        <f t="shared" si="0"/>
        <v>26038</v>
      </c>
      <c r="F10" s="2"/>
      <c r="G10" s="2"/>
    </row>
    <row r="11" spans="1:7">
      <c r="A11" s="314"/>
      <c r="B11" s="26" t="s">
        <v>222</v>
      </c>
      <c r="C11" s="271">
        <v>700000</v>
      </c>
      <c r="D11" s="271">
        <v>0</v>
      </c>
      <c r="E11" s="273">
        <f t="shared" si="0"/>
        <v>726038</v>
      </c>
      <c r="F11" s="2"/>
      <c r="G11" s="2"/>
    </row>
    <row r="12" spans="1:7">
      <c r="A12" s="314"/>
      <c r="B12" s="26" t="s">
        <v>222</v>
      </c>
      <c r="C12" s="271">
        <v>65000</v>
      </c>
      <c r="D12" s="304">
        <v>780000</v>
      </c>
      <c r="E12" s="273">
        <f t="shared" si="0"/>
        <v>11038</v>
      </c>
      <c r="F12" s="29"/>
      <c r="G12" s="2"/>
    </row>
    <row r="13" spans="1:7">
      <c r="A13" s="314"/>
      <c r="B13" s="26" t="s">
        <v>225</v>
      </c>
      <c r="C13" s="271">
        <v>530000</v>
      </c>
      <c r="D13" s="304">
        <v>520000</v>
      </c>
      <c r="E13" s="273">
        <f t="shared" si="0"/>
        <v>21038</v>
      </c>
      <c r="F13" s="2"/>
      <c r="G13" s="30"/>
    </row>
    <row r="14" spans="1:7">
      <c r="A14" s="314"/>
      <c r="B14" s="26" t="s">
        <v>228</v>
      </c>
      <c r="C14" s="271">
        <v>0</v>
      </c>
      <c r="D14" s="271">
        <v>0</v>
      </c>
      <c r="E14" s="273">
        <f t="shared" si="0"/>
        <v>21038</v>
      </c>
      <c r="F14" s="2"/>
      <c r="G14" s="2"/>
    </row>
    <row r="15" spans="1:7">
      <c r="A15" s="314"/>
      <c r="B15" s="26" t="s">
        <v>229</v>
      </c>
      <c r="C15" s="271">
        <v>0</v>
      </c>
      <c r="D15" s="271">
        <v>0</v>
      </c>
      <c r="E15" s="273">
        <f t="shared" si="0"/>
        <v>21038</v>
      </c>
      <c r="F15" s="2"/>
      <c r="G15" s="11"/>
    </row>
    <row r="16" spans="1:7">
      <c r="A16" s="314"/>
      <c r="B16" s="26" t="s">
        <v>230</v>
      </c>
      <c r="C16" s="271">
        <v>180000</v>
      </c>
      <c r="D16" s="304">
        <v>150000</v>
      </c>
      <c r="E16" s="273">
        <f t="shared" si="0"/>
        <v>51038</v>
      </c>
      <c r="F16" s="20"/>
      <c r="G16" s="2"/>
    </row>
    <row r="17" spans="1:7">
      <c r="A17" s="314"/>
      <c r="B17" s="26" t="s">
        <v>233</v>
      </c>
      <c r="C17" s="271">
        <v>240000</v>
      </c>
      <c r="D17" s="304">
        <v>200000</v>
      </c>
      <c r="E17" s="273">
        <f t="shared" si="0"/>
        <v>91038</v>
      </c>
      <c r="F17" s="12"/>
      <c r="G17" s="2"/>
    </row>
    <row r="18" spans="1:7">
      <c r="A18" s="314"/>
      <c r="B18" s="26" t="s">
        <v>237</v>
      </c>
      <c r="C18" s="271">
        <v>350000</v>
      </c>
      <c r="D18" s="304">
        <v>200000</v>
      </c>
      <c r="E18" s="273">
        <f>E17+C18-D18</f>
        <v>241038</v>
      </c>
      <c r="F18" s="29"/>
      <c r="G18" s="2"/>
    </row>
    <row r="19" spans="1:7" ht="12.75" customHeight="1">
      <c r="A19" s="314"/>
      <c r="B19" s="26"/>
      <c r="C19" s="271"/>
      <c r="D19" s="274"/>
      <c r="E19" s="273">
        <f t="shared" si="0"/>
        <v>241038</v>
      </c>
      <c r="F19" s="29"/>
      <c r="G19" s="2"/>
    </row>
    <row r="20" spans="1:7">
      <c r="A20" s="314"/>
      <c r="B20" s="26"/>
      <c r="C20" s="271"/>
      <c r="D20" s="271"/>
      <c r="E20" s="273">
        <f t="shared" si="0"/>
        <v>241038</v>
      </c>
      <c r="F20" s="29"/>
      <c r="G20" s="2"/>
    </row>
    <row r="21" spans="1:7">
      <c r="A21" s="314"/>
      <c r="B21" s="26"/>
      <c r="C21" s="271"/>
      <c r="D21" s="271"/>
      <c r="E21" s="273">
        <f>E20+C21-D21</f>
        <v>241038</v>
      </c>
      <c r="F21" s="290"/>
      <c r="G21" s="2"/>
    </row>
    <row r="22" spans="1:7">
      <c r="A22" s="314"/>
      <c r="B22" s="26"/>
      <c r="C22" s="271"/>
      <c r="D22" s="271"/>
      <c r="E22" s="273">
        <f t="shared" si="0"/>
        <v>241038</v>
      </c>
      <c r="F22" s="2"/>
      <c r="G22" s="2"/>
    </row>
    <row r="23" spans="1:7">
      <c r="A23" s="314"/>
      <c r="B23" s="26"/>
      <c r="C23" s="271"/>
      <c r="D23" s="271"/>
      <c r="E23" s="273">
        <f>E22+C23-D23</f>
        <v>241038</v>
      </c>
      <c r="F23" s="2"/>
      <c r="G23" s="2"/>
    </row>
    <row r="24" spans="1:7">
      <c r="A24" s="314"/>
      <c r="B24" s="26"/>
      <c r="C24" s="271"/>
      <c r="D24" s="271"/>
      <c r="E24" s="273">
        <f t="shared" si="0"/>
        <v>241038</v>
      </c>
      <c r="F24" s="2"/>
      <c r="G24" s="2"/>
    </row>
    <row r="25" spans="1:7">
      <c r="A25" s="314"/>
      <c r="B25" s="26"/>
      <c r="C25" s="271"/>
      <c r="D25" s="271"/>
      <c r="E25" s="273">
        <f t="shared" si="0"/>
        <v>241038</v>
      </c>
      <c r="F25" s="2"/>
      <c r="G25" s="2"/>
    </row>
    <row r="26" spans="1:7">
      <c r="A26" s="314"/>
      <c r="B26" s="26"/>
      <c r="C26" s="271"/>
      <c r="D26" s="271"/>
      <c r="E26" s="273">
        <f t="shared" si="0"/>
        <v>241038</v>
      </c>
      <c r="F26" s="2"/>
      <c r="G26" s="2"/>
    </row>
    <row r="27" spans="1:7">
      <c r="A27" s="314"/>
      <c r="B27" s="26"/>
      <c r="C27" s="271"/>
      <c r="D27" s="271"/>
      <c r="E27" s="273">
        <f t="shared" si="0"/>
        <v>241038</v>
      </c>
      <c r="F27" s="2"/>
      <c r="G27" s="21"/>
    </row>
    <row r="28" spans="1:7">
      <c r="A28" s="314"/>
      <c r="B28" s="26"/>
      <c r="C28" s="271"/>
      <c r="D28" s="271"/>
      <c r="E28" s="273">
        <f>E27+C28-D28</f>
        <v>241038</v>
      </c>
      <c r="F28" s="2"/>
      <c r="G28" s="21"/>
    </row>
    <row r="29" spans="1:7">
      <c r="A29" s="314"/>
      <c r="B29" s="26"/>
      <c r="C29" s="271"/>
      <c r="D29" s="271"/>
      <c r="E29" s="273">
        <f t="shared" si="0"/>
        <v>241038</v>
      </c>
      <c r="F29" s="2"/>
      <c r="G29" s="21"/>
    </row>
    <row r="30" spans="1:7">
      <c r="A30" s="314"/>
      <c r="B30" s="26"/>
      <c r="C30" s="271"/>
      <c r="D30" s="271"/>
      <c r="E30" s="273">
        <f t="shared" si="0"/>
        <v>241038</v>
      </c>
      <c r="F30" s="2"/>
      <c r="G30" s="21"/>
    </row>
    <row r="31" spans="1:7">
      <c r="A31" s="314"/>
      <c r="B31" s="26"/>
      <c r="C31" s="271"/>
      <c r="D31" s="271"/>
      <c r="E31" s="273">
        <f t="shared" si="0"/>
        <v>241038</v>
      </c>
      <c r="F31" s="2"/>
      <c r="G31" s="21"/>
    </row>
    <row r="32" spans="1:7">
      <c r="A32" s="314"/>
      <c r="B32" s="26"/>
      <c r="C32" s="271"/>
      <c r="D32" s="271"/>
      <c r="E32" s="273">
        <f>E31+C32-D32</f>
        <v>241038</v>
      </c>
      <c r="F32" s="2"/>
      <c r="G32" s="21"/>
    </row>
    <row r="33" spans="1:7">
      <c r="A33" s="314"/>
      <c r="B33" s="26"/>
      <c r="C33" s="271"/>
      <c r="D33" s="274"/>
      <c r="E33" s="273">
        <f t="shared" si="0"/>
        <v>241038</v>
      </c>
      <c r="F33" s="2"/>
      <c r="G33" s="21"/>
    </row>
    <row r="34" spans="1:7">
      <c r="A34" s="314"/>
      <c r="B34" s="26"/>
      <c r="C34" s="271"/>
      <c r="D34" s="271"/>
      <c r="E34" s="273">
        <f t="shared" si="0"/>
        <v>241038</v>
      </c>
      <c r="F34" s="2"/>
      <c r="G34" s="21"/>
    </row>
    <row r="35" spans="1:7">
      <c r="A35" s="314"/>
      <c r="B35" s="26"/>
      <c r="C35" s="271"/>
      <c r="D35" s="271"/>
      <c r="E35" s="273">
        <f t="shared" si="0"/>
        <v>241038</v>
      </c>
      <c r="F35" s="2"/>
      <c r="G35" s="21"/>
    </row>
    <row r="36" spans="1:7">
      <c r="A36" s="314"/>
      <c r="B36" s="26"/>
      <c r="C36" s="271"/>
      <c r="D36" s="271"/>
      <c r="E36" s="273">
        <f t="shared" si="0"/>
        <v>241038</v>
      </c>
      <c r="F36" s="2"/>
      <c r="G36" s="21"/>
    </row>
    <row r="37" spans="1:7">
      <c r="A37" s="314"/>
      <c r="B37" s="26"/>
      <c r="C37" s="271"/>
      <c r="D37" s="271"/>
      <c r="E37" s="273">
        <f t="shared" si="0"/>
        <v>241038</v>
      </c>
      <c r="F37" s="2"/>
      <c r="G37" s="21"/>
    </row>
    <row r="38" spans="1:7">
      <c r="A38" s="314"/>
      <c r="B38" s="26"/>
      <c r="C38" s="271"/>
      <c r="D38" s="271"/>
      <c r="E38" s="273">
        <f t="shared" si="0"/>
        <v>241038</v>
      </c>
      <c r="F38" s="2"/>
      <c r="G38" s="21"/>
    </row>
    <row r="39" spans="1:7">
      <c r="A39" s="314"/>
      <c r="B39" s="26"/>
      <c r="C39" s="271"/>
      <c r="D39" s="271"/>
      <c r="E39" s="273">
        <f t="shared" si="0"/>
        <v>241038</v>
      </c>
      <c r="F39" s="2"/>
      <c r="G39" s="21"/>
    </row>
    <row r="40" spans="1:7">
      <c r="A40" s="314"/>
      <c r="B40" s="26"/>
      <c r="C40" s="271"/>
      <c r="D40" s="271"/>
      <c r="E40" s="273">
        <f t="shared" si="0"/>
        <v>241038</v>
      </c>
      <c r="F40" s="2"/>
      <c r="G40" s="21"/>
    </row>
    <row r="41" spans="1:7">
      <c r="A41" s="314"/>
      <c r="B41" s="26"/>
      <c r="C41" s="271"/>
      <c r="D41" s="271"/>
      <c r="E41" s="273">
        <f t="shared" si="0"/>
        <v>241038</v>
      </c>
      <c r="F41" s="2"/>
      <c r="G41" s="21"/>
    </row>
    <row r="42" spans="1:7">
      <c r="A42" s="314"/>
      <c r="B42" s="26"/>
      <c r="C42" s="271"/>
      <c r="D42" s="271"/>
      <c r="E42" s="273">
        <f t="shared" si="0"/>
        <v>241038</v>
      </c>
      <c r="F42" s="2"/>
      <c r="G42" s="21"/>
    </row>
    <row r="43" spans="1:7">
      <c r="A43" s="314"/>
      <c r="B43" s="26"/>
      <c r="C43" s="271"/>
      <c r="D43" s="271"/>
      <c r="E43" s="273">
        <f t="shared" si="0"/>
        <v>241038</v>
      </c>
      <c r="F43" s="2"/>
      <c r="G43" s="21"/>
    </row>
    <row r="44" spans="1:7">
      <c r="A44" s="314"/>
      <c r="B44" s="26"/>
      <c r="C44" s="271"/>
      <c r="D44" s="271"/>
      <c r="E44" s="273">
        <f t="shared" si="0"/>
        <v>241038</v>
      </c>
      <c r="F44" s="2"/>
      <c r="G44" s="21"/>
    </row>
    <row r="45" spans="1:7">
      <c r="A45" s="314"/>
      <c r="B45" s="26"/>
      <c r="C45" s="271"/>
      <c r="D45" s="271"/>
      <c r="E45" s="273">
        <f t="shared" si="0"/>
        <v>241038</v>
      </c>
      <c r="F45" s="2"/>
      <c r="G45" s="21"/>
    </row>
    <row r="46" spans="1:7">
      <c r="A46" s="314"/>
      <c r="B46" s="26"/>
      <c r="C46" s="271"/>
      <c r="D46" s="271"/>
      <c r="E46" s="273">
        <f t="shared" si="0"/>
        <v>241038</v>
      </c>
      <c r="F46" s="2"/>
      <c r="G46" s="21"/>
    </row>
    <row r="47" spans="1:7">
      <c r="A47" s="314"/>
      <c r="B47" s="26"/>
      <c r="C47" s="271"/>
      <c r="D47" s="271"/>
      <c r="E47" s="273">
        <f t="shared" si="0"/>
        <v>241038</v>
      </c>
      <c r="F47" s="2"/>
      <c r="G47" s="21"/>
    </row>
    <row r="48" spans="1:7">
      <c r="A48" s="314"/>
      <c r="B48" s="26"/>
      <c r="C48" s="271"/>
      <c r="D48" s="271"/>
      <c r="E48" s="273">
        <f t="shared" si="0"/>
        <v>241038</v>
      </c>
      <c r="F48" s="2"/>
      <c r="G48" s="21"/>
    </row>
    <row r="49" spans="1:7">
      <c r="A49" s="314"/>
      <c r="B49" s="26"/>
      <c r="C49" s="271"/>
      <c r="D49" s="271"/>
      <c r="E49" s="273">
        <f t="shared" si="0"/>
        <v>241038</v>
      </c>
      <c r="F49" s="2"/>
      <c r="G49" s="21"/>
    </row>
    <row r="50" spans="1:7">
      <c r="A50" s="314"/>
      <c r="B50" s="26"/>
      <c r="C50" s="271"/>
      <c r="D50" s="271"/>
      <c r="E50" s="273">
        <f t="shared" si="0"/>
        <v>241038</v>
      </c>
      <c r="F50" s="2"/>
      <c r="G50" s="21"/>
    </row>
    <row r="51" spans="1:7">
      <c r="A51" s="314"/>
      <c r="B51" s="26"/>
      <c r="C51" s="271"/>
      <c r="D51" s="271"/>
      <c r="E51" s="273">
        <f t="shared" si="0"/>
        <v>241038</v>
      </c>
      <c r="F51" s="2"/>
      <c r="G51" s="21"/>
    </row>
    <row r="52" spans="1:7">
      <c r="A52" s="314"/>
      <c r="B52" s="26"/>
      <c r="C52" s="271"/>
      <c r="D52" s="271"/>
      <c r="E52" s="273">
        <f t="shared" si="0"/>
        <v>241038</v>
      </c>
      <c r="F52" s="2"/>
      <c r="G52" s="21"/>
    </row>
    <row r="53" spans="1:7">
      <c r="A53" s="314"/>
      <c r="B53" s="26"/>
      <c r="C53" s="271"/>
      <c r="D53" s="271"/>
      <c r="E53" s="273">
        <f t="shared" si="0"/>
        <v>241038</v>
      </c>
      <c r="F53" s="2"/>
      <c r="G53" s="21"/>
    </row>
    <row r="54" spans="1:7">
      <c r="A54" s="314"/>
      <c r="B54" s="26"/>
      <c r="C54" s="271"/>
      <c r="D54" s="271"/>
      <c r="E54" s="273">
        <f t="shared" si="0"/>
        <v>241038</v>
      </c>
      <c r="F54" s="2"/>
      <c r="G54" s="21"/>
    </row>
    <row r="55" spans="1:7">
      <c r="A55" s="314"/>
      <c r="B55" s="26"/>
      <c r="C55" s="271"/>
      <c r="D55" s="271"/>
      <c r="E55" s="273">
        <f t="shared" si="0"/>
        <v>241038</v>
      </c>
      <c r="F55" s="2"/>
    </row>
    <row r="56" spans="1:7">
      <c r="A56" s="314"/>
      <c r="B56" s="26"/>
      <c r="C56" s="271"/>
      <c r="D56" s="271"/>
      <c r="E56" s="273">
        <f t="shared" si="0"/>
        <v>241038</v>
      </c>
      <c r="F56" s="2"/>
    </row>
    <row r="57" spans="1:7">
      <c r="A57" s="314"/>
      <c r="B57" s="26"/>
      <c r="C57" s="271"/>
      <c r="D57" s="271"/>
      <c r="E57" s="273">
        <f t="shared" si="0"/>
        <v>241038</v>
      </c>
      <c r="F57" s="2"/>
    </row>
    <row r="58" spans="1:7">
      <c r="A58" s="314"/>
      <c r="B58" s="26"/>
      <c r="C58" s="271"/>
      <c r="D58" s="271"/>
      <c r="E58" s="273">
        <f t="shared" si="0"/>
        <v>241038</v>
      </c>
      <c r="F58" s="2"/>
    </row>
    <row r="59" spans="1:7">
      <c r="A59" s="314"/>
      <c r="B59" s="26"/>
      <c r="C59" s="271"/>
      <c r="D59" s="271"/>
      <c r="E59" s="273">
        <f t="shared" si="0"/>
        <v>241038</v>
      </c>
      <c r="F59" s="2"/>
    </row>
    <row r="60" spans="1:7">
      <c r="A60" s="314"/>
      <c r="B60" s="26"/>
      <c r="C60" s="271"/>
      <c r="D60" s="271"/>
      <c r="E60" s="273">
        <f t="shared" si="0"/>
        <v>241038</v>
      </c>
      <c r="F60" s="2"/>
    </row>
    <row r="61" spans="1:7">
      <c r="A61" s="314"/>
      <c r="B61" s="26"/>
      <c r="C61" s="271"/>
      <c r="D61" s="271"/>
      <c r="E61" s="273">
        <f t="shared" si="0"/>
        <v>241038</v>
      </c>
      <c r="F61" s="2"/>
    </row>
    <row r="62" spans="1:7">
      <c r="A62" s="314"/>
      <c r="B62" s="26"/>
      <c r="C62" s="271"/>
      <c r="D62" s="271"/>
      <c r="E62" s="273">
        <f t="shared" si="0"/>
        <v>241038</v>
      </c>
      <c r="F62" s="2"/>
    </row>
    <row r="63" spans="1:7">
      <c r="A63" s="314"/>
      <c r="B63" s="26"/>
      <c r="C63" s="271"/>
      <c r="D63" s="271"/>
      <c r="E63" s="273">
        <f t="shared" si="0"/>
        <v>241038</v>
      </c>
      <c r="F63" s="2"/>
    </row>
    <row r="64" spans="1:7">
      <c r="A64" s="314"/>
      <c r="B64" s="26"/>
      <c r="C64" s="271"/>
      <c r="D64" s="271"/>
      <c r="E64" s="273">
        <f t="shared" si="0"/>
        <v>241038</v>
      </c>
      <c r="F64" s="2"/>
    </row>
    <row r="65" spans="1:7">
      <c r="A65" s="314"/>
      <c r="B65" s="26"/>
      <c r="C65" s="271"/>
      <c r="D65" s="271"/>
      <c r="E65" s="273">
        <f t="shared" si="0"/>
        <v>241038</v>
      </c>
      <c r="F65" s="2"/>
    </row>
    <row r="66" spans="1:7">
      <c r="A66" s="314"/>
      <c r="B66" s="26"/>
      <c r="C66" s="271"/>
      <c r="D66" s="271"/>
      <c r="E66" s="273">
        <f t="shared" si="0"/>
        <v>241038</v>
      </c>
      <c r="F66" s="2"/>
    </row>
    <row r="67" spans="1:7">
      <c r="A67" s="314"/>
      <c r="B67" s="26"/>
      <c r="C67" s="271"/>
      <c r="D67" s="271"/>
      <c r="E67" s="273">
        <f t="shared" si="0"/>
        <v>241038</v>
      </c>
      <c r="F67" s="2"/>
    </row>
    <row r="68" spans="1:7">
      <c r="A68" s="314"/>
      <c r="B68" s="26"/>
      <c r="C68" s="271"/>
      <c r="D68" s="271"/>
      <c r="E68" s="273">
        <f t="shared" si="0"/>
        <v>241038</v>
      </c>
      <c r="F68" s="2"/>
    </row>
    <row r="69" spans="1:7">
      <c r="A69" s="314"/>
      <c r="B69" s="26"/>
      <c r="C69" s="271"/>
      <c r="D69" s="271"/>
      <c r="E69" s="273">
        <f t="shared" si="0"/>
        <v>241038</v>
      </c>
      <c r="F69" s="2"/>
    </row>
    <row r="70" spans="1:7">
      <c r="A70" s="314"/>
      <c r="B70" s="26"/>
      <c r="C70" s="271"/>
      <c r="D70" s="271"/>
      <c r="E70" s="273">
        <f t="shared" ref="E70:E82" si="1">E69+C70-D70</f>
        <v>241038</v>
      </c>
      <c r="F70" s="2"/>
    </row>
    <row r="71" spans="1:7">
      <c r="A71" s="314"/>
      <c r="B71" s="26"/>
      <c r="C71" s="271"/>
      <c r="D71" s="271"/>
      <c r="E71" s="273">
        <f t="shared" si="1"/>
        <v>241038</v>
      </c>
      <c r="F71" s="2"/>
    </row>
    <row r="72" spans="1:7">
      <c r="A72" s="314"/>
      <c r="B72" s="26"/>
      <c r="C72" s="271"/>
      <c r="D72" s="271"/>
      <c r="E72" s="273">
        <f t="shared" si="1"/>
        <v>241038</v>
      </c>
      <c r="F72" s="2"/>
    </row>
    <row r="73" spans="1:7">
      <c r="A73" s="314"/>
      <c r="B73" s="26"/>
      <c r="C73" s="271"/>
      <c r="D73" s="271"/>
      <c r="E73" s="273">
        <f t="shared" si="1"/>
        <v>241038</v>
      </c>
      <c r="F73" s="2"/>
    </row>
    <row r="74" spans="1:7">
      <c r="A74" s="314"/>
      <c r="B74" s="26"/>
      <c r="C74" s="271"/>
      <c r="D74" s="271"/>
      <c r="E74" s="273">
        <f t="shared" si="1"/>
        <v>241038</v>
      </c>
      <c r="F74" s="2"/>
    </row>
    <row r="75" spans="1:7">
      <c r="A75" s="314"/>
      <c r="B75" s="26"/>
      <c r="C75" s="271"/>
      <c r="D75" s="271"/>
      <c r="E75" s="273">
        <f t="shared" si="1"/>
        <v>241038</v>
      </c>
      <c r="F75" s="2"/>
    </row>
    <row r="76" spans="1:7">
      <c r="A76" s="314"/>
      <c r="B76" s="26"/>
      <c r="C76" s="271"/>
      <c r="D76" s="271"/>
      <c r="E76" s="273">
        <f t="shared" si="1"/>
        <v>241038</v>
      </c>
      <c r="F76" s="2"/>
    </row>
    <row r="77" spans="1:7">
      <c r="A77" s="314"/>
      <c r="B77" s="26"/>
      <c r="C77" s="271"/>
      <c r="D77" s="271"/>
      <c r="E77" s="273">
        <f t="shared" si="1"/>
        <v>241038</v>
      </c>
      <c r="F77" s="2"/>
    </row>
    <row r="78" spans="1:7">
      <c r="A78" s="314"/>
      <c r="B78" s="26"/>
      <c r="C78" s="271"/>
      <c r="D78" s="271"/>
      <c r="E78" s="273">
        <f t="shared" si="1"/>
        <v>241038</v>
      </c>
      <c r="F78" s="2"/>
    </row>
    <row r="79" spans="1:7">
      <c r="A79" s="314"/>
      <c r="B79" s="26"/>
      <c r="C79" s="271"/>
      <c r="D79" s="271"/>
      <c r="E79" s="273">
        <f t="shared" si="1"/>
        <v>241038</v>
      </c>
      <c r="F79" s="18"/>
      <c r="G79" s="2"/>
    </row>
    <row r="80" spans="1:7">
      <c r="A80" s="314"/>
      <c r="B80" s="26"/>
      <c r="C80" s="271"/>
      <c r="D80" s="271"/>
      <c r="E80" s="273">
        <f t="shared" si="1"/>
        <v>241038</v>
      </c>
      <c r="F80" s="18"/>
      <c r="G80" s="2"/>
    </row>
    <row r="81" spans="1:7">
      <c r="A81" s="314"/>
      <c r="B81" s="26"/>
      <c r="C81" s="271"/>
      <c r="D81" s="271"/>
      <c r="E81" s="273">
        <f t="shared" si="1"/>
        <v>241038</v>
      </c>
      <c r="F81" s="18"/>
      <c r="G81" s="2"/>
    </row>
    <row r="82" spans="1:7">
      <c r="A82" s="314"/>
      <c r="B82" s="26"/>
      <c r="C82" s="271"/>
      <c r="D82" s="271"/>
      <c r="E82" s="273">
        <f t="shared" si="1"/>
        <v>241038</v>
      </c>
      <c r="F82" s="18"/>
      <c r="G82" s="2"/>
    </row>
    <row r="83" spans="1:7">
      <c r="A83" s="314"/>
      <c r="B83" s="31"/>
      <c r="C83" s="273">
        <f>SUM(C5:C72)</f>
        <v>2391038</v>
      </c>
      <c r="D83" s="273">
        <f>SUM(D5:D77)</f>
        <v>2150000</v>
      </c>
      <c r="E83" s="275">
        <f>E71</f>
        <v>241038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F44" sqref="F44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19" t="s">
        <v>16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  <c r="L1" s="319"/>
      <c r="M1" s="319"/>
      <c r="N1" s="319"/>
      <c r="O1" s="319"/>
      <c r="P1" s="319"/>
      <c r="Q1" s="319"/>
    </row>
    <row r="2" spans="1:24" s="72" customFormat="1" ht="18">
      <c r="A2" s="320" t="s">
        <v>128</v>
      </c>
      <c r="B2" s="320"/>
      <c r="C2" s="320"/>
      <c r="D2" s="320"/>
      <c r="E2" s="320"/>
      <c r="F2" s="320"/>
      <c r="G2" s="320"/>
      <c r="H2" s="320"/>
      <c r="I2" s="320"/>
      <c r="J2" s="320"/>
      <c r="K2" s="320"/>
      <c r="L2" s="320"/>
      <c r="M2" s="320"/>
      <c r="N2" s="320"/>
      <c r="O2" s="320"/>
      <c r="P2" s="320"/>
      <c r="Q2" s="320"/>
    </row>
    <row r="3" spans="1:24" s="73" customFormat="1" ht="16.5" thickBot="1">
      <c r="A3" s="321" t="s">
        <v>210</v>
      </c>
      <c r="B3" s="322"/>
      <c r="C3" s="322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3"/>
      <c r="S3" s="56"/>
      <c r="T3" s="7"/>
      <c r="U3" s="7"/>
      <c r="V3" s="7"/>
      <c r="W3" s="7"/>
      <c r="X3" s="16"/>
    </row>
    <row r="4" spans="1:24" s="74" customFormat="1" ht="12.75" customHeight="1">
      <c r="A4" s="324" t="s">
        <v>36</v>
      </c>
      <c r="B4" s="326" t="s">
        <v>37</v>
      </c>
      <c r="C4" s="315" t="s">
        <v>38</v>
      </c>
      <c r="D4" s="315" t="s">
        <v>39</v>
      </c>
      <c r="E4" s="315" t="s">
        <v>40</v>
      </c>
      <c r="F4" s="315" t="s">
        <v>195</v>
      </c>
      <c r="G4" s="315" t="s">
        <v>41</v>
      </c>
      <c r="H4" s="315" t="s">
        <v>202</v>
      </c>
      <c r="I4" s="315" t="s">
        <v>201</v>
      </c>
      <c r="J4" s="315" t="s">
        <v>42</v>
      </c>
      <c r="K4" s="315" t="s">
        <v>43</v>
      </c>
      <c r="L4" s="315" t="s">
        <v>44</v>
      </c>
      <c r="M4" s="315" t="s">
        <v>45</v>
      </c>
      <c r="N4" s="315" t="s">
        <v>46</v>
      </c>
      <c r="O4" s="317" t="s">
        <v>47</v>
      </c>
      <c r="P4" s="328" t="s">
        <v>73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5"/>
      <c r="B5" s="327"/>
      <c r="C5" s="316"/>
      <c r="D5" s="316"/>
      <c r="E5" s="316"/>
      <c r="F5" s="316"/>
      <c r="G5" s="316"/>
      <c r="H5" s="316"/>
      <c r="I5" s="316"/>
      <c r="J5" s="316"/>
      <c r="K5" s="316"/>
      <c r="L5" s="316"/>
      <c r="M5" s="316"/>
      <c r="N5" s="316"/>
      <c r="O5" s="318"/>
      <c r="P5" s="329"/>
      <c r="Q5" s="136" t="s">
        <v>48</v>
      </c>
      <c r="S5" s="78"/>
      <c r="T5" s="79"/>
      <c r="U5" s="79"/>
      <c r="V5" s="79"/>
      <c r="W5" s="79"/>
      <c r="X5" s="80"/>
    </row>
    <row r="6" spans="1:24" s="13" customFormat="1">
      <c r="A6" s="81" t="s">
        <v>211</v>
      </c>
      <c r="B6" s="82">
        <v>1800</v>
      </c>
      <c r="C6" s="82"/>
      <c r="D6" s="83"/>
      <c r="E6" s="83"/>
      <c r="F6" s="83"/>
      <c r="G6" s="83">
        <v>980</v>
      </c>
      <c r="H6" s="83"/>
      <c r="I6" s="83"/>
      <c r="J6" s="84">
        <v>30</v>
      </c>
      <c r="K6" s="83">
        <v>480</v>
      </c>
      <c r="L6" s="83">
        <v>799</v>
      </c>
      <c r="M6" s="83"/>
      <c r="N6" s="120"/>
      <c r="O6" s="83"/>
      <c r="P6" s="85"/>
      <c r="Q6" s="86">
        <f t="shared" ref="Q6:Q36" si="0">SUM(B6:P6)</f>
        <v>4089</v>
      </c>
      <c r="R6" s="87"/>
      <c r="S6" s="88"/>
      <c r="T6" s="34"/>
      <c r="U6" s="5"/>
      <c r="V6" s="34"/>
      <c r="W6" s="5"/>
    </row>
    <row r="7" spans="1:24" s="13" customFormat="1">
      <c r="A7" s="81" t="s">
        <v>218</v>
      </c>
      <c r="B7" s="82">
        <v>1000</v>
      </c>
      <c r="C7" s="82"/>
      <c r="D7" s="83"/>
      <c r="E7" s="83"/>
      <c r="F7" s="83"/>
      <c r="G7" s="83">
        <v>520</v>
      </c>
      <c r="H7" s="83"/>
      <c r="I7" s="83"/>
      <c r="J7" s="84">
        <v>40</v>
      </c>
      <c r="K7" s="83">
        <v>480</v>
      </c>
      <c r="L7" s="83"/>
      <c r="M7" s="83"/>
      <c r="N7" s="120"/>
      <c r="O7" s="83"/>
      <c r="P7" s="85"/>
      <c r="Q7" s="86">
        <f t="shared" si="0"/>
        <v>2040</v>
      </c>
      <c r="R7" s="87"/>
      <c r="S7" s="34"/>
      <c r="T7" s="34"/>
      <c r="U7" s="34"/>
      <c r="V7" s="34"/>
      <c r="W7" s="34"/>
    </row>
    <row r="8" spans="1:24" s="13" customFormat="1">
      <c r="A8" s="81" t="s">
        <v>220</v>
      </c>
      <c r="B8" s="89"/>
      <c r="C8" s="82"/>
      <c r="D8" s="90"/>
      <c r="E8" s="90">
        <v>10</v>
      </c>
      <c r="F8" s="90"/>
      <c r="G8" s="90">
        <v>320</v>
      </c>
      <c r="H8" s="90"/>
      <c r="I8" s="90"/>
      <c r="J8" s="91">
        <v>50</v>
      </c>
      <c r="K8" s="90">
        <v>480</v>
      </c>
      <c r="L8" s="90"/>
      <c r="M8" s="90"/>
      <c r="N8" s="121"/>
      <c r="O8" s="90"/>
      <c r="P8" s="92"/>
      <c r="Q8" s="86">
        <f>SUM(B8:P8)</f>
        <v>860</v>
      </c>
      <c r="R8" s="87"/>
      <c r="S8" s="9"/>
      <c r="T8" s="9"/>
      <c r="U8" s="5" t="s">
        <v>49</v>
      </c>
      <c r="V8" s="34"/>
      <c r="W8" s="5"/>
    </row>
    <row r="9" spans="1:24" s="13" customFormat="1">
      <c r="A9" s="81" t="s">
        <v>221</v>
      </c>
      <c r="B9" s="89">
        <v>1900</v>
      </c>
      <c r="C9" s="82"/>
      <c r="D9" s="90"/>
      <c r="E9" s="90"/>
      <c r="F9" s="90"/>
      <c r="G9" s="90">
        <v>90</v>
      </c>
      <c r="H9" s="90"/>
      <c r="I9" s="90"/>
      <c r="J9" s="91">
        <v>30</v>
      </c>
      <c r="K9" s="90">
        <v>480</v>
      </c>
      <c r="L9" s="90"/>
      <c r="M9" s="90"/>
      <c r="N9" s="121"/>
      <c r="O9" s="90"/>
      <c r="P9" s="92"/>
      <c r="Q9" s="86">
        <f t="shared" si="0"/>
        <v>2500</v>
      </c>
      <c r="R9" s="87"/>
      <c r="S9" s="9"/>
      <c r="T9" s="9"/>
      <c r="U9" s="34"/>
      <c r="V9" s="34"/>
      <c r="W9" s="34"/>
    </row>
    <row r="10" spans="1:24" s="13" customFormat="1">
      <c r="A10" s="81" t="s">
        <v>222</v>
      </c>
      <c r="B10" s="89">
        <v>1000</v>
      </c>
      <c r="C10" s="82">
        <v>460</v>
      </c>
      <c r="D10" s="90"/>
      <c r="E10" s="90"/>
      <c r="F10" s="90"/>
      <c r="G10" s="90">
        <v>450</v>
      </c>
      <c r="H10" s="90"/>
      <c r="I10" s="90"/>
      <c r="J10" s="90">
        <v>30</v>
      </c>
      <c r="K10" s="90">
        <v>480</v>
      </c>
      <c r="L10" s="90"/>
      <c r="M10" s="90"/>
      <c r="N10" s="121"/>
      <c r="O10" s="90"/>
      <c r="P10" s="92"/>
      <c r="Q10" s="86">
        <f t="shared" si="0"/>
        <v>2420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225</v>
      </c>
      <c r="B11" s="89"/>
      <c r="C11" s="82"/>
      <c r="D11" s="90"/>
      <c r="E11" s="90">
        <v>220</v>
      </c>
      <c r="F11" s="90"/>
      <c r="G11" s="90">
        <v>320</v>
      </c>
      <c r="H11" s="90"/>
      <c r="I11" s="90"/>
      <c r="J11" s="90">
        <v>40</v>
      </c>
      <c r="K11" s="90">
        <v>480</v>
      </c>
      <c r="L11" s="90"/>
      <c r="M11" s="90"/>
      <c r="N11" s="121"/>
      <c r="O11" s="90"/>
      <c r="P11" s="92"/>
      <c r="Q11" s="86">
        <f t="shared" si="0"/>
        <v>1060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228</v>
      </c>
      <c r="B12" s="89">
        <v>1300</v>
      </c>
      <c r="C12" s="82">
        <v>820</v>
      </c>
      <c r="D12" s="90"/>
      <c r="E12" s="90"/>
      <c r="F12" s="90"/>
      <c r="G12" s="90">
        <v>100</v>
      </c>
      <c r="H12" s="90"/>
      <c r="I12" s="90"/>
      <c r="J12" s="90">
        <v>100</v>
      </c>
      <c r="K12" s="90">
        <v>480</v>
      </c>
      <c r="L12" s="90"/>
      <c r="M12" s="90"/>
      <c r="N12" s="121"/>
      <c r="O12" s="90"/>
      <c r="P12" s="92"/>
      <c r="Q12" s="86">
        <f t="shared" si="0"/>
        <v>2800</v>
      </c>
      <c r="R12" s="87"/>
      <c r="S12" s="34"/>
      <c r="T12" s="34"/>
      <c r="U12" s="5"/>
      <c r="V12" s="34"/>
      <c r="W12" s="5"/>
    </row>
    <row r="13" spans="1:24" s="13" customFormat="1">
      <c r="A13" s="81" t="s">
        <v>229</v>
      </c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230</v>
      </c>
      <c r="B14" s="89">
        <v>1500</v>
      </c>
      <c r="C14" s="82"/>
      <c r="D14" s="90"/>
      <c r="E14" s="90">
        <v>2070</v>
      </c>
      <c r="F14" s="90"/>
      <c r="G14" s="90">
        <v>270</v>
      </c>
      <c r="H14" s="90"/>
      <c r="I14" s="90"/>
      <c r="J14" s="90">
        <v>40</v>
      </c>
      <c r="K14" s="90">
        <v>480</v>
      </c>
      <c r="L14" s="94"/>
      <c r="M14" s="90"/>
      <c r="N14" s="121"/>
      <c r="O14" s="90"/>
      <c r="P14" s="92"/>
      <c r="Q14" s="86">
        <f t="shared" si="0"/>
        <v>4360</v>
      </c>
      <c r="R14" s="87"/>
      <c r="S14" s="95"/>
      <c r="T14" s="34"/>
      <c r="U14" s="5"/>
      <c r="V14" s="34"/>
      <c r="W14" s="5"/>
    </row>
    <row r="15" spans="1:24" s="13" customFormat="1">
      <c r="A15" s="81" t="s">
        <v>233</v>
      </c>
      <c r="B15" s="89">
        <v>800</v>
      </c>
      <c r="C15" s="82">
        <v>410</v>
      </c>
      <c r="D15" s="90"/>
      <c r="E15" s="90"/>
      <c r="F15" s="90"/>
      <c r="G15" s="90">
        <v>190</v>
      </c>
      <c r="H15" s="90"/>
      <c r="I15" s="90"/>
      <c r="J15" s="90"/>
      <c r="K15" s="90">
        <v>400</v>
      </c>
      <c r="L15" s="83"/>
      <c r="M15" s="90">
        <v>1200</v>
      </c>
      <c r="N15" s="121"/>
      <c r="O15" s="90"/>
      <c r="P15" s="92"/>
      <c r="Q15" s="86">
        <f t="shared" si="0"/>
        <v>3000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237</v>
      </c>
      <c r="B16" s="89"/>
      <c r="C16" s="82"/>
      <c r="D16" s="90"/>
      <c r="E16" s="90">
        <v>200</v>
      </c>
      <c r="F16" s="90"/>
      <c r="G16" s="90">
        <v>200</v>
      </c>
      <c r="H16" s="90"/>
      <c r="I16" s="90"/>
      <c r="J16" s="90">
        <v>30</v>
      </c>
      <c r="K16" s="90">
        <v>480</v>
      </c>
      <c r="L16" s="90"/>
      <c r="M16" s="90">
        <v>1230</v>
      </c>
      <c r="N16" s="121"/>
      <c r="O16" s="90"/>
      <c r="P16" s="92"/>
      <c r="Q16" s="86">
        <f t="shared" si="0"/>
        <v>2140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50</v>
      </c>
      <c r="B37" s="107">
        <f>SUM(B6:B36)</f>
        <v>9300</v>
      </c>
      <c r="C37" s="108">
        <f t="shared" ref="C37:P37" si="1">SUM(C6:C36)</f>
        <v>1690</v>
      </c>
      <c r="D37" s="108">
        <f t="shared" si="1"/>
        <v>0</v>
      </c>
      <c r="E37" s="108">
        <f t="shared" si="1"/>
        <v>2500</v>
      </c>
      <c r="F37" s="108">
        <f t="shared" si="1"/>
        <v>0</v>
      </c>
      <c r="G37" s="108">
        <f>SUM(G6:G36)</f>
        <v>3440</v>
      </c>
      <c r="H37" s="108">
        <f t="shared" si="1"/>
        <v>0</v>
      </c>
      <c r="I37" s="108">
        <f t="shared" si="1"/>
        <v>0</v>
      </c>
      <c r="J37" s="108">
        <f t="shared" si="1"/>
        <v>390</v>
      </c>
      <c r="K37" s="108">
        <f t="shared" si="1"/>
        <v>4720</v>
      </c>
      <c r="L37" s="108">
        <f t="shared" si="1"/>
        <v>799</v>
      </c>
      <c r="M37" s="108">
        <f t="shared" si="1"/>
        <v>2430</v>
      </c>
      <c r="N37" s="124">
        <f t="shared" si="1"/>
        <v>0</v>
      </c>
      <c r="O37" s="108">
        <f t="shared" si="1"/>
        <v>0</v>
      </c>
      <c r="P37" s="109">
        <f t="shared" si="1"/>
        <v>0</v>
      </c>
      <c r="Q37" s="110">
        <f>SUM(Q6:Q36)</f>
        <v>25269</v>
      </c>
      <c r="S37" s="241" t="s">
        <v>55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5" customFormat="1">
      <c r="A44" s="285" t="s">
        <v>139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34" zoomScale="120" zoomScaleNormal="120" workbookViewId="0">
      <selection activeCell="D46" sqref="D46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42578125" style="52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4" t="s">
        <v>16</v>
      </c>
      <c r="B1" s="335"/>
      <c r="C1" s="335"/>
      <c r="D1" s="335"/>
      <c r="E1" s="335"/>
      <c r="F1" s="336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7" t="s">
        <v>208</v>
      </c>
      <c r="B2" s="338"/>
      <c r="C2" s="338"/>
      <c r="D2" s="338"/>
      <c r="E2" s="338"/>
      <c r="F2" s="339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0" t="s">
        <v>113</v>
      </c>
      <c r="B3" s="341"/>
      <c r="C3" s="341"/>
      <c r="D3" s="341"/>
      <c r="E3" s="341"/>
      <c r="F3" s="342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7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6" t="s">
        <v>137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211</v>
      </c>
      <c r="B5" s="54">
        <v>654090</v>
      </c>
      <c r="C5" s="203">
        <v>367400</v>
      </c>
      <c r="D5" s="54">
        <v>3790</v>
      </c>
      <c r="E5" s="54">
        <f>C5+D5</f>
        <v>371190</v>
      </c>
      <c r="F5" s="242"/>
      <c r="G5" s="255">
        <v>2650</v>
      </c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218</v>
      </c>
      <c r="B6" s="55">
        <v>340240</v>
      </c>
      <c r="C6" s="58">
        <v>408520</v>
      </c>
      <c r="D6" s="55">
        <v>2040</v>
      </c>
      <c r="E6" s="55">
        <f t="shared" ref="E6:E32" si="0">C6+D6</f>
        <v>410560</v>
      </c>
      <c r="F6" s="243"/>
      <c r="G6" s="256">
        <v>300</v>
      </c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220</v>
      </c>
      <c r="B7" s="55">
        <v>527390</v>
      </c>
      <c r="C7" s="58">
        <v>398700</v>
      </c>
      <c r="D7" s="55">
        <v>860</v>
      </c>
      <c r="E7" s="55">
        <f t="shared" si="0"/>
        <v>399560</v>
      </c>
      <c r="F7" s="243"/>
      <c r="G7" s="256">
        <v>4450</v>
      </c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221</v>
      </c>
      <c r="B8" s="55">
        <v>282730</v>
      </c>
      <c r="C8" s="58">
        <v>363760</v>
      </c>
      <c r="D8" s="55">
        <v>2500</v>
      </c>
      <c r="E8" s="55">
        <f t="shared" si="0"/>
        <v>366260</v>
      </c>
      <c r="F8" s="244"/>
      <c r="G8" s="255">
        <v>250</v>
      </c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222</v>
      </c>
      <c r="B9" s="55">
        <v>406500</v>
      </c>
      <c r="C9" s="58">
        <v>283390</v>
      </c>
      <c r="D9" s="55">
        <v>2420</v>
      </c>
      <c r="E9" s="55">
        <f t="shared" si="0"/>
        <v>285810</v>
      </c>
      <c r="F9" s="245"/>
      <c r="G9" s="255">
        <v>600</v>
      </c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225</v>
      </c>
      <c r="B10" s="55">
        <v>309390</v>
      </c>
      <c r="C10" s="58">
        <v>338860</v>
      </c>
      <c r="D10" s="55">
        <v>1060</v>
      </c>
      <c r="E10" s="55">
        <f t="shared" si="0"/>
        <v>339920</v>
      </c>
      <c r="F10" s="246"/>
      <c r="G10" s="255">
        <v>1700</v>
      </c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228</v>
      </c>
      <c r="B11" s="55">
        <v>362750</v>
      </c>
      <c r="C11" s="58">
        <v>458010</v>
      </c>
      <c r="D11" s="55">
        <v>2800</v>
      </c>
      <c r="E11" s="55">
        <f t="shared" si="0"/>
        <v>460810</v>
      </c>
      <c r="F11" s="244"/>
      <c r="G11" s="255">
        <v>1650</v>
      </c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229</v>
      </c>
      <c r="B12" s="55">
        <v>26880</v>
      </c>
      <c r="C12" s="58">
        <v>68300</v>
      </c>
      <c r="D12" s="55">
        <v>0</v>
      </c>
      <c r="E12" s="55">
        <f t="shared" si="0"/>
        <v>68300</v>
      </c>
      <c r="F12" s="244"/>
      <c r="G12" s="255">
        <v>300</v>
      </c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230</v>
      </c>
      <c r="B13" s="55">
        <v>383410</v>
      </c>
      <c r="C13" s="58">
        <v>442020</v>
      </c>
      <c r="D13" s="55">
        <v>4360</v>
      </c>
      <c r="E13" s="55">
        <f t="shared" si="0"/>
        <v>446380</v>
      </c>
      <c r="F13" s="246"/>
      <c r="G13" s="255">
        <v>300</v>
      </c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233</v>
      </c>
      <c r="B14" s="55">
        <v>320700</v>
      </c>
      <c r="C14" s="58">
        <v>343580</v>
      </c>
      <c r="D14" s="55">
        <v>1800</v>
      </c>
      <c r="E14" s="55">
        <f t="shared" si="0"/>
        <v>345380</v>
      </c>
      <c r="F14" s="245"/>
      <c r="G14" s="255">
        <v>300</v>
      </c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237</v>
      </c>
      <c r="B15" s="55">
        <v>369430</v>
      </c>
      <c r="C15" s="58">
        <v>394820</v>
      </c>
      <c r="D15" s="55">
        <v>2140</v>
      </c>
      <c r="E15" s="55">
        <f t="shared" si="0"/>
        <v>396960</v>
      </c>
      <c r="F15" s="244"/>
      <c r="G15" s="255">
        <v>1900</v>
      </c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5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6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5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5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5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5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5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6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6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5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5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5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5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5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7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8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4"/>
      <c r="D32" s="139"/>
      <c r="E32" s="139">
        <f t="shared" si="0"/>
        <v>0</v>
      </c>
      <c r="F32" s="248"/>
      <c r="G32" s="258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8">
        <f>SUM(B5:B32)</f>
        <v>3983510</v>
      </c>
      <c r="C33" s="279">
        <f>SUM(C5:C32)</f>
        <v>3867360</v>
      </c>
      <c r="D33" s="278">
        <f>SUM(D5:D32)</f>
        <v>23770</v>
      </c>
      <c r="E33" s="278">
        <f>SUM(E5:E32)</f>
        <v>3891130</v>
      </c>
      <c r="F33" s="278">
        <f>B33-E33</f>
        <v>92380</v>
      </c>
      <c r="G33" s="280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2" t="s">
        <v>25</v>
      </c>
      <c r="C35" s="332"/>
      <c r="D35" s="332"/>
      <c r="E35" s="332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104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-6000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110</v>
      </c>
      <c r="B37" s="253" t="s">
        <v>134</v>
      </c>
      <c r="C37" s="137" t="s">
        <v>124</v>
      </c>
      <c r="D37" s="217">
        <v>1000</v>
      </c>
      <c r="E37" s="287" t="s">
        <v>123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110</v>
      </c>
      <c r="B38" s="126" t="s">
        <v>161</v>
      </c>
      <c r="C38" s="125" t="s">
        <v>157</v>
      </c>
      <c r="D38" s="218">
        <v>700</v>
      </c>
      <c r="E38" s="185" t="s">
        <v>217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110</v>
      </c>
      <c r="B39" s="64" t="s">
        <v>214</v>
      </c>
      <c r="C39" s="125" t="s">
        <v>215</v>
      </c>
      <c r="D39" s="218">
        <v>294960</v>
      </c>
      <c r="E39" s="186" t="s">
        <v>237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110</v>
      </c>
      <c r="B40" s="126" t="s">
        <v>143</v>
      </c>
      <c r="C40" s="125" t="s">
        <v>124</v>
      </c>
      <c r="D40" s="218">
        <v>3360</v>
      </c>
      <c r="E40" s="185" t="s">
        <v>149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110</v>
      </c>
      <c r="B41" s="126" t="s">
        <v>227</v>
      </c>
      <c r="C41" s="125" t="s">
        <v>193</v>
      </c>
      <c r="D41" s="218">
        <v>6000</v>
      </c>
      <c r="E41" s="185" t="s">
        <v>225</v>
      </c>
      <c r="F41" s="146"/>
      <c r="G41" s="155" t="s">
        <v>55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110</v>
      </c>
      <c r="B42" s="64" t="s">
        <v>158</v>
      </c>
      <c r="C42" s="286"/>
      <c r="D42" s="218">
        <v>5100</v>
      </c>
      <c r="E42" s="185" t="s">
        <v>237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110</v>
      </c>
      <c r="B43" s="126" t="s">
        <v>231</v>
      </c>
      <c r="C43" s="125" t="s">
        <v>157</v>
      </c>
      <c r="D43" s="218">
        <v>3000</v>
      </c>
      <c r="E43" s="185" t="s">
        <v>233</v>
      </c>
      <c r="F43" s="143"/>
      <c r="G43" s="333"/>
      <c r="H43" s="333"/>
      <c r="I43" s="333"/>
      <c r="J43" s="333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110</v>
      </c>
      <c r="B44" s="64"/>
      <c r="C44" s="125"/>
      <c r="D44" s="218"/>
      <c r="E44" s="185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104</v>
      </c>
      <c r="B45" s="212" t="s">
        <v>100</v>
      </c>
      <c r="C45" s="212" t="s">
        <v>101</v>
      </c>
      <c r="D45" s="219" t="s">
        <v>75</v>
      </c>
      <c r="E45" s="213" t="s">
        <v>102</v>
      </c>
      <c r="F45" s="141"/>
      <c r="G45" s="147"/>
      <c r="H45" s="233" t="s">
        <v>114</v>
      </c>
      <c r="I45" s="229" t="s">
        <v>115</v>
      </c>
      <c r="J45" s="229" t="s">
        <v>75</v>
      </c>
      <c r="K45" s="234" t="s">
        <v>116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117</v>
      </c>
      <c r="B46" s="292" t="s">
        <v>118</v>
      </c>
      <c r="C46" s="137"/>
      <c r="D46" s="220">
        <v>492350</v>
      </c>
      <c r="E46" s="294" t="s">
        <v>237</v>
      </c>
      <c r="F46" s="140"/>
      <c r="G46" s="147"/>
      <c r="H46" s="201" t="s">
        <v>118</v>
      </c>
      <c r="I46" s="202"/>
      <c r="J46" s="203">
        <v>610340</v>
      </c>
      <c r="K46" s="137" t="s">
        <v>155</v>
      </c>
      <c r="L46" s="204">
        <v>610340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117</v>
      </c>
      <c r="B47" s="60" t="s">
        <v>120</v>
      </c>
      <c r="C47" s="125"/>
      <c r="D47" s="221">
        <v>200000</v>
      </c>
      <c r="E47" s="187" t="s">
        <v>237</v>
      </c>
      <c r="F47" s="141"/>
      <c r="G47" s="147"/>
      <c r="H47" s="197" t="s">
        <v>120</v>
      </c>
      <c r="I47" s="62"/>
      <c r="J47" s="58">
        <v>200000</v>
      </c>
      <c r="K47" s="58" t="s">
        <v>153</v>
      </c>
      <c r="L47" s="138">
        <v>200000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117</v>
      </c>
      <c r="B48" s="59" t="s">
        <v>165</v>
      </c>
      <c r="C48" s="125"/>
      <c r="D48" s="221">
        <v>200000</v>
      </c>
      <c r="E48" s="189" t="s">
        <v>162</v>
      </c>
      <c r="F48" s="141"/>
      <c r="G48" s="147"/>
      <c r="H48" s="197" t="s">
        <v>165</v>
      </c>
      <c r="I48" s="62"/>
      <c r="J48" s="58">
        <v>200000</v>
      </c>
      <c r="K48" s="180" t="s">
        <v>147</v>
      </c>
      <c r="L48" s="138">
        <v>200000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117</v>
      </c>
      <c r="B49" s="127" t="s">
        <v>172</v>
      </c>
      <c r="C49" s="125"/>
      <c r="D49" s="221">
        <v>150000</v>
      </c>
      <c r="E49" s="187" t="s">
        <v>207</v>
      </c>
      <c r="F49" s="141"/>
      <c r="G49" s="147"/>
      <c r="H49" s="197" t="s">
        <v>172</v>
      </c>
      <c r="I49" s="62"/>
      <c r="J49" s="58">
        <v>150000</v>
      </c>
      <c r="K49" s="180" t="s">
        <v>155</v>
      </c>
      <c r="L49" s="138">
        <v>150000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117</v>
      </c>
      <c r="B50" s="127" t="s">
        <v>119</v>
      </c>
      <c r="C50" s="125"/>
      <c r="D50" s="221">
        <v>153780</v>
      </c>
      <c r="E50" s="187" t="s">
        <v>228</v>
      </c>
      <c r="F50" s="141"/>
      <c r="G50" s="147"/>
      <c r="H50" s="184" t="s">
        <v>119</v>
      </c>
      <c r="I50" s="63"/>
      <c r="J50" s="178">
        <v>198780</v>
      </c>
      <c r="K50" s="179" t="s">
        <v>147</v>
      </c>
      <c r="L50" s="138">
        <v>198780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117</v>
      </c>
      <c r="B51" s="59" t="s">
        <v>169</v>
      </c>
      <c r="C51" s="125"/>
      <c r="D51" s="221">
        <v>69960</v>
      </c>
      <c r="E51" s="189" t="s">
        <v>184</v>
      </c>
      <c r="F51" s="141"/>
      <c r="G51" s="147"/>
      <c r="H51" s="197" t="s">
        <v>169</v>
      </c>
      <c r="I51" s="62"/>
      <c r="J51" s="58">
        <v>69960</v>
      </c>
      <c r="K51" s="180" t="s">
        <v>155</v>
      </c>
      <c r="L51" s="138">
        <v>69960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117</v>
      </c>
      <c r="B52" s="60" t="s">
        <v>170</v>
      </c>
      <c r="C52" s="125"/>
      <c r="D52" s="221">
        <v>31000</v>
      </c>
      <c r="E52" s="188" t="s">
        <v>237</v>
      </c>
      <c r="F52" s="141"/>
      <c r="G52" s="147"/>
      <c r="H52" s="197" t="s">
        <v>170</v>
      </c>
      <c r="I52" s="62"/>
      <c r="J52" s="58">
        <v>29950</v>
      </c>
      <c r="K52" s="180"/>
      <c r="L52" s="138">
        <v>29950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117</v>
      </c>
      <c r="B53" s="59" t="s">
        <v>171</v>
      </c>
      <c r="C53" s="125"/>
      <c r="D53" s="221">
        <v>33160</v>
      </c>
      <c r="E53" s="189" t="s">
        <v>237</v>
      </c>
      <c r="F53" s="141"/>
      <c r="G53" s="147"/>
      <c r="H53" s="197" t="s">
        <v>171</v>
      </c>
      <c r="I53" s="62"/>
      <c r="J53" s="58">
        <v>32120</v>
      </c>
      <c r="K53" s="180" t="s">
        <v>149</v>
      </c>
      <c r="L53" s="138">
        <v>32120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117</v>
      </c>
      <c r="B54" s="59" t="s">
        <v>121</v>
      </c>
      <c r="C54" s="125"/>
      <c r="D54" s="221">
        <v>54500</v>
      </c>
      <c r="E54" s="187" t="s">
        <v>217</v>
      </c>
      <c r="F54" s="141"/>
      <c r="G54" s="147"/>
      <c r="H54" s="199" t="s">
        <v>121</v>
      </c>
      <c r="I54" s="68"/>
      <c r="J54" s="58">
        <v>60790</v>
      </c>
      <c r="K54" s="180" t="s">
        <v>147</v>
      </c>
      <c r="L54" s="138">
        <v>60790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/>
      <c r="H55" s="197"/>
      <c r="I55" s="62"/>
      <c r="J55" s="58"/>
      <c r="K55" s="180"/>
      <c r="L55" s="138"/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/>
      <c r="I56" s="62"/>
      <c r="J56" s="58"/>
      <c r="K56" s="125"/>
      <c r="L56" s="138"/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/>
      <c r="I57" s="62"/>
      <c r="J57" s="58"/>
      <c r="K57" s="180" t="s">
        <v>142</v>
      </c>
      <c r="L57" s="138"/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/>
      <c r="B58" s="61"/>
      <c r="C58" s="125"/>
      <c r="D58" s="221"/>
      <c r="E58" s="187"/>
      <c r="F58" s="141"/>
      <c r="G58" s="147"/>
      <c r="H58" s="197"/>
      <c r="I58" s="62"/>
      <c r="J58" s="58"/>
      <c r="K58" s="180" t="s">
        <v>136</v>
      </c>
      <c r="L58" s="138"/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105</v>
      </c>
      <c r="B59" s="127" t="s">
        <v>99</v>
      </c>
      <c r="C59" s="125" t="s">
        <v>86</v>
      </c>
      <c r="D59" s="221">
        <v>7000</v>
      </c>
      <c r="E59" s="189" t="s">
        <v>164</v>
      </c>
      <c r="F59" s="141"/>
      <c r="G59" s="147"/>
      <c r="H59" s="197" t="s">
        <v>99</v>
      </c>
      <c r="I59" s="62" t="s">
        <v>86</v>
      </c>
      <c r="J59" s="58">
        <v>7000</v>
      </c>
      <c r="K59" s="180" t="s">
        <v>146</v>
      </c>
      <c r="L59" s="138">
        <v>7000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106</v>
      </c>
      <c r="B60" s="60" t="s">
        <v>95</v>
      </c>
      <c r="C60" s="125" t="s">
        <v>83</v>
      </c>
      <c r="D60" s="221">
        <v>3500</v>
      </c>
      <c r="E60" s="187" t="s">
        <v>31</v>
      </c>
      <c r="F60" s="141"/>
      <c r="G60" s="147"/>
      <c r="H60" s="184" t="s">
        <v>95</v>
      </c>
      <c r="I60" s="63" t="s">
        <v>83</v>
      </c>
      <c r="J60" s="178">
        <v>3500</v>
      </c>
      <c r="K60" s="179" t="s">
        <v>31</v>
      </c>
      <c r="L60" s="138">
        <v>3500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103</v>
      </c>
      <c r="B61" s="60" t="s">
        <v>96</v>
      </c>
      <c r="C61" s="125" t="s">
        <v>84</v>
      </c>
      <c r="D61" s="221">
        <v>13500</v>
      </c>
      <c r="E61" s="188" t="s">
        <v>122</v>
      </c>
      <c r="F61" s="143"/>
      <c r="G61" s="147"/>
      <c r="H61" s="197" t="s">
        <v>96</v>
      </c>
      <c r="I61" s="62" t="s">
        <v>84</v>
      </c>
      <c r="J61" s="58">
        <v>13500</v>
      </c>
      <c r="K61" s="180" t="s">
        <v>122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105</v>
      </c>
      <c r="B62" s="59" t="s">
        <v>98</v>
      </c>
      <c r="C62" s="125" t="s">
        <v>85</v>
      </c>
      <c r="D62" s="221">
        <v>79590</v>
      </c>
      <c r="E62" s="187" t="s">
        <v>228</v>
      </c>
      <c r="F62" s="140"/>
      <c r="G62" s="147"/>
      <c r="H62" s="197" t="s">
        <v>98</v>
      </c>
      <c r="I62" s="62" t="s">
        <v>85</v>
      </c>
      <c r="J62" s="58">
        <v>129590</v>
      </c>
      <c r="K62" s="181" t="s">
        <v>144</v>
      </c>
      <c r="L62" s="138">
        <v>129590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/>
      <c r="I63" s="63"/>
      <c r="J63" s="178"/>
      <c r="K63" s="179"/>
      <c r="L63" s="138"/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/>
      <c r="B64" s="59"/>
      <c r="C64" s="125"/>
      <c r="D64" s="221"/>
      <c r="E64" s="187"/>
      <c r="F64" s="141"/>
      <c r="G64" s="147"/>
      <c r="H64" s="184"/>
      <c r="I64" s="63"/>
      <c r="J64" s="178"/>
      <c r="K64" s="179"/>
      <c r="L64" s="138"/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/>
      <c r="B65" s="60"/>
      <c r="C65" s="125"/>
      <c r="D65" s="221"/>
      <c r="E65" s="187"/>
      <c r="F65" s="141"/>
      <c r="G65" s="147"/>
      <c r="H65" s="197"/>
      <c r="I65" s="62"/>
      <c r="J65" s="58"/>
      <c r="K65" s="180"/>
      <c r="L65" s="138"/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/>
      <c r="B66" s="60"/>
      <c r="C66" s="125"/>
      <c r="D66" s="221"/>
      <c r="E66" s="189"/>
      <c r="F66" s="141"/>
      <c r="G66" s="147"/>
      <c r="H66" s="197"/>
      <c r="I66" s="62"/>
      <c r="J66" s="58"/>
      <c r="K66" s="180"/>
      <c r="L66" s="138"/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109</v>
      </c>
      <c r="B67" s="60" t="s">
        <v>88</v>
      </c>
      <c r="C67" s="125" t="s">
        <v>77</v>
      </c>
      <c r="D67" s="221">
        <v>78750</v>
      </c>
      <c r="E67" s="188" t="s">
        <v>198</v>
      </c>
      <c r="F67" s="141"/>
      <c r="G67" s="147"/>
      <c r="H67" s="197" t="s">
        <v>88</v>
      </c>
      <c r="I67" s="62" t="s">
        <v>77</v>
      </c>
      <c r="J67" s="58">
        <v>78750</v>
      </c>
      <c r="K67" s="180" t="s">
        <v>155</v>
      </c>
      <c r="L67" s="138">
        <v>78750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109</v>
      </c>
      <c r="B68" s="59" t="s">
        <v>87</v>
      </c>
      <c r="C68" s="125" t="s">
        <v>76</v>
      </c>
      <c r="D68" s="221">
        <v>10915</v>
      </c>
      <c r="E68" s="187" t="s">
        <v>60</v>
      </c>
      <c r="F68" s="141"/>
      <c r="G68" s="147"/>
      <c r="H68" s="197" t="s">
        <v>87</v>
      </c>
      <c r="I68" s="62" t="s">
        <v>76</v>
      </c>
      <c r="J68" s="58">
        <v>10915</v>
      </c>
      <c r="K68" s="58" t="s">
        <v>135</v>
      </c>
      <c r="L68" s="138">
        <v>10915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108</v>
      </c>
      <c r="B69" s="60" t="s">
        <v>89</v>
      </c>
      <c r="C69" s="125" t="s">
        <v>78</v>
      </c>
      <c r="D69" s="221">
        <v>20000</v>
      </c>
      <c r="E69" s="187" t="s">
        <v>160</v>
      </c>
      <c r="F69" s="67"/>
      <c r="G69" s="147"/>
      <c r="H69" s="197" t="s">
        <v>89</v>
      </c>
      <c r="I69" s="62" t="s">
        <v>78</v>
      </c>
      <c r="J69" s="58">
        <v>20000</v>
      </c>
      <c r="K69" s="125" t="s">
        <v>141</v>
      </c>
      <c r="L69" s="138">
        <v>20000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108</v>
      </c>
      <c r="B70" s="60" t="s">
        <v>94</v>
      </c>
      <c r="C70" s="125" t="s">
        <v>82</v>
      </c>
      <c r="D70" s="221">
        <v>11000</v>
      </c>
      <c r="E70" s="188" t="s">
        <v>160</v>
      </c>
      <c r="F70" s="141"/>
      <c r="G70" s="147"/>
      <c r="H70" s="184" t="s">
        <v>94</v>
      </c>
      <c r="I70" s="63" t="s">
        <v>82</v>
      </c>
      <c r="J70" s="178">
        <v>11000</v>
      </c>
      <c r="K70" s="179" t="s">
        <v>141</v>
      </c>
      <c r="L70" s="138">
        <v>11000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108</v>
      </c>
      <c r="B71" s="60" t="s">
        <v>90</v>
      </c>
      <c r="C71" s="125" t="s">
        <v>79</v>
      </c>
      <c r="D71" s="221">
        <v>19460</v>
      </c>
      <c r="E71" s="188" t="s">
        <v>166</v>
      </c>
      <c r="F71" s="143"/>
      <c r="G71" s="147"/>
      <c r="H71" s="200" t="s">
        <v>90</v>
      </c>
      <c r="I71" s="65" t="s">
        <v>79</v>
      </c>
      <c r="J71" s="58">
        <v>19460</v>
      </c>
      <c r="K71" s="125" t="s">
        <v>141</v>
      </c>
      <c r="L71" s="138">
        <v>19460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 t="s">
        <v>108</v>
      </c>
      <c r="B72" s="60" t="s">
        <v>92</v>
      </c>
      <c r="C72" s="125" t="s">
        <v>80</v>
      </c>
      <c r="D72" s="221">
        <v>19370</v>
      </c>
      <c r="E72" s="189" t="s">
        <v>144</v>
      </c>
      <c r="F72" s="143"/>
      <c r="G72" s="147"/>
      <c r="H72" s="184" t="s">
        <v>92</v>
      </c>
      <c r="I72" s="63" t="s">
        <v>80</v>
      </c>
      <c r="J72" s="178">
        <v>19370</v>
      </c>
      <c r="K72" s="179" t="s">
        <v>144</v>
      </c>
      <c r="L72" s="138">
        <v>19370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 t="s">
        <v>108</v>
      </c>
      <c r="B73" s="60" t="s">
        <v>93</v>
      </c>
      <c r="C73" s="125" t="s">
        <v>81</v>
      </c>
      <c r="D73" s="221">
        <v>22000</v>
      </c>
      <c r="E73" s="189" t="s">
        <v>59</v>
      </c>
      <c r="F73" s="143"/>
      <c r="G73" s="147"/>
      <c r="H73" s="197" t="s">
        <v>93</v>
      </c>
      <c r="I73" s="62" t="s">
        <v>81</v>
      </c>
      <c r="J73" s="58">
        <v>22000</v>
      </c>
      <c r="K73" s="180" t="s">
        <v>59</v>
      </c>
      <c r="L73" s="138">
        <v>22000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108</v>
      </c>
      <c r="B74" s="60" t="s">
        <v>91</v>
      </c>
      <c r="C74" s="125"/>
      <c r="D74" s="221">
        <v>20000</v>
      </c>
      <c r="E74" s="188" t="s">
        <v>187</v>
      </c>
      <c r="F74" s="143"/>
      <c r="G74" s="147"/>
      <c r="H74" s="184" t="s">
        <v>91</v>
      </c>
      <c r="I74" s="63"/>
      <c r="J74" s="178">
        <v>20000</v>
      </c>
      <c r="K74" s="179" t="s">
        <v>60</v>
      </c>
      <c r="L74" s="138">
        <v>20000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9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/>
      <c r="B76" s="60"/>
      <c r="C76" s="125"/>
      <c r="D76" s="221"/>
      <c r="E76" s="188"/>
      <c r="F76" s="141"/>
      <c r="G76" s="147"/>
      <c r="H76" s="184"/>
      <c r="I76" s="63"/>
      <c r="J76" s="178"/>
      <c r="K76" s="178"/>
      <c r="L76" s="138"/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212</v>
      </c>
      <c r="B77" s="60" t="s">
        <v>213</v>
      </c>
      <c r="C77" s="125"/>
      <c r="D77" s="221">
        <v>7240</v>
      </c>
      <c r="E77" s="188" t="s">
        <v>211</v>
      </c>
      <c r="F77" s="141"/>
      <c r="G77" s="147"/>
      <c r="H77" s="197"/>
      <c r="I77" s="62"/>
      <c r="J77" s="58"/>
      <c r="K77" s="180"/>
      <c r="L77" s="138"/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111</v>
      </c>
      <c r="B78" s="60" t="s">
        <v>191</v>
      </c>
      <c r="C78" s="125"/>
      <c r="D78" s="221">
        <v>5610</v>
      </c>
      <c r="E78" s="188" t="s">
        <v>233</v>
      </c>
      <c r="F78" s="141"/>
      <c r="G78" s="147"/>
      <c r="H78" s="197"/>
      <c r="I78" s="62"/>
      <c r="J78" s="58"/>
      <c r="K78" s="180" t="s">
        <v>57</v>
      </c>
      <c r="L78" s="138"/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196</v>
      </c>
      <c r="B79" s="60" t="s">
        <v>197</v>
      </c>
      <c r="C79" s="125"/>
      <c r="D79" s="221">
        <v>4216</v>
      </c>
      <c r="E79" s="187" t="s">
        <v>199</v>
      </c>
      <c r="F79" s="141"/>
      <c r="G79" s="147"/>
      <c r="H79" s="197" t="s">
        <v>156</v>
      </c>
      <c r="I79" s="62"/>
      <c r="J79" s="58">
        <v>9000</v>
      </c>
      <c r="K79" s="180" t="s">
        <v>53</v>
      </c>
      <c r="L79" s="138">
        <v>9000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196</v>
      </c>
      <c r="B80" s="60" t="s">
        <v>232</v>
      </c>
      <c r="C80" s="125"/>
      <c r="D80" s="221">
        <v>5790</v>
      </c>
      <c r="E80" s="187" t="s">
        <v>230</v>
      </c>
      <c r="F80" s="141" t="s">
        <v>13</v>
      </c>
      <c r="G80" s="147"/>
      <c r="H80" s="197" t="s">
        <v>191</v>
      </c>
      <c r="I80" s="62"/>
      <c r="J80" s="58">
        <v>8610</v>
      </c>
      <c r="K80" s="180"/>
      <c r="L80" s="138">
        <v>8610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173</v>
      </c>
      <c r="B81" s="60" t="s">
        <v>174</v>
      </c>
      <c r="C81" s="125"/>
      <c r="D81" s="221">
        <v>18570</v>
      </c>
      <c r="E81" s="188" t="s">
        <v>237</v>
      </c>
      <c r="F81" s="141"/>
      <c r="G81" s="147"/>
      <c r="H81" s="197"/>
      <c r="I81" s="62"/>
      <c r="J81" s="58"/>
      <c r="K81" s="180" t="s">
        <v>132</v>
      </c>
      <c r="L81" s="138"/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224</v>
      </c>
      <c r="B82" s="60" t="s">
        <v>223</v>
      </c>
      <c r="C82" s="125"/>
      <c r="D82" s="221">
        <v>1000</v>
      </c>
      <c r="E82" s="188" t="s">
        <v>222</v>
      </c>
      <c r="F82" s="143"/>
      <c r="G82" s="147"/>
      <c r="H82" s="197" t="s">
        <v>197</v>
      </c>
      <c r="I82" s="62"/>
      <c r="J82" s="58">
        <v>4216</v>
      </c>
      <c r="K82" s="180" t="s">
        <v>154</v>
      </c>
      <c r="L82" s="138">
        <v>4216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107</v>
      </c>
      <c r="B83" s="60" t="s">
        <v>97</v>
      </c>
      <c r="C83" s="125"/>
      <c r="D83" s="221">
        <v>7000</v>
      </c>
      <c r="E83" s="188" t="s">
        <v>160</v>
      </c>
      <c r="F83" s="143"/>
      <c r="G83" s="147"/>
      <c r="H83" s="197" t="s">
        <v>174</v>
      </c>
      <c r="I83" s="62"/>
      <c r="J83" s="58">
        <v>16670</v>
      </c>
      <c r="K83" s="180" t="s">
        <v>153</v>
      </c>
      <c r="L83" s="138">
        <v>16670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70" t="s">
        <v>107</v>
      </c>
      <c r="B84" s="60" t="s">
        <v>145</v>
      </c>
      <c r="C84" s="125"/>
      <c r="D84" s="221">
        <v>37560</v>
      </c>
      <c r="E84" s="188" t="s">
        <v>205</v>
      </c>
      <c r="F84" s="143"/>
      <c r="G84" s="147"/>
      <c r="H84" s="197" t="s">
        <v>97</v>
      </c>
      <c r="I84" s="62"/>
      <c r="J84" s="58">
        <v>7000</v>
      </c>
      <c r="K84" s="180" t="s">
        <v>155</v>
      </c>
      <c r="L84" s="138">
        <v>7000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38" t="s">
        <v>180</v>
      </c>
      <c r="B85" s="60" t="s">
        <v>181</v>
      </c>
      <c r="C85" s="125"/>
      <c r="D85" s="221">
        <v>2160</v>
      </c>
      <c r="E85" s="189" t="s">
        <v>233</v>
      </c>
      <c r="F85" s="143"/>
      <c r="G85" s="147"/>
      <c r="H85" s="197" t="s">
        <v>145</v>
      </c>
      <c r="I85" s="62"/>
      <c r="J85" s="58">
        <v>37560</v>
      </c>
      <c r="K85" s="180" t="s">
        <v>155</v>
      </c>
      <c r="L85" s="138">
        <v>37560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234</v>
      </c>
      <c r="B86" s="60" t="s">
        <v>235</v>
      </c>
      <c r="C86" s="125"/>
      <c r="D86" s="221">
        <v>32880</v>
      </c>
      <c r="E86" s="189" t="s">
        <v>233</v>
      </c>
      <c r="F86" s="143"/>
      <c r="G86" s="147"/>
      <c r="H86" s="197" t="s">
        <v>181</v>
      </c>
      <c r="I86" s="62"/>
      <c r="J86" s="58">
        <v>1560</v>
      </c>
      <c r="K86" s="180" t="s">
        <v>151</v>
      </c>
      <c r="L86" s="138">
        <v>1560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167</v>
      </c>
      <c r="B87" s="60" t="s">
        <v>127</v>
      </c>
      <c r="C87" s="125"/>
      <c r="D87" s="221">
        <v>25000</v>
      </c>
      <c r="E87" s="187" t="s">
        <v>237</v>
      </c>
      <c r="F87" s="141"/>
      <c r="G87" s="147"/>
      <c r="H87" s="197" t="s">
        <v>127</v>
      </c>
      <c r="I87" s="62"/>
      <c r="J87" s="58">
        <v>6000</v>
      </c>
      <c r="K87" s="180" t="s">
        <v>155</v>
      </c>
      <c r="L87" s="138">
        <v>6000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167</v>
      </c>
      <c r="B88" s="60" t="s">
        <v>168</v>
      </c>
      <c r="C88" s="125"/>
      <c r="D88" s="221">
        <v>25000</v>
      </c>
      <c r="E88" s="187" t="s">
        <v>225</v>
      </c>
      <c r="F88" s="141"/>
      <c r="G88" s="147"/>
      <c r="H88" s="197" t="s">
        <v>168</v>
      </c>
      <c r="I88" s="62"/>
      <c r="J88" s="58">
        <v>40000</v>
      </c>
      <c r="K88" s="180" t="s">
        <v>152</v>
      </c>
      <c r="L88" s="138">
        <v>40000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182</v>
      </c>
      <c r="B89" s="126" t="s">
        <v>150</v>
      </c>
      <c r="C89" s="125"/>
      <c r="D89" s="221">
        <v>13000</v>
      </c>
      <c r="E89" s="188" t="s">
        <v>237</v>
      </c>
      <c r="F89" s="141"/>
      <c r="G89" s="147"/>
      <c r="H89" s="197" t="s">
        <v>150</v>
      </c>
      <c r="I89" s="62"/>
      <c r="J89" s="58">
        <v>20000</v>
      </c>
      <c r="K89" s="58" t="s">
        <v>54</v>
      </c>
      <c r="L89" s="138">
        <v>20000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/>
      <c r="B90" s="60"/>
      <c r="C90" s="125"/>
      <c r="D90" s="221"/>
      <c r="E90" s="188"/>
      <c r="F90" s="141"/>
      <c r="G90" s="147"/>
      <c r="H90" s="197" t="s">
        <v>188</v>
      </c>
      <c r="I90" s="62"/>
      <c r="J90" s="58">
        <v>1900</v>
      </c>
      <c r="K90" s="180" t="s">
        <v>138</v>
      </c>
      <c r="L90" s="138">
        <v>1900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/>
      <c r="B91" s="60"/>
      <c r="C91" s="125"/>
      <c r="D91" s="221"/>
      <c r="E91" s="189"/>
      <c r="F91" s="141"/>
      <c r="G91" s="147"/>
      <c r="H91" s="184" t="s">
        <v>204</v>
      </c>
      <c r="I91" s="63"/>
      <c r="J91" s="178">
        <v>18530</v>
      </c>
      <c r="K91" s="179" t="s">
        <v>32</v>
      </c>
      <c r="L91" s="138">
        <v>18530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 t="s">
        <v>56</v>
      </c>
      <c r="I92" s="62">
        <v>1739992171</v>
      </c>
      <c r="J92" s="58">
        <v>17500</v>
      </c>
      <c r="K92" s="180" t="s">
        <v>57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 t="s">
        <v>33</v>
      </c>
      <c r="I93" s="62">
        <v>1713632915</v>
      </c>
      <c r="J93" s="58">
        <v>2300</v>
      </c>
      <c r="K93" s="58" t="s">
        <v>32</v>
      </c>
      <c r="L93" s="138">
        <v>2300</v>
      </c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59"/>
      <c r="C94" s="125"/>
      <c r="D94" s="221"/>
      <c r="E94" s="188"/>
      <c r="F94" s="147"/>
      <c r="G94" s="147"/>
      <c r="H94" s="197" t="s">
        <v>159</v>
      </c>
      <c r="I94" s="62">
        <v>1758900692</v>
      </c>
      <c r="J94" s="58">
        <v>30000</v>
      </c>
      <c r="K94" s="180" t="s">
        <v>53</v>
      </c>
      <c r="L94" s="138">
        <v>30000</v>
      </c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 t="s">
        <v>51</v>
      </c>
      <c r="I95" s="63">
        <v>1755626210</v>
      </c>
      <c r="J95" s="178">
        <v>17500</v>
      </c>
      <c r="K95" s="179" t="s">
        <v>54</v>
      </c>
      <c r="L95" s="138">
        <v>17500</v>
      </c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 t="s">
        <v>134</v>
      </c>
      <c r="I96" s="62" t="s">
        <v>124</v>
      </c>
      <c r="J96" s="58">
        <v>1000</v>
      </c>
      <c r="K96" s="125" t="s">
        <v>123</v>
      </c>
      <c r="L96" s="138">
        <v>1000</v>
      </c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 t="s">
        <v>186</v>
      </c>
      <c r="I97" s="62" t="s">
        <v>157</v>
      </c>
      <c r="J97" s="58">
        <v>6000</v>
      </c>
      <c r="K97" s="58" t="s">
        <v>185</v>
      </c>
      <c r="L97" s="138">
        <v>6000</v>
      </c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 t="s">
        <v>161</v>
      </c>
      <c r="I98" s="63" t="s">
        <v>157</v>
      </c>
      <c r="J98" s="178">
        <v>1500</v>
      </c>
      <c r="K98" s="179" t="s">
        <v>207</v>
      </c>
      <c r="L98" s="138">
        <v>1500</v>
      </c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 t="s">
        <v>158</v>
      </c>
      <c r="I99" s="62" t="s">
        <v>157</v>
      </c>
      <c r="J99" s="58">
        <v>4170</v>
      </c>
      <c r="K99" s="180" t="s">
        <v>190</v>
      </c>
      <c r="L99" s="138">
        <v>4170</v>
      </c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 t="s">
        <v>143</v>
      </c>
      <c r="I100" s="62" t="s">
        <v>124</v>
      </c>
      <c r="J100" s="58">
        <v>3360</v>
      </c>
      <c r="K100" s="180" t="s">
        <v>149</v>
      </c>
      <c r="L100" s="138">
        <v>3360</v>
      </c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 t="s">
        <v>189</v>
      </c>
      <c r="I101" s="63" t="s">
        <v>157</v>
      </c>
      <c r="J101" s="178">
        <v>1500</v>
      </c>
      <c r="K101" s="179" t="s">
        <v>203</v>
      </c>
      <c r="L101" s="138">
        <v>1500</v>
      </c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 t="s">
        <v>192</v>
      </c>
      <c r="I102" s="63" t="s">
        <v>193</v>
      </c>
      <c r="J102" s="178">
        <v>1000</v>
      </c>
      <c r="K102" s="179" t="s">
        <v>13</v>
      </c>
      <c r="L102" s="138">
        <v>1000</v>
      </c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 t="s">
        <v>241</v>
      </c>
      <c r="B114" s="60" t="s">
        <v>239</v>
      </c>
      <c r="C114" s="125"/>
      <c r="D114" s="221">
        <v>6000</v>
      </c>
      <c r="E114" s="189" t="s">
        <v>240</v>
      </c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111</v>
      </c>
      <c r="B115" s="60" t="s">
        <v>56</v>
      </c>
      <c r="C115" s="125">
        <v>1739992171</v>
      </c>
      <c r="D115" s="221">
        <v>17500</v>
      </c>
      <c r="E115" s="189" t="s">
        <v>57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140</v>
      </c>
      <c r="B116" s="60" t="s">
        <v>33</v>
      </c>
      <c r="C116" s="125">
        <v>1713632915</v>
      </c>
      <c r="D116" s="221">
        <v>2300</v>
      </c>
      <c r="E116" s="189" t="s">
        <v>32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107</v>
      </c>
      <c r="B117" s="60" t="s">
        <v>159</v>
      </c>
      <c r="C117" s="125">
        <v>1758900692</v>
      </c>
      <c r="D117" s="221">
        <v>30000</v>
      </c>
      <c r="E117" s="189" t="s">
        <v>53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112</v>
      </c>
      <c r="B118" s="183" t="s">
        <v>51</v>
      </c>
      <c r="C118" s="125">
        <v>1755626210</v>
      </c>
      <c r="D118" s="281">
        <v>17500</v>
      </c>
      <c r="E118" s="190" t="s">
        <v>54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0" t="s">
        <v>34</v>
      </c>
      <c r="B119" s="331"/>
      <c r="C119" s="343"/>
      <c r="D119" s="224">
        <f>SUM(D37:D118)</f>
        <v>2262281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0" t="s">
        <v>35</v>
      </c>
      <c r="B121" s="331"/>
      <c r="C121" s="331"/>
      <c r="D121" s="224">
        <f>D119+M121</f>
        <v>2262281</v>
      </c>
      <c r="E121" s="216"/>
      <c r="F121" s="147"/>
      <c r="G121" s="147"/>
      <c r="H121" s="228"/>
      <c r="I121" s="195"/>
      <c r="J121" s="229">
        <f>SUM(J46:J120)</f>
        <v>2163901</v>
      </c>
      <c r="K121" s="230"/>
      <c r="L121" s="231">
        <f>SUM(L46:L120)</f>
        <v>2163901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7:E91">
    <sortCondition ref="A7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9"/>
  <sheetViews>
    <sheetView tabSelected="1" zoomScaleNormal="100" workbookViewId="0">
      <selection activeCell="I10" sqref="I10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12" width="10.7109375" style="1" customWidth="1"/>
    <col min="13" max="16384" width="9.140625" style="1"/>
  </cols>
  <sheetData>
    <row r="1" spans="1:25" ht="26.25">
      <c r="A1" s="344" t="s">
        <v>58</v>
      </c>
      <c r="B1" s="345"/>
      <c r="C1" s="345"/>
      <c r="D1" s="345"/>
      <c r="E1" s="346"/>
      <c r="F1" s="5"/>
      <c r="G1" s="5"/>
    </row>
    <row r="2" spans="1:25" ht="21.75">
      <c r="A2" s="353" t="s">
        <v>74</v>
      </c>
      <c r="B2" s="354"/>
      <c r="C2" s="354"/>
      <c r="D2" s="354"/>
      <c r="E2" s="355"/>
      <c r="F2" s="5"/>
      <c r="G2" s="5"/>
    </row>
    <row r="3" spans="1:25" ht="23.25">
      <c r="A3" s="347" t="s">
        <v>238</v>
      </c>
      <c r="B3" s="348"/>
      <c r="C3" s="348"/>
      <c r="D3" s="348"/>
      <c r="E3" s="349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56" t="s">
        <v>131</v>
      </c>
      <c r="B4" s="357"/>
      <c r="C4" s="289"/>
      <c r="D4" s="358" t="s">
        <v>130</v>
      </c>
      <c r="E4" s="359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129</v>
      </c>
      <c r="B5" s="263">
        <v>8000000</v>
      </c>
      <c r="C5" s="41"/>
      <c r="D5" s="41" t="s">
        <v>11</v>
      </c>
      <c r="E5" s="259">
        <v>5544997.1464380957</v>
      </c>
      <c r="F5" s="36"/>
      <c r="G5" s="282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3">
        <v>105705.07463809529</v>
      </c>
      <c r="C6" s="43"/>
      <c r="D6" s="41" t="s">
        <v>18</v>
      </c>
      <c r="E6" s="259">
        <v>241038</v>
      </c>
      <c r="F6" s="7"/>
      <c r="G6" s="283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96"/>
      <c r="B7" s="295"/>
      <c r="C7" s="43"/>
      <c r="D7" s="291" t="s">
        <v>71</v>
      </c>
      <c r="E7" s="303">
        <v>480718.92819999903</v>
      </c>
      <c r="F7" s="7"/>
      <c r="G7" s="283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66"/>
      <c r="B8" s="263"/>
      <c r="C8" s="41"/>
      <c r="D8" s="252"/>
      <c r="E8" s="260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3"/>
      <c r="C9" s="42"/>
      <c r="D9" s="288"/>
      <c r="E9" s="261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3">
        <v>25269</v>
      </c>
      <c r="C10" s="42"/>
      <c r="D10" s="41" t="s">
        <v>12</v>
      </c>
      <c r="E10" s="259">
        <v>2256281</v>
      </c>
      <c r="F10" s="7"/>
      <c r="G10" s="249"/>
      <c r="H10" s="7" t="s">
        <v>55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126</v>
      </c>
      <c r="B11" s="263">
        <v>0</v>
      </c>
      <c r="C11" s="42"/>
      <c r="D11" s="42" t="s">
        <v>72</v>
      </c>
      <c r="E11" s="259">
        <v>157210</v>
      </c>
      <c r="F11" s="7"/>
      <c r="G11" s="249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3" t="s">
        <v>8</v>
      </c>
      <c r="B12" s="264">
        <f>B6+B7+B8-B10-B11</f>
        <v>80436.074638095291</v>
      </c>
      <c r="C12" s="42"/>
      <c r="D12" s="41" t="s">
        <v>226</v>
      </c>
      <c r="E12" s="261">
        <v>200191</v>
      </c>
      <c r="F12" s="7" t="s">
        <v>55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266"/>
      <c r="B13" s="263"/>
      <c r="C13" s="42"/>
      <c r="D13" s="42"/>
      <c r="E13" s="262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7" t="s">
        <v>200</v>
      </c>
      <c r="B14" s="308">
        <v>800000</v>
      </c>
      <c r="C14" s="42"/>
      <c r="D14" s="132"/>
      <c r="E14" s="261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5">
        <f>B5+B6+B7+B8-B10-B11+B14</f>
        <v>8880436.0746380948</v>
      </c>
      <c r="C15" s="42"/>
      <c r="D15" s="42" t="s">
        <v>7</v>
      </c>
      <c r="E15" s="262">
        <f>E5+E6+E7+E10+E11+E12+E13</f>
        <v>8880436.0746380948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50" t="s">
        <v>15</v>
      </c>
      <c r="B17" s="351"/>
      <c r="C17" s="351"/>
      <c r="D17" s="351"/>
      <c r="E17" s="352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52</v>
      </c>
      <c r="B18" s="50">
        <v>78750</v>
      </c>
      <c r="C18" s="41"/>
      <c r="D18" s="297" t="s">
        <v>17</v>
      </c>
      <c r="E18" s="298">
        <v>522350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9" t="s">
        <v>163</v>
      </c>
      <c r="E19" s="300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125</v>
      </c>
      <c r="B20" s="51">
        <v>19600</v>
      </c>
      <c r="C20" s="41"/>
      <c r="D20" s="305" t="s">
        <v>148</v>
      </c>
      <c r="E20" s="306">
        <v>204000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7" t="s">
        <v>133</v>
      </c>
      <c r="B21" s="269">
        <v>22000</v>
      </c>
      <c r="C21" s="41"/>
      <c r="D21" s="299" t="s">
        <v>175</v>
      </c>
      <c r="E21" s="300">
        <v>150000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216</v>
      </c>
      <c r="B22" s="129">
        <v>299040</v>
      </c>
      <c r="C22" s="41"/>
      <c r="D22" s="299" t="s">
        <v>183</v>
      </c>
      <c r="E22" s="300">
        <v>153780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206</v>
      </c>
      <c r="B23" s="129">
        <v>37560</v>
      </c>
      <c r="C23" s="130"/>
      <c r="D23" s="299" t="s">
        <v>194</v>
      </c>
      <c r="E23" s="300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8" t="s">
        <v>236</v>
      </c>
      <c r="B24" s="129">
        <v>32880</v>
      </c>
      <c r="C24" s="130"/>
      <c r="D24" s="299" t="s">
        <v>176</v>
      </c>
      <c r="E24" s="300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8" t="s">
        <v>179</v>
      </c>
      <c r="B25" s="129">
        <v>25000</v>
      </c>
      <c r="C25" s="130"/>
      <c r="D25" s="299" t="s">
        <v>177</v>
      </c>
      <c r="E25" s="300">
        <v>32000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309" t="s">
        <v>19</v>
      </c>
      <c r="B26" s="310">
        <v>79590</v>
      </c>
      <c r="C26" s="131"/>
      <c r="D26" s="301" t="s">
        <v>178</v>
      </c>
      <c r="E26" s="302">
        <v>30000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G29" s="284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2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>
      <c r="A33" s="5"/>
      <c r="B33" s="34"/>
      <c r="C33" s="5"/>
      <c r="D33" s="33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E35" s="14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spans="8:25"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2022-01-12T14:49:17Z</dcterms:modified>
</cp:coreProperties>
</file>