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8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Office to Doyarampur Samsung Campain er Jinis niye asar vara=150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Stationary Niye jaoya Chaskoir+Chokolet+Pen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 xml:space="preserve">Jilani Mobile New Band Promoter Sweet Cost
</t>
        </r>
      </text>
    </comment>
  </commentList>
</comments>
</file>

<file path=xl/sharedStrings.xml><?xml version="1.0" encoding="utf-8"?>
<sst xmlns="http://schemas.openxmlformats.org/spreadsheetml/2006/main" count="270" uniqueCount="165">
  <si>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</si>
  <si>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</si>
  <si>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</si>
  <si>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</si>
  <si>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</si>
  <si>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</si>
  <si>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</si>
  <si>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</si>
  <si>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</si>
  <si>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</si>
  <si>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</si>
  <si>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</si>
  <si>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</si>
  <si>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</si>
  <si>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</si>
  <si>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</si>
  <si>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</si>
  <si>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</si>
  <si>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</si>
  <si>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</si>
  <si>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</si>
  <si>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</si>
  <si>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</si>
  <si>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</si>
  <si>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</si>
  <si>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</si>
  <si>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</si>
  <si>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</si>
  <si>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</si>
  <si>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</si>
  <si>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</si>
  <si>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</si>
  <si>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</si>
  <si>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</si>
  <si>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</si>
  <si>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</si>
  <si>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</si>
  <si>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</si>
  <si>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</si>
  <si>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</si>
  <si>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</si>
  <si>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</si>
  <si>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</si>
  <si>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</si>
  <si>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</si>
  <si>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</si>
  <si>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</si>
  <si>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</si>
  <si>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</si>
  <si>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</si>
  <si>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</si>
  <si>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</si>
  <si>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</si>
  <si>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</si>
  <si>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</si>
  <si>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</si>
  <si>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</si>
  <si>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</si>
  <si>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</si>
  <si>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</si>
  <si>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</si>
  <si>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</si>
  <si>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</si>
  <si>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</si>
  <si>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</si>
  <si>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</si>
  <si>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</si>
  <si>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</si>
  <si>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</si>
  <si>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</si>
  <si>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</si>
  <si>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</si>
  <si>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</si>
  <si>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</si>
  <si>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</si>
  <si>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</si>
  <si>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</si>
  <si>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</si>
  <si>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</si>
  <si>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</si>
  <si>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</si>
  <si>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</si>
  <si>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</si>
  <si>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</si>
  <si>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</si>
  <si>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</si>
  <si>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</si>
  <si>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</si>
  <si>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</si>
  <si>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</si>
  <si>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</si>
  <si>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</si>
  <si>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</si>
  <si>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</si>
  <si>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</si>
  <si>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</si>
  <si>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</si>
  <si>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</si>
  <si>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</si>
  <si>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</si>
  <si>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</si>
  <si>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</si>
  <si>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</si>
  <si>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</si>
  <si>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</si>
  <si>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</si>
  <si>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</si>
  <si>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</si>
  <si>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</si>
  <si>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</si>
  <si>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</si>
  <si>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</si>
  <si>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</si>
  <si>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</si>
  <si>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</si>
  <si>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</si>
  <si>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</si>
  <si>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</si>
  <si>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</si>
  <si>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</si>
  <si>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</si>
  <si>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</si>
  <si>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</si>
  <si>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</si>
  <si>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</si>
  <si>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</si>
  <si>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</si>
  <si>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</si>
  <si>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</si>
  <si>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</si>
  <si>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</si>
  <si>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R=MK Telecom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</si>
  <si>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</si>
  <si>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</si>
  <si>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</si>
  <si>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</si>
  <si>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</si>
  <si>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</si>
  <si>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</si>
  <si>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</si>
  <si>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</si>
  <si>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</si>
  <si>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</si>
  <si>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</si>
  <si>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</si>
  <si>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</si>
  <si>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</si>
  <si>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</si>
  <si>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</si>
  <si>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</si>
  <si>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20.02.2022</t>
  </si>
  <si>
    <t>Jamuna to Samsung</t>
  </si>
  <si>
    <t>21.02.2022</t>
  </si>
  <si>
    <t>22.02.2022</t>
  </si>
  <si>
    <t>A03 Core Miking</t>
  </si>
  <si>
    <t>23.02.2022</t>
  </si>
  <si>
    <t>24.02.2022</t>
  </si>
  <si>
    <t>Arham</t>
  </si>
  <si>
    <t>26.02.2022</t>
  </si>
  <si>
    <t>27.02.2022</t>
  </si>
  <si>
    <t>Realme(-)</t>
  </si>
  <si>
    <t>Symphony(-)</t>
  </si>
  <si>
    <t>28.02.2022</t>
  </si>
  <si>
    <t>Date:28.02.2022</t>
  </si>
  <si>
    <t>General Cost Feb'2022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</si>
</sst>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46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19" sqref="H19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106</v>
      </c>
      <c r="B1" s="269" t="s">
        <v>107</v>
      </c>
      <c r="C1" s="269" t="s">
        <v>40</v>
      </c>
    </row>
    <row r="2" spans="1:6">
      <c r="A2" s="268" t="s">
        <v>104</v>
      </c>
      <c r="B2" s="268" t="s">
        <v>108</v>
      </c>
      <c r="C2" s="268">
        <v>1000</v>
      </c>
    </row>
    <row r="3" spans="1:6" ht="18">
      <c r="A3" s="268" t="s">
        <v>155</v>
      </c>
      <c r="B3" s="268" t="s">
        <v>128</v>
      </c>
      <c r="C3" s="268">
        <v>3000</v>
      </c>
      <c r="E3" s="270" t="s">
        <v>109</v>
      </c>
      <c r="F3" s="270">
        <f>C101</f>
        <v>10500</v>
      </c>
    </row>
    <row r="4" spans="1:6">
      <c r="A4" s="268" t="s">
        <v>156</v>
      </c>
      <c r="B4" s="268" t="s">
        <v>157</v>
      </c>
      <c r="C4" s="268">
        <v>500</v>
      </c>
    </row>
    <row r="5" spans="1:6">
      <c r="A5" s="268" t="s">
        <v>158</v>
      </c>
      <c r="B5" s="268"/>
      <c r="C5" s="268">
        <v>2500</v>
      </c>
    </row>
    <row r="6" spans="1:6">
      <c r="A6" s="268" t="s">
        <v>159</v>
      </c>
      <c r="B6" s="268"/>
      <c r="C6" s="268">
        <v>500</v>
      </c>
    </row>
    <row r="7" spans="1:6">
      <c r="A7" s="268" t="s">
        <v>162</v>
      </c>
      <c r="B7" s="268"/>
      <c r="C7" s="268">
        <v>3000</v>
      </c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10500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28" sqref="E28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67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9</v>
      </c>
      <c r="D4" s="22" t="s">
        <v>2</v>
      </c>
      <c r="E4" s="23" t="s">
        <v>1</v>
      </c>
      <c r="F4" s="269" t="s">
        <v>10</v>
      </c>
    </row>
    <row r="5" spans="1:7">
      <c r="A5" s="322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22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22"/>
      <c r="B7" s="26" t="s">
        <v>68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22"/>
      <c r="B8" s="26" t="s">
        <v>88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22"/>
      <c r="B9" s="26" t="s">
        <v>97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22"/>
      <c r="B10" s="26" t="s">
        <v>104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22"/>
      <c r="B11" s="26" t="s">
        <v>115</v>
      </c>
      <c r="C11" s="248">
        <v>0</v>
      </c>
      <c r="D11" s="303">
        <v>0</v>
      </c>
      <c r="E11" s="304">
        <f t="shared" si="0"/>
        <v>0</v>
      </c>
      <c r="F11" s="2"/>
      <c r="G11" s="2"/>
    </row>
    <row r="12" spans="1:7">
      <c r="A12" s="322"/>
      <c r="B12" s="26" t="s">
        <v>126</v>
      </c>
      <c r="C12" s="248">
        <v>1500000</v>
      </c>
      <c r="D12" s="248">
        <v>1500000</v>
      </c>
      <c r="E12" s="250">
        <f t="shared" si="0"/>
        <v>0</v>
      </c>
      <c r="F12" s="306" t="s">
        <v>125</v>
      </c>
      <c r="G12" s="2"/>
    </row>
    <row r="13" spans="1:7">
      <c r="A13" s="322"/>
      <c r="B13" s="26" t="s">
        <v>133</v>
      </c>
      <c r="C13" s="248">
        <v>0</v>
      </c>
      <c r="D13" s="305">
        <v>0</v>
      </c>
      <c r="E13" s="249">
        <f t="shared" si="0"/>
        <v>0</v>
      </c>
      <c r="F13" s="2"/>
      <c r="G13" s="30"/>
    </row>
    <row r="14" spans="1:7">
      <c r="A14" s="322"/>
      <c r="B14" s="26" t="s">
        <v>134</v>
      </c>
      <c r="C14" s="248">
        <v>500000</v>
      </c>
      <c r="D14" s="248">
        <v>500000</v>
      </c>
      <c r="E14" s="250">
        <f t="shared" si="0"/>
        <v>0</v>
      </c>
      <c r="F14" s="306" t="s">
        <v>125</v>
      </c>
      <c r="G14" s="2"/>
    </row>
    <row r="15" spans="1:7">
      <c r="A15" s="322"/>
      <c r="B15" s="26" t="s">
        <v>135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22"/>
      <c r="B16" s="26" t="s">
        <v>141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22"/>
      <c r="B17" s="26" t="s">
        <v>142</v>
      </c>
      <c r="C17" s="248">
        <v>500000</v>
      </c>
      <c r="D17" s="248">
        <v>500000</v>
      </c>
      <c r="E17" s="250">
        <f t="shared" si="0"/>
        <v>0</v>
      </c>
      <c r="F17" s="306" t="s">
        <v>143</v>
      </c>
      <c r="G17" s="2"/>
    </row>
    <row r="18" spans="1:7">
      <c r="A18" s="322"/>
      <c r="B18" s="26" t="s">
        <v>144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22"/>
      <c r="B19" s="26" t="s">
        <v>145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22"/>
      <c r="B20" s="26" t="s">
        <v>148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22"/>
      <c r="B21" s="26" t="s">
        <v>149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22"/>
      <c r="B22" s="26" t="s">
        <v>150</v>
      </c>
      <c r="C22" s="248">
        <v>1000000</v>
      </c>
      <c r="D22" s="248">
        <v>1000000</v>
      </c>
      <c r="E22" s="250">
        <f t="shared" si="0"/>
        <v>0</v>
      </c>
      <c r="F22" s="307" t="s">
        <v>151</v>
      </c>
      <c r="G22" s="2"/>
    </row>
    <row r="23" spans="1:7">
      <c r="A23" s="322"/>
      <c r="B23" s="26" t="s">
        <v>152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22"/>
      <c r="B24" s="26" t="s">
        <v>153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22"/>
      <c r="B25" s="26" t="s">
        <v>155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22"/>
      <c r="B26" s="26" t="s">
        <v>156</v>
      </c>
      <c r="C26" s="248">
        <v>0</v>
      </c>
      <c r="D26" s="248">
        <v>0</v>
      </c>
      <c r="E26" s="250">
        <f t="shared" si="0"/>
        <v>0</v>
      </c>
      <c r="F26" s="2"/>
      <c r="G26" s="2"/>
    </row>
    <row r="27" spans="1:7">
      <c r="A27" s="322"/>
      <c r="B27" s="26" t="s">
        <v>158</v>
      </c>
      <c r="C27" s="248">
        <v>0</v>
      </c>
      <c r="D27" s="248">
        <v>0</v>
      </c>
      <c r="E27" s="250">
        <f t="shared" si="0"/>
        <v>0</v>
      </c>
      <c r="F27" s="2"/>
      <c r="G27" s="21"/>
    </row>
    <row r="28" spans="1:7">
      <c r="A28" s="322"/>
      <c r="B28" s="26" t="s">
        <v>159</v>
      </c>
      <c r="C28" s="248">
        <v>0</v>
      </c>
      <c r="D28" s="248">
        <v>0</v>
      </c>
      <c r="E28" s="250">
        <f>E27+C28-D28</f>
        <v>0</v>
      </c>
      <c r="F28" s="2"/>
      <c r="G28" s="21"/>
    </row>
    <row r="29" spans="1:7">
      <c r="A29" s="322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22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22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22"/>
      <c r="B32" s="26"/>
      <c r="C32" s="248"/>
      <c r="D32" s="248"/>
      <c r="E32" s="250">
        <f>E31+C32-D32</f>
        <v>0</v>
      </c>
      <c r="F32" s="2"/>
      <c r="G32" s="21"/>
    </row>
    <row r="33" spans="1:7">
      <c r="A33" s="322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22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22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22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22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22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22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22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22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22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22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22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22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22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22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22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22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22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22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22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22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22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22"/>
      <c r="B55" s="26"/>
      <c r="C55" s="248"/>
      <c r="D55" s="248"/>
      <c r="E55" s="250">
        <f t="shared" si="0"/>
        <v>0</v>
      </c>
      <c r="F55" s="2"/>
    </row>
    <row r="56" spans="1:7">
      <c r="A56" s="322"/>
      <c r="B56" s="26"/>
      <c r="C56" s="248"/>
      <c r="D56" s="248"/>
      <c r="E56" s="250">
        <f t="shared" si="0"/>
        <v>0</v>
      </c>
      <c r="F56" s="2"/>
    </row>
    <row r="57" spans="1:7">
      <c r="A57" s="322"/>
      <c r="B57" s="26"/>
      <c r="C57" s="248"/>
      <c r="D57" s="248"/>
      <c r="E57" s="250">
        <f t="shared" si="0"/>
        <v>0</v>
      </c>
      <c r="F57" s="2"/>
    </row>
    <row r="58" spans="1:7">
      <c r="A58" s="322"/>
      <c r="B58" s="26"/>
      <c r="C58" s="248"/>
      <c r="D58" s="248"/>
      <c r="E58" s="250">
        <f t="shared" si="0"/>
        <v>0</v>
      </c>
      <c r="F58" s="2"/>
    </row>
    <row r="59" spans="1:7">
      <c r="A59" s="322"/>
      <c r="B59" s="26"/>
      <c r="C59" s="248"/>
      <c r="D59" s="248"/>
      <c r="E59" s="250">
        <f t="shared" si="0"/>
        <v>0</v>
      </c>
      <c r="F59" s="2"/>
    </row>
    <row r="60" spans="1:7">
      <c r="A60" s="322"/>
      <c r="B60" s="26"/>
      <c r="C60" s="248"/>
      <c r="D60" s="248"/>
      <c r="E60" s="250">
        <f t="shared" si="0"/>
        <v>0</v>
      </c>
      <c r="F60" s="2"/>
    </row>
    <row r="61" spans="1:7">
      <c r="A61" s="322"/>
      <c r="B61" s="26"/>
      <c r="C61" s="248"/>
      <c r="D61" s="248"/>
      <c r="E61" s="250">
        <f t="shared" si="0"/>
        <v>0</v>
      </c>
      <c r="F61" s="2"/>
    </row>
    <row r="62" spans="1:7">
      <c r="A62" s="322"/>
      <c r="B62" s="26"/>
      <c r="C62" s="248"/>
      <c r="D62" s="248"/>
      <c r="E62" s="250">
        <f t="shared" si="0"/>
        <v>0</v>
      </c>
      <c r="F62" s="2"/>
    </row>
    <row r="63" spans="1:7">
      <c r="A63" s="322"/>
      <c r="B63" s="26"/>
      <c r="C63" s="248"/>
      <c r="D63" s="248"/>
      <c r="E63" s="250">
        <f t="shared" si="0"/>
        <v>0</v>
      </c>
      <c r="F63" s="2"/>
    </row>
    <row r="64" spans="1:7">
      <c r="A64" s="322"/>
      <c r="B64" s="26"/>
      <c r="C64" s="248"/>
      <c r="D64" s="248"/>
      <c r="E64" s="250">
        <f t="shared" si="0"/>
        <v>0</v>
      </c>
      <c r="F64" s="2"/>
    </row>
    <row r="65" spans="1:7">
      <c r="A65" s="322"/>
      <c r="B65" s="26"/>
      <c r="C65" s="248"/>
      <c r="D65" s="248"/>
      <c r="E65" s="250">
        <f t="shared" si="0"/>
        <v>0</v>
      </c>
      <c r="F65" s="2"/>
    </row>
    <row r="66" spans="1:7">
      <c r="A66" s="322"/>
      <c r="B66" s="26"/>
      <c r="C66" s="248"/>
      <c r="D66" s="248"/>
      <c r="E66" s="250">
        <f t="shared" si="0"/>
        <v>0</v>
      </c>
      <c r="F66" s="2"/>
    </row>
    <row r="67" spans="1:7">
      <c r="A67" s="322"/>
      <c r="B67" s="26"/>
      <c r="C67" s="248"/>
      <c r="D67" s="248"/>
      <c r="E67" s="250">
        <f t="shared" si="0"/>
        <v>0</v>
      </c>
      <c r="F67" s="2"/>
    </row>
    <row r="68" spans="1:7">
      <c r="A68" s="322"/>
      <c r="B68" s="26"/>
      <c r="C68" s="248"/>
      <c r="D68" s="248"/>
      <c r="E68" s="250">
        <f t="shared" si="0"/>
        <v>0</v>
      </c>
      <c r="F68" s="2"/>
    </row>
    <row r="69" spans="1:7">
      <c r="A69" s="322"/>
      <c r="B69" s="26"/>
      <c r="C69" s="248"/>
      <c r="D69" s="248"/>
      <c r="E69" s="250">
        <f t="shared" si="0"/>
        <v>0</v>
      </c>
      <c r="F69" s="2"/>
    </row>
    <row r="70" spans="1:7">
      <c r="A70" s="322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22"/>
      <c r="B71" s="26"/>
      <c r="C71" s="248"/>
      <c r="D71" s="248"/>
      <c r="E71" s="250">
        <f t="shared" si="1"/>
        <v>0</v>
      </c>
      <c r="F71" s="2"/>
    </row>
    <row r="72" spans="1:7">
      <c r="A72" s="322"/>
      <c r="B72" s="26"/>
      <c r="C72" s="248"/>
      <c r="D72" s="248"/>
      <c r="E72" s="250">
        <f t="shared" si="1"/>
        <v>0</v>
      </c>
      <c r="F72" s="2"/>
    </row>
    <row r="73" spans="1:7">
      <c r="A73" s="322"/>
      <c r="B73" s="26"/>
      <c r="C73" s="248"/>
      <c r="D73" s="248"/>
      <c r="E73" s="250">
        <f t="shared" si="1"/>
        <v>0</v>
      </c>
      <c r="F73" s="2"/>
    </row>
    <row r="74" spans="1:7">
      <c r="A74" s="322"/>
      <c r="B74" s="26"/>
      <c r="C74" s="248"/>
      <c r="D74" s="248"/>
      <c r="E74" s="250">
        <f t="shared" si="1"/>
        <v>0</v>
      </c>
      <c r="F74" s="2"/>
    </row>
    <row r="75" spans="1:7">
      <c r="A75" s="322"/>
      <c r="B75" s="26"/>
      <c r="C75" s="248"/>
      <c r="D75" s="248"/>
      <c r="E75" s="250">
        <f t="shared" si="1"/>
        <v>0</v>
      </c>
      <c r="F75" s="2"/>
    </row>
    <row r="76" spans="1:7">
      <c r="A76" s="322"/>
      <c r="B76" s="26"/>
      <c r="C76" s="248"/>
      <c r="D76" s="248"/>
      <c r="E76" s="250">
        <f t="shared" si="1"/>
        <v>0</v>
      </c>
      <c r="F76" s="2"/>
    </row>
    <row r="77" spans="1:7">
      <c r="A77" s="322"/>
      <c r="B77" s="26"/>
      <c r="C77" s="248"/>
      <c r="D77" s="248"/>
      <c r="E77" s="250">
        <f t="shared" si="1"/>
        <v>0</v>
      </c>
      <c r="F77" s="2"/>
    </row>
    <row r="78" spans="1:7">
      <c r="A78" s="322"/>
      <c r="B78" s="26"/>
      <c r="C78" s="248"/>
      <c r="D78" s="248"/>
      <c r="E78" s="250">
        <f t="shared" si="1"/>
        <v>0</v>
      </c>
      <c r="F78" s="2"/>
    </row>
    <row r="79" spans="1:7">
      <c r="A79" s="322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22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22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22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22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64" customFormat="1" ht="18">
      <c r="A2" s="328" t="s">
        <v>73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65" customFormat="1" ht="16.5" thickBot="1">
      <c r="A3" s="329" t="s">
        <v>69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49"/>
      <c r="T3" s="7"/>
      <c r="U3" s="7"/>
      <c r="V3" s="7"/>
      <c r="W3" s="7"/>
      <c r="X3" s="16"/>
    </row>
    <row r="4" spans="1:24" s="66" customFormat="1" ht="12.75" customHeight="1">
      <c r="A4" s="332" t="s">
        <v>29</v>
      </c>
      <c r="B4" s="334" t="s">
        <v>30</v>
      </c>
      <c r="C4" s="323" t="s">
        <v>31</v>
      </c>
      <c r="D4" s="323" t="s">
        <v>32</v>
      </c>
      <c r="E4" s="323" t="s">
        <v>33</v>
      </c>
      <c r="F4" s="323" t="s">
        <v>127</v>
      </c>
      <c r="G4" s="323" t="s">
        <v>34</v>
      </c>
      <c r="H4" s="323" t="s">
        <v>96</v>
      </c>
      <c r="I4" s="323" t="s">
        <v>66</v>
      </c>
      <c r="J4" s="323" t="s">
        <v>35</v>
      </c>
      <c r="K4" s="323" t="s">
        <v>36</v>
      </c>
      <c r="L4" s="323" t="s">
        <v>37</v>
      </c>
      <c r="M4" s="323" t="s">
        <v>154</v>
      </c>
      <c r="N4" s="323" t="s">
        <v>38</v>
      </c>
      <c r="O4" s="325" t="s">
        <v>39</v>
      </c>
      <c r="P4" s="336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68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88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97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 t="s">
        <v>104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115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120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126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133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134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135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136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141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142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144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145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148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149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150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152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153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155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 t="s">
        <v>156</v>
      </c>
      <c r="B26" s="81"/>
      <c r="C26" s="74"/>
      <c r="D26" s="82">
        <v>50</v>
      </c>
      <c r="E26" s="82"/>
      <c r="F26" s="82"/>
      <c r="G26" s="82"/>
      <c r="H26" s="82"/>
      <c r="I26" s="82"/>
      <c r="J26" s="82"/>
      <c r="K26" s="82">
        <v>160</v>
      </c>
      <c r="L26" s="82"/>
      <c r="M26" s="82"/>
      <c r="N26" s="113"/>
      <c r="O26" s="82"/>
      <c r="P26" s="84"/>
      <c r="Q26" s="78">
        <f t="shared" si="0"/>
        <v>210</v>
      </c>
      <c r="R26" s="79"/>
      <c r="S26" s="6"/>
    </row>
    <row r="27" spans="1:23" s="13" customFormat="1">
      <c r="A27" s="73" t="s">
        <v>158</v>
      </c>
      <c r="B27" s="81">
        <v>1000</v>
      </c>
      <c r="C27" s="74"/>
      <c r="D27" s="82"/>
      <c r="E27" s="82"/>
      <c r="F27" s="82"/>
      <c r="G27" s="82"/>
      <c r="H27" s="82"/>
      <c r="I27" s="82"/>
      <c r="J27" s="82">
        <v>20</v>
      </c>
      <c r="K27" s="82">
        <v>160</v>
      </c>
      <c r="L27" s="82"/>
      <c r="M27" s="82"/>
      <c r="N27" s="113"/>
      <c r="O27" s="82"/>
      <c r="P27" s="84"/>
      <c r="Q27" s="78">
        <f t="shared" si="0"/>
        <v>1180</v>
      </c>
      <c r="R27" s="79"/>
      <c r="S27" s="6"/>
    </row>
    <row r="28" spans="1:23" s="13" customFormat="1">
      <c r="A28" s="73" t="s">
        <v>159</v>
      </c>
      <c r="B28" s="81"/>
      <c r="C28" s="74"/>
      <c r="D28" s="82"/>
      <c r="E28" s="82"/>
      <c r="F28" s="82"/>
      <c r="G28" s="82"/>
      <c r="H28" s="82">
        <v>650</v>
      </c>
      <c r="I28" s="82"/>
      <c r="J28" s="82">
        <v>10</v>
      </c>
      <c r="K28" s="82">
        <v>160</v>
      </c>
      <c r="L28" s="82"/>
      <c r="M28" s="82"/>
      <c r="N28" s="113"/>
      <c r="O28" s="82"/>
      <c r="P28" s="84"/>
      <c r="Q28" s="78">
        <f t="shared" si="0"/>
        <v>820</v>
      </c>
      <c r="R28" s="79"/>
      <c r="S28" s="6"/>
      <c r="T28" s="91"/>
      <c r="U28" s="91"/>
    </row>
    <row r="29" spans="1:23" s="13" customFormat="1">
      <c r="A29" s="73" t="s">
        <v>162</v>
      </c>
      <c r="B29" s="81"/>
      <c r="C29" s="74">
        <v>420</v>
      </c>
      <c r="D29" s="82"/>
      <c r="E29" s="82"/>
      <c r="F29" s="82"/>
      <c r="G29" s="82"/>
      <c r="H29" s="82"/>
      <c r="I29" s="82">
        <v>500</v>
      </c>
      <c r="J29" s="82">
        <v>195</v>
      </c>
      <c r="K29" s="82">
        <v>160</v>
      </c>
      <c r="L29" s="82"/>
      <c r="M29" s="82"/>
      <c r="N29" s="113"/>
      <c r="O29" s="82">
        <v>10000</v>
      </c>
      <c r="P29" s="84"/>
      <c r="Q29" s="78">
        <f t="shared" si="0"/>
        <v>11275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7700</v>
      </c>
      <c r="C37" s="100">
        <f t="shared" ref="C37:P37" si="1">SUM(C6:C36)</f>
        <v>840</v>
      </c>
      <c r="D37" s="100">
        <f t="shared" si="1"/>
        <v>5355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3100</v>
      </c>
      <c r="I37" s="100">
        <f t="shared" si="1"/>
        <v>500</v>
      </c>
      <c r="J37" s="100">
        <f t="shared" si="1"/>
        <v>1105</v>
      </c>
      <c r="K37" s="100">
        <f t="shared" si="1"/>
        <v>3840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10000</v>
      </c>
      <c r="P37" s="101">
        <f t="shared" si="1"/>
        <v>0</v>
      </c>
      <c r="Q37" s="102">
        <f>SUM(Q6:Q36)</f>
        <v>37480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6" zoomScale="120" zoomScaleNormal="120" workbookViewId="0">
      <selection activeCell="H60" sqref="H60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3" t="s">
        <v>15</v>
      </c>
      <c r="B1" s="343"/>
      <c r="C1" s="343"/>
      <c r="D1" s="343"/>
      <c r="E1" s="343"/>
      <c r="F1" s="343"/>
      <c r="G1" s="343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4" t="s">
        <v>70</v>
      </c>
      <c r="B2" s="344"/>
      <c r="C2" s="344"/>
      <c r="D2" s="344"/>
      <c r="E2" s="344"/>
      <c r="F2" s="344"/>
      <c r="G2" s="344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5" t="s">
        <v>72</v>
      </c>
      <c r="B3" s="345"/>
      <c r="C3" s="345"/>
      <c r="D3" s="345"/>
      <c r="E3" s="345"/>
      <c r="F3" s="345"/>
      <c r="G3" s="345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17</v>
      </c>
      <c r="C4" s="271" t="s">
        <v>18</v>
      </c>
      <c r="D4" s="272" t="s">
        <v>19</v>
      </c>
      <c r="E4" s="272" t="s">
        <v>20</v>
      </c>
      <c r="F4" s="272" t="s">
        <v>1</v>
      </c>
      <c r="G4" s="272" t="s">
        <v>111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68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88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97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104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115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120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126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133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134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135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141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142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144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145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148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149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150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152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153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155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 t="s">
        <v>156</v>
      </c>
      <c r="B25" s="48">
        <v>189560</v>
      </c>
      <c r="C25" s="51">
        <v>189120</v>
      </c>
      <c r="D25" s="48">
        <v>210</v>
      </c>
      <c r="E25" s="48">
        <f t="shared" si="0"/>
        <v>189330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 t="s">
        <v>158</v>
      </c>
      <c r="B26" s="48">
        <v>173920</v>
      </c>
      <c r="C26" s="51">
        <v>201060</v>
      </c>
      <c r="D26" s="48">
        <v>1180</v>
      </c>
      <c r="E26" s="48">
        <f t="shared" si="0"/>
        <v>202240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 t="s">
        <v>159</v>
      </c>
      <c r="B27" s="48">
        <v>137330</v>
      </c>
      <c r="C27" s="51">
        <v>141280</v>
      </c>
      <c r="D27" s="48">
        <v>820</v>
      </c>
      <c r="E27" s="48">
        <f t="shared" si="0"/>
        <v>142100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 t="s">
        <v>162</v>
      </c>
      <c r="B28" s="48">
        <v>173630</v>
      </c>
      <c r="C28" s="51">
        <v>466265</v>
      </c>
      <c r="D28" s="48">
        <v>10775</v>
      </c>
      <c r="E28" s="48">
        <f t="shared" si="0"/>
        <v>477040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8045620</v>
      </c>
      <c r="C33" s="254">
        <f>SUM(C5:C32)</f>
        <v>5730390</v>
      </c>
      <c r="D33" s="253">
        <f>SUM(D5:D32)</f>
        <v>34530</v>
      </c>
      <c r="E33" s="253">
        <f>SUM(E5:E32)</f>
        <v>5764920</v>
      </c>
      <c r="F33" s="253">
        <f>B33-E33</f>
        <v>2280700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0" t="s">
        <v>21</v>
      </c>
      <c r="C35" s="340"/>
      <c r="D35" s="340"/>
      <c r="E35" s="340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110</v>
      </c>
      <c r="B37" s="238" t="s">
        <v>98</v>
      </c>
      <c r="C37" s="126" t="s">
        <v>139</v>
      </c>
      <c r="D37" s="205">
        <v>400</v>
      </c>
      <c r="E37" s="261" t="s">
        <v>97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1"/>
      <c r="H43" s="341"/>
      <c r="I43" s="341"/>
      <c r="J43" s="341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81</v>
      </c>
      <c r="B46" s="298" t="s">
        <v>82</v>
      </c>
      <c r="C46" s="126"/>
      <c r="D46" s="299">
        <v>65000</v>
      </c>
      <c r="E46" s="300" t="s">
        <v>144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112</v>
      </c>
      <c r="B47" s="52" t="s">
        <v>113</v>
      </c>
      <c r="C47" s="117"/>
      <c r="D47" s="208">
        <v>218000</v>
      </c>
      <c r="E47" s="176" t="s">
        <v>104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116</v>
      </c>
      <c r="B48" s="301" t="s">
        <v>117</v>
      </c>
      <c r="C48" s="117"/>
      <c r="D48" s="302">
        <v>100000</v>
      </c>
      <c r="E48" s="178" t="s">
        <v>162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116</v>
      </c>
      <c r="B49" s="53" t="s">
        <v>118</v>
      </c>
      <c r="C49" s="117"/>
      <c r="D49" s="208">
        <v>11000</v>
      </c>
      <c r="E49" s="178" t="s">
        <v>162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137</v>
      </c>
      <c r="B50" s="53" t="s">
        <v>138</v>
      </c>
      <c r="C50" s="117"/>
      <c r="D50" s="208">
        <v>50000</v>
      </c>
      <c r="E50" s="177" t="s">
        <v>135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99</v>
      </c>
      <c r="B51" s="53" t="s">
        <v>100</v>
      </c>
      <c r="C51" s="117"/>
      <c r="D51" s="208">
        <v>200000</v>
      </c>
      <c r="E51" s="177" t="s">
        <v>142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99</v>
      </c>
      <c r="B52" s="52" t="s">
        <v>101</v>
      </c>
      <c r="C52" s="117"/>
      <c r="D52" s="208">
        <v>220000</v>
      </c>
      <c r="E52" s="178" t="s">
        <v>152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78</v>
      </c>
      <c r="B53" s="53" t="s">
        <v>79</v>
      </c>
      <c r="C53" s="117"/>
      <c r="D53" s="208">
        <v>319360</v>
      </c>
      <c r="E53" s="177" t="s">
        <v>158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78</v>
      </c>
      <c r="B54" s="53" t="s">
        <v>80</v>
      </c>
      <c r="C54" s="117"/>
      <c r="D54" s="208">
        <v>41970</v>
      </c>
      <c r="E54" s="176" t="s">
        <v>68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78</v>
      </c>
      <c r="B55" s="312" t="s">
        <v>91</v>
      </c>
      <c r="C55" s="117"/>
      <c r="D55" s="208">
        <v>119730</v>
      </c>
      <c r="E55" s="176" t="s">
        <v>159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78</v>
      </c>
      <c r="B56" s="52" t="s">
        <v>92</v>
      </c>
      <c r="C56" s="117"/>
      <c r="D56" s="208">
        <v>188300</v>
      </c>
      <c r="E56" s="178" t="s">
        <v>152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78</v>
      </c>
      <c r="B57" s="301" t="s">
        <v>121</v>
      </c>
      <c r="C57" s="117"/>
      <c r="D57" s="208">
        <v>162250</v>
      </c>
      <c r="E57" s="176" t="s">
        <v>120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78</v>
      </c>
      <c r="B58" s="53" t="s">
        <v>128</v>
      </c>
      <c r="C58" s="117"/>
      <c r="D58" s="208">
        <v>170690</v>
      </c>
      <c r="E58" s="176" t="s">
        <v>162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129</v>
      </c>
      <c r="B59" s="53" t="s">
        <v>130</v>
      </c>
      <c r="C59" s="117"/>
      <c r="D59" s="208">
        <v>100000</v>
      </c>
      <c r="E59" s="177" t="s">
        <v>144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89</v>
      </c>
      <c r="B60" s="312" t="s">
        <v>90</v>
      </c>
      <c r="C60" s="117"/>
      <c r="D60" s="208">
        <v>100000</v>
      </c>
      <c r="E60" s="176" t="s">
        <v>88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89</v>
      </c>
      <c r="B61" s="312" t="s">
        <v>122</v>
      </c>
      <c r="C61" s="117"/>
      <c r="D61" s="208">
        <v>200000</v>
      </c>
      <c r="E61" s="178" t="s">
        <v>120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89</v>
      </c>
      <c r="B62" s="52" t="s">
        <v>146</v>
      </c>
      <c r="C62" s="117"/>
      <c r="D62" s="208">
        <v>14000</v>
      </c>
      <c r="E62" s="177" t="s">
        <v>162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/>
      <c r="B63" s="53"/>
      <c r="C63" s="117"/>
      <c r="D63" s="208"/>
      <c r="E63" s="176"/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/>
      <c r="B64" s="52"/>
      <c r="C64" s="117"/>
      <c r="D64" s="208"/>
      <c r="E64" s="176"/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/>
      <c r="B65" s="52"/>
      <c r="C65" s="117"/>
      <c r="D65" s="208"/>
      <c r="E65" s="176"/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8" t="s">
        <v>27</v>
      </c>
      <c r="B119" s="339"/>
      <c r="C119" s="342"/>
      <c r="D119" s="210">
        <f>SUM(D37:D118)</f>
        <v>2280700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8" t="s">
        <v>28</v>
      </c>
      <c r="B121" s="339"/>
      <c r="C121" s="339"/>
      <c r="D121" s="210">
        <f>D119+M121</f>
        <v>2280700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4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13" zoomScaleNormal="100" workbookViewId="0">
      <selection activeCell="G23" sqref="G2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6" t="s">
        <v>15</v>
      </c>
      <c r="B1" s="347"/>
      <c r="C1" s="347"/>
      <c r="D1" s="347"/>
      <c r="E1" s="348"/>
      <c r="F1" s="5"/>
      <c r="G1" s="5"/>
    </row>
    <row r="2" spans="1:17" ht="21.75">
      <c r="A2" s="355" t="s">
        <v>71</v>
      </c>
      <c r="B2" s="356"/>
      <c r="C2" s="356"/>
      <c r="D2" s="356"/>
      <c r="E2" s="357"/>
      <c r="F2" s="5"/>
      <c r="G2" s="5"/>
    </row>
    <row r="3" spans="1:17" ht="23.25">
      <c r="A3" s="349" t="s">
        <v>163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8" t="s">
        <v>76</v>
      </c>
      <c r="B4" s="359"/>
      <c r="C4" s="359"/>
      <c r="D4" s="359"/>
      <c r="E4" s="36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7" t="s">
        <v>64</v>
      </c>
      <c r="B5" s="244">
        <v>15000000</v>
      </c>
      <c r="C5" s="40"/>
      <c r="D5" s="40" t="s">
        <v>11</v>
      </c>
      <c r="E5" s="280">
        <v>10744750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310" t="s">
        <v>6</v>
      </c>
      <c r="B6" s="311">
        <v>196600</v>
      </c>
      <c r="C6" s="42"/>
      <c r="D6" s="40" t="s">
        <v>16</v>
      </c>
      <c r="E6" s="278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9" t="s">
        <v>75</v>
      </c>
      <c r="B7" s="244">
        <v>122250</v>
      </c>
      <c r="C7" s="42"/>
      <c r="D7" s="297" t="s">
        <v>77</v>
      </c>
      <c r="E7" s="280">
        <v>809164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9" t="s">
        <v>87</v>
      </c>
      <c r="B8" s="244">
        <v>73554</v>
      </c>
      <c r="C8" s="40"/>
      <c r="D8" s="237"/>
      <c r="E8" s="281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7"/>
      <c r="B9" s="244"/>
      <c r="C9" s="41"/>
      <c r="D9" s="291"/>
      <c r="E9" s="282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7" t="s">
        <v>164</v>
      </c>
      <c r="B10" s="244">
        <v>37480</v>
      </c>
      <c r="C10" s="41"/>
      <c r="D10" s="40" t="s">
        <v>12</v>
      </c>
      <c r="E10" s="280">
        <v>2280700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7" t="s">
        <v>63</v>
      </c>
      <c r="B11" s="244">
        <v>43000</v>
      </c>
      <c r="C11" s="41"/>
      <c r="D11" s="40" t="s">
        <v>86</v>
      </c>
      <c r="E11" s="278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0" t="s">
        <v>8</v>
      </c>
      <c r="B12" s="245">
        <f>B6+B7+B8-B10-B11</f>
        <v>311924</v>
      </c>
      <c r="C12" s="41"/>
      <c r="D12" s="40" t="s">
        <v>74</v>
      </c>
      <c r="E12" s="280">
        <v>479860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9"/>
      <c r="B13" s="244"/>
      <c r="C13" s="41"/>
      <c r="D13" s="41" t="s">
        <v>105</v>
      </c>
      <c r="E13" s="283">
        <v>10500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8" t="s">
        <v>160</v>
      </c>
      <c r="B14" s="309">
        <v>500000</v>
      </c>
      <c r="C14" s="41"/>
      <c r="D14" s="41"/>
      <c r="E14" s="283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308" t="s">
        <v>161</v>
      </c>
      <c r="B15" s="309">
        <v>400000</v>
      </c>
      <c r="C15" s="41"/>
      <c r="D15" s="121"/>
      <c r="E15" s="282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7" t="s">
        <v>5</v>
      </c>
      <c r="B16" s="246">
        <f>B5+B6+B7+B8-B10-B11-B14-B15</f>
        <v>14411924</v>
      </c>
      <c r="C16" s="41"/>
      <c r="D16" s="41" t="s">
        <v>7</v>
      </c>
      <c r="E16" s="283">
        <f>E5+E6+E10+E11+E12+E7+E13</f>
        <v>14411924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7"/>
      <c r="B17" s="276" t="s">
        <v>13</v>
      </c>
      <c r="C17" s="41"/>
      <c r="D17" s="41"/>
      <c r="E17" s="284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2" t="s">
        <v>14</v>
      </c>
      <c r="B18" s="353"/>
      <c r="C18" s="353"/>
      <c r="D18" s="353"/>
      <c r="E18" s="354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14" t="s">
        <v>85</v>
      </c>
      <c r="B19" s="315">
        <v>65000</v>
      </c>
      <c r="C19" s="316"/>
      <c r="D19" s="317" t="s">
        <v>93</v>
      </c>
      <c r="E19" s="318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6" t="s">
        <v>114</v>
      </c>
      <c r="B20" s="45">
        <v>218000</v>
      </c>
      <c r="C20" s="40"/>
      <c r="D20" s="263" t="s">
        <v>94</v>
      </c>
      <c r="E20" s="285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7" t="s">
        <v>119</v>
      </c>
      <c r="B21" s="119">
        <v>100000</v>
      </c>
      <c r="C21" s="40"/>
      <c r="D21" s="267" t="s">
        <v>83</v>
      </c>
      <c r="E21" s="288">
        <v>319360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2" t="s">
        <v>140</v>
      </c>
      <c r="B22" s="119">
        <v>50000</v>
      </c>
      <c r="C22" s="40"/>
      <c r="D22" s="263" t="s">
        <v>132</v>
      </c>
      <c r="E22" s="285">
        <v>170690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9" t="s">
        <v>102</v>
      </c>
      <c r="B23" s="275">
        <v>200000</v>
      </c>
      <c r="C23" s="40"/>
      <c r="D23" s="263" t="s">
        <v>123</v>
      </c>
      <c r="E23" s="285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6" t="s">
        <v>103</v>
      </c>
      <c r="B24" s="45">
        <v>220000</v>
      </c>
      <c r="C24" s="120"/>
      <c r="D24" s="263" t="s">
        <v>95</v>
      </c>
      <c r="E24" s="285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92" t="s">
        <v>131</v>
      </c>
      <c r="B25" s="119">
        <v>100000</v>
      </c>
      <c r="C25" s="120"/>
      <c r="D25" s="263" t="s">
        <v>124</v>
      </c>
      <c r="E25" s="285">
        <v>200000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13" t="s">
        <v>84</v>
      </c>
      <c r="B26" s="293">
        <v>41970</v>
      </c>
      <c r="C26" s="294"/>
      <c r="D26" s="295" t="s">
        <v>147</v>
      </c>
      <c r="E26" s="296">
        <v>14000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58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2022-02-28T17:28:31Z</dcterms:modified>
</cp:coreProperties>
</file>