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2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  <sheet name="Price Protection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8" l="1"/>
  <c r="I11" i="10" l="1"/>
  <c r="E16" i="10" l="1"/>
  <c r="B16" i="10" l="1"/>
  <c r="G16" i="10" s="1"/>
  <c r="B12" i="10" l="1"/>
  <c r="C99" i="17" l="1"/>
  <c r="H1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</commentList>
</comments>
</file>

<file path=xl/sharedStrings.xml><?xml version="1.0" encoding="utf-8"?>
<sst xmlns="http://schemas.openxmlformats.org/spreadsheetml/2006/main" count="392" uniqueCount="227">
  <si>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</si>
  <si>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</si>
  <si>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</si>
  <si>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</si>
  <si>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</si>
  <si>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</si>
  <si>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</si>
  <si>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</si>
  <si>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</si>
  <si>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</si>
  <si>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</si>
  <si>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</si>
  <si>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</si>
  <si>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</si>
  <si>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</si>
  <si>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</si>
  <si>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</si>
  <si>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</si>
  <si>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</si>
  <si>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</si>
  <si>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</si>
  <si>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</si>
  <si>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</si>
  <si>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</si>
  <si>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</si>
  <si>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</si>
  <si>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</si>
  <si>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</si>
  <si>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</si>
  <si>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</si>
  <si>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</si>
  <si>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</si>
  <si>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</si>
  <si>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</si>
  <si>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</si>
  <si>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</si>
  <si>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</si>
  <si>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</si>
  <si>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</si>
  <si>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</si>
  <si>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</si>
  <si>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</si>
  <si>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</si>
  <si>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</si>
  <si>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</si>
  <si>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</si>
  <si>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</si>
  <si>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</si>
  <si>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</si>
  <si>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</si>
  <si>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</si>
  <si>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</si>
  <si>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</si>
  <si>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</si>
  <si>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</si>
  <si>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</si>
  <si>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</si>
  <si>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</si>
  <si>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</si>
  <si>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</si>
  <si>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</si>
  <si>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</si>
  <si>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</si>
  <si>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</si>
  <si>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</si>
  <si>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</si>
  <si>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</si>
  <si>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</si>
  <si>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</si>
  <si>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</si>
  <si>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</si>
  <si>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</si>
  <si>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</si>
  <si>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</si>
  <si>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</si>
  <si>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</si>
  <si>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</si>
  <si>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</si>
  <si>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</si>
  <si>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</si>
  <si>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</si>
  <si>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</si>
  <si>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</si>
  <si>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</si>
  <si>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</si>
  <si>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</si>
  <si>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</si>
  <si>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</si>
  <si>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</si>
  <si>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</si>
  <si>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</si>
  <si>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</si>
  <si>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</si>
  <si>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</si>
  <si>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</si>
  <si>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</si>
  <si>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</si>
  <si>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</si>
  <si>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</si>
  <si>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</si>
  <si>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</si>
  <si>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</si>
  <si>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</si>
  <si>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</si>
  <si>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</si>
  <si>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</si>
  <si>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</si>
  <si>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</si>
  <si>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</si>
  <si>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</si>
  <si>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</si>
  <si>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</si>
  <si>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</si>
  <si>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</si>
  <si>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</si>
  <si>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</si>
  <si>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</si>
  <si>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</si>
  <si>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</si>
  <si>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</si>
  <si>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</si>
  <si>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</si>
  <si>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</si>
  <si>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</si>
  <si>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</si>
  <si>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</si>
  <si>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</si>
  <si>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</si>
  <si>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</si>
  <si>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</si>
  <si>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</si>
  <si>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</si>
  <si>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</si>
  <si>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</si>
  <si>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</si>
  <si>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</si>
  <si>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</si>
  <si>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</si>
  <si>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</si>
  <si>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</si>
  <si>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</si>
  <si>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</si>
  <si>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</si>
  <si>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</si>
  <si>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</si>
  <si>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</si>
  <si>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</si>
  <si>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</si>
  <si>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</si>
  <si>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</si>
  <si>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</si>
  <si>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</si>
  <si>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</si>
  <si>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</si>
  <si>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</si>
  <si>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</si>
  <si>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</si>
  <si>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</si>
  <si>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</si>
  <si>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</si>
  <si>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</si>
  <si>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</si>
  <si>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</si>
  <si>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</si>
  <si>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</si>
  <si>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</si>
  <si>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</si>
  <si>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</si>
  <si>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</si>
  <si>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</si>
  <si>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</si>
  <si>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</si>
  <si>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</si>
  <si>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</si>
  <si>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</si>
  <si>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</si>
  <si>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</si>
  <si>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</si>
  <si>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</si>
  <si>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</si>
  <si>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</si>
  <si>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</si>
  <si>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</si>
  <si>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</si>
  <si>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</si>
  <si>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</si>
  <si>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</si>
  <si>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</si>
  <si>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</si>
  <si>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</si>
  <si>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</si>
  <si>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</si>
  <si>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</si>
  <si>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</si>
  <si>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</si>
  <si>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</si>
  <si>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</si>
  <si>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</si>
  <si>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</si>
  <si>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Price Drop Adj: Due</t>
  </si>
  <si>
    <t>M12=1</t>
  </si>
  <si>
    <t>18.03.2022</t>
  </si>
  <si>
    <t>SR Electronics</t>
  </si>
  <si>
    <t>Shamim (S22 Ultra=2, M51=1)</t>
  </si>
  <si>
    <t>DOA+Exchange Adj: Due</t>
  </si>
  <si>
    <t>Exchange FE</t>
  </si>
  <si>
    <t>DOA M12+F22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</si>
  <si>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</si>
  <si>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</si>
  <si>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</si>
  <si>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</si>
  <si>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</si>
  <si>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</si>
  <si>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</si>
  <si>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</si>
  <si>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Gopalpur</t>
  </si>
  <si>
    <t>Multi Tecnology</t>
  </si>
  <si>
    <t>22.03.2022</t>
  </si>
  <si>
    <t>A03S Price Protection</t>
  </si>
  <si>
    <t>SO Name</t>
  </si>
  <si>
    <t>S22+</t>
  </si>
  <si>
    <t>Mokhura</t>
  </si>
  <si>
    <t>M=Likhon Telecom</t>
  </si>
  <si>
    <r>
      <t>TM= Shamim</t>
    </r>
    <r>
      <rPr>
        <sz val="14"/>
        <rFont val="Arial"/>
        <family val="2"/>
      </rPr>
      <t xml:space="preserve"> </t>
    </r>
    <r>
      <rPr>
        <sz val="11"/>
        <rFont val="Arial"/>
        <family val="2"/>
      </rPr>
      <t>(S22 Ultra=2,M51=1)</t>
    </r>
  </si>
  <si>
    <t>B=Hello Bonpara  (S22+)</t>
  </si>
  <si>
    <t>Date:22.03.2022</t>
  </si>
  <si>
    <t>G=Multi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</si>
</sst>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8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4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" fontId="39" fillId="0" borderId="1" xfId="0" applyNumberFormat="1" applyFont="1" applyBorder="1" applyAlignment="1">
      <alignment horizontal="center" vertical="center"/>
    </xf>
    <xf numFmtId="0" fontId="11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5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8"/>
      <c r="B1" s="338"/>
      <c r="C1" s="338"/>
      <c r="D1" s="338"/>
      <c r="E1" s="338"/>
      <c r="F1" s="338"/>
    </row>
    <row r="2" spans="1:8" ht="20.25">
      <c r="A2" s="339"/>
      <c r="B2" s="336" t="s">
        <v>15</v>
      </c>
      <c r="C2" s="336"/>
      <c r="D2" s="336"/>
      <c r="E2" s="336"/>
    </row>
    <row r="3" spans="1:8" ht="16.5" customHeight="1">
      <c r="A3" s="339"/>
      <c r="B3" s="337" t="s">
        <v>46</v>
      </c>
      <c r="C3" s="337"/>
      <c r="D3" s="337"/>
      <c r="E3" s="337"/>
    </row>
    <row r="4" spans="1:8" ht="15.75" customHeight="1">
      <c r="A4" s="339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9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9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9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9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9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9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9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9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9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9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9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2" topLeftCell="A9" activePane="bottomLeft" state="frozen"/>
      <selection pane="bottomLeft" activeCell="H20" sqref="H20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2.85546875" customWidth="1"/>
    <col min="7" max="7" width="18.140625" customWidth="1"/>
    <col min="8" max="8" width="11.140625" customWidth="1"/>
  </cols>
  <sheetData>
    <row r="1" spans="1:8">
      <c r="A1" s="262" t="s">
        <v>96</v>
      </c>
      <c r="B1" s="262" t="s">
        <v>97</v>
      </c>
      <c r="C1" s="262" t="s">
        <v>40</v>
      </c>
      <c r="D1" s="262" t="s">
        <v>194</v>
      </c>
      <c r="E1" s="262" t="s">
        <v>195</v>
      </c>
      <c r="G1" s="340" t="s">
        <v>99</v>
      </c>
      <c r="H1" s="340">
        <f>C99</f>
        <v>37000</v>
      </c>
    </row>
    <row r="2" spans="1:8">
      <c r="A2" s="309" t="s">
        <v>94</v>
      </c>
      <c r="B2" s="327" t="s">
        <v>98</v>
      </c>
      <c r="C2" s="309">
        <v>1000</v>
      </c>
      <c r="D2" s="261"/>
      <c r="E2" s="324"/>
      <c r="G2" s="340"/>
      <c r="H2" s="340"/>
    </row>
    <row r="3" spans="1:8">
      <c r="A3" s="309" t="s">
        <v>128</v>
      </c>
      <c r="B3" s="327" t="s">
        <v>113</v>
      </c>
      <c r="C3" s="309">
        <v>3000</v>
      </c>
      <c r="D3" s="261"/>
      <c r="E3" s="324"/>
    </row>
    <row r="4" spans="1:8">
      <c r="A4" s="309" t="s">
        <v>129</v>
      </c>
      <c r="B4" s="327" t="s">
        <v>130</v>
      </c>
      <c r="C4" s="309">
        <v>500</v>
      </c>
      <c r="D4" s="261"/>
      <c r="E4" s="324"/>
    </row>
    <row r="5" spans="1:8">
      <c r="A5" s="309" t="s">
        <v>131</v>
      </c>
      <c r="B5" s="327"/>
      <c r="C5" s="309">
        <v>2500</v>
      </c>
      <c r="D5" s="261"/>
      <c r="E5" s="324"/>
    </row>
    <row r="6" spans="1:8">
      <c r="A6" s="309" t="s">
        <v>132</v>
      </c>
      <c r="B6" s="327"/>
      <c r="C6" s="309">
        <v>500</v>
      </c>
      <c r="D6" s="261"/>
      <c r="E6" s="324"/>
    </row>
    <row r="7" spans="1:8">
      <c r="A7" s="309" t="s">
        <v>133</v>
      </c>
      <c r="B7" s="327"/>
      <c r="C7" s="309">
        <v>3000</v>
      </c>
      <c r="D7" s="261"/>
      <c r="E7" s="324"/>
    </row>
    <row r="8" spans="1:8">
      <c r="A8" s="309"/>
      <c r="B8" s="327"/>
      <c r="C8" s="309"/>
      <c r="D8" s="261"/>
      <c r="E8" s="324"/>
    </row>
    <row r="9" spans="1:8">
      <c r="A9" s="261"/>
      <c r="B9" s="328"/>
      <c r="C9" s="261"/>
      <c r="D9" s="261"/>
      <c r="E9" s="324"/>
    </row>
    <row r="10" spans="1:8">
      <c r="A10" s="309"/>
      <c r="B10" s="327"/>
      <c r="C10" s="309"/>
      <c r="D10" s="261"/>
      <c r="E10" s="324"/>
    </row>
    <row r="11" spans="1:8">
      <c r="A11" s="261" t="s">
        <v>134</v>
      </c>
      <c r="B11" s="328" t="s">
        <v>161</v>
      </c>
      <c r="C11" s="261">
        <v>3000</v>
      </c>
      <c r="D11" s="261"/>
      <c r="E11" s="324"/>
    </row>
    <row r="12" spans="1:8">
      <c r="A12" s="261" t="s">
        <v>134</v>
      </c>
      <c r="B12" s="328" t="s">
        <v>139</v>
      </c>
      <c r="C12" s="261">
        <v>500</v>
      </c>
      <c r="D12" s="261"/>
      <c r="E12" s="324"/>
    </row>
    <row r="13" spans="1:8">
      <c r="A13" s="261" t="s">
        <v>150</v>
      </c>
      <c r="B13" s="328" t="s">
        <v>151</v>
      </c>
      <c r="C13" s="261">
        <v>1500</v>
      </c>
      <c r="D13" s="261"/>
      <c r="E13" s="324"/>
    </row>
    <row r="14" spans="1:8">
      <c r="A14" s="261" t="s">
        <v>154</v>
      </c>
      <c r="B14" s="328" t="s">
        <v>155</v>
      </c>
      <c r="C14" s="261">
        <v>1500</v>
      </c>
      <c r="D14" s="261"/>
      <c r="E14" s="324"/>
    </row>
    <row r="15" spans="1:8">
      <c r="A15" s="261" t="s">
        <v>159</v>
      </c>
      <c r="B15" s="328" t="s">
        <v>162</v>
      </c>
      <c r="C15" s="261">
        <v>1500</v>
      </c>
      <c r="D15" s="261"/>
      <c r="E15" s="324"/>
    </row>
    <row r="16" spans="1:8">
      <c r="A16" s="261" t="s">
        <v>164</v>
      </c>
      <c r="B16" s="328" t="s">
        <v>165</v>
      </c>
      <c r="C16" s="261">
        <v>1000</v>
      </c>
      <c r="D16" s="261"/>
      <c r="E16" s="324"/>
    </row>
    <row r="17" spans="1:5">
      <c r="A17" s="261" t="s">
        <v>164</v>
      </c>
      <c r="B17" s="328" t="s">
        <v>166</v>
      </c>
      <c r="C17" s="261">
        <v>1500</v>
      </c>
      <c r="D17" s="261"/>
      <c r="E17" s="324"/>
    </row>
    <row r="18" spans="1:5">
      <c r="A18" s="261" t="s">
        <v>164</v>
      </c>
      <c r="B18" s="328" t="s">
        <v>167</v>
      </c>
      <c r="C18" s="261">
        <v>1000</v>
      </c>
      <c r="D18" s="261"/>
      <c r="E18" s="324"/>
    </row>
    <row r="19" spans="1:5">
      <c r="A19" s="261" t="s">
        <v>170</v>
      </c>
      <c r="B19" s="328" t="s">
        <v>172</v>
      </c>
      <c r="C19" s="261">
        <v>500</v>
      </c>
      <c r="D19" s="261"/>
      <c r="E19" s="324"/>
    </row>
    <row r="20" spans="1:5">
      <c r="A20" s="261" t="s">
        <v>170</v>
      </c>
      <c r="B20" s="328" t="s">
        <v>173</v>
      </c>
      <c r="C20" s="261">
        <v>3000</v>
      </c>
      <c r="D20" s="261"/>
      <c r="E20" s="324"/>
    </row>
    <row r="21" spans="1:5">
      <c r="A21" s="261" t="s">
        <v>170</v>
      </c>
      <c r="B21" s="328" t="s">
        <v>167</v>
      </c>
      <c r="C21" s="261">
        <v>1000</v>
      </c>
      <c r="D21" s="261"/>
      <c r="E21" s="324"/>
    </row>
    <row r="22" spans="1:5">
      <c r="A22" s="261" t="s">
        <v>181</v>
      </c>
      <c r="B22" s="328" t="s">
        <v>88</v>
      </c>
      <c r="C22" s="261">
        <v>1000</v>
      </c>
      <c r="D22" s="261"/>
      <c r="E22" s="324"/>
    </row>
    <row r="23" spans="1:5">
      <c r="A23" s="261" t="s">
        <v>182</v>
      </c>
      <c r="B23" s="328" t="s">
        <v>183</v>
      </c>
      <c r="C23" s="261">
        <v>1000</v>
      </c>
      <c r="D23" s="261"/>
      <c r="E23" s="324"/>
    </row>
    <row r="24" spans="1:5">
      <c r="A24" s="261" t="s">
        <v>192</v>
      </c>
      <c r="B24" s="328" t="s">
        <v>193</v>
      </c>
      <c r="C24" s="261">
        <v>1500</v>
      </c>
      <c r="D24" s="305" t="s">
        <v>200</v>
      </c>
      <c r="E24" s="324">
        <v>357484290824718</v>
      </c>
    </row>
    <row r="25" spans="1:5">
      <c r="A25" s="261" t="s">
        <v>196</v>
      </c>
      <c r="B25" s="328" t="s">
        <v>91</v>
      </c>
      <c r="C25" s="261">
        <v>4500</v>
      </c>
      <c r="D25" s="261" t="s">
        <v>197</v>
      </c>
      <c r="E25" s="324"/>
    </row>
    <row r="26" spans="1:5">
      <c r="A26" s="261" t="s">
        <v>209</v>
      </c>
      <c r="B26" s="328" t="s">
        <v>210</v>
      </c>
      <c r="C26" s="261">
        <v>1500</v>
      </c>
      <c r="D26" s="261" t="s">
        <v>200</v>
      </c>
      <c r="E26" s="324"/>
    </row>
    <row r="27" spans="1:5">
      <c r="A27" s="261" t="s">
        <v>212</v>
      </c>
      <c r="B27" s="261" t="s">
        <v>213</v>
      </c>
      <c r="C27" s="261">
        <v>1000</v>
      </c>
      <c r="D27" s="261" t="s">
        <v>214</v>
      </c>
      <c r="E27" s="324"/>
    </row>
    <row r="28" spans="1:5">
      <c r="A28" s="261"/>
      <c r="B28" s="261"/>
      <c r="C28" s="261"/>
      <c r="D28" s="261"/>
      <c r="E28" s="324"/>
    </row>
    <row r="29" spans="1:5">
      <c r="A29" s="261"/>
      <c r="B29" s="261"/>
      <c r="C29" s="261"/>
      <c r="D29" s="261"/>
      <c r="E29" s="324"/>
    </row>
    <row r="30" spans="1:5">
      <c r="A30" s="261"/>
      <c r="B30" s="261"/>
      <c r="C30" s="261"/>
      <c r="D30" s="261"/>
      <c r="E30" s="324"/>
    </row>
    <row r="31" spans="1:5">
      <c r="A31" s="261"/>
      <c r="B31" s="261"/>
      <c r="C31" s="261"/>
      <c r="D31" s="261"/>
      <c r="E31" s="324"/>
    </row>
    <row r="32" spans="1:5">
      <c r="A32" s="261"/>
      <c r="B32" s="261"/>
      <c r="C32" s="261"/>
      <c r="D32" s="261"/>
      <c r="E32" s="324"/>
    </row>
    <row r="33" spans="1:5">
      <c r="A33" s="261"/>
      <c r="B33" s="261"/>
      <c r="C33" s="261"/>
      <c r="D33" s="261"/>
      <c r="E33" s="324"/>
    </row>
    <row r="34" spans="1:5">
      <c r="A34" s="261"/>
      <c r="B34" s="261"/>
      <c r="C34" s="261"/>
      <c r="D34" s="261"/>
      <c r="E34" s="324"/>
    </row>
    <row r="35" spans="1:5">
      <c r="A35" s="261"/>
      <c r="B35" s="261"/>
      <c r="C35" s="261"/>
      <c r="D35" s="261"/>
      <c r="E35" s="324"/>
    </row>
    <row r="36" spans="1:5">
      <c r="A36" s="261"/>
      <c r="B36" s="261"/>
      <c r="C36" s="261"/>
      <c r="D36" s="261"/>
      <c r="E36" s="324"/>
    </row>
    <row r="37" spans="1:5">
      <c r="A37" s="261"/>
      <c r="B37" s="261"/>
      <c r="C37" s="261"/>
      <c r="D37" s="261"/>
      <c r="E37" s="324"/>
    </row>
    <row r="38" spans="1:5">
      <c r="A38" s="261"/>
      <c r="B38" s="261"/>
      <c r="C38" s="261"/>
      <c r="D38" s="261"/>
      <c r="E38" s="324"/>
    </row>
    <row r="39" spans="1:5">
      <c r="A39" s="261"/>
      <c r="B39" s="261"/>
      <c r="C39" s="261"/>
      <c r="D39" s="261"/>
      <c r="E39" s="324"/>
    </row>
    <row r="40" spans="1:5">
      <c r="A40" s="261"/>
      <c r="B40" s="261"/>
      <c r="C40" s="261"/>
      <c r="D40" s="261"/>
      <c r="E40" s="324"/>
    </row>
    <row r="41" spans="1:5">
      <c r="A41" s="261"/>
      <c r="B41" s="261"/>
      <c r="C41" s="261"/>
      <c r="D41" s="261"/>
      <c r="E41" s="324"/>
    </row>
    <row r="42" spans="1:5">
      <c r="A42" s="261"/>
      <c r="B42" s="261"/>
      <c r="C42" s="261"/>
      <c r="D42" s="261"/>
      <c r="E42" s="324"/>
    </row>
    <row r="43" spans="1:5">
      <c r="A43" s="261"/>
      <c r="B43" s="261"/>
      <c r="C43" s="261"/>
      <c r="D43" s="261"/>
      <c r="E43" s="324"/>
    </row>
    <row r="44" spans="1:5">
      <c r="A44" s="261"/>
      <c r="B44" s="261"/>
      <c r="C44" s="261"/>
      <c r="D44" s="261"/>
      <c r="E44" s="324"/>
    </row>
    <row r="45" spans="1:5">
      <c r="A45" s="261"/>
      <c r="B45" s="261"/>
      <c r="C45" s="261"/>
      <c r="D45" s="261"/>
      <c r="E45" s="324"/>
    </row>
    <row r="46" spans="1:5">
      <c r="A46" s="261"/>
      <c r="B46" s="261"/>
      <c r="C46" s="261"/>
      <c r="D46" s="261"/>
      <c r="E46" s="324"/>
    </row>
    <row r="47" spans="1:5">
      <c r="A47" s="261"/>
      <c r="B47" s="261"/>
      <c r="C47" s="261"/>
      <c r="D47" s="261"/>
      <c r="E47" s="324"/>
    </row>
    <row r="48" spans="1:5">
      <c r="A48" s="261"/>
      <c r="B48" s="261"/>
      <c r="C48" s="261"/>
      <c r="D48" s="261"/>
      <c r="E48" s="324"/>
    </row>
    <row r="49" spans="1:5">
      <c r="A49" s="261"/>
      <c r="B49" s="261"/>
      <c r="C49" s="261"/>
      <c r="D49" s="261"/>
      <c r="E49" s="324"/>
    </row>
    <row r="50" spans="1:5">
      <c r="A50" s="261"/>
      <c r="B50" s="261"/>
      <c r="C50" s="261"/>
      <c r="D50" s="261"/>
      <c r="E50" s="324"/>
    </row>
    <row r="51" spans="1:5">
      <c r="A51" s="261"/>
      <c r="B51" s="261"/>
      <c r="C51" s="261"/>
      <c r="D51" s="261"/>
      <c r="E51" s="324"/>
    </row>
    <row r="52" spans="1:5">
      <c r="A52" s="261"/>
      <c r="B52" s="261"/>
      <c r="C52" s="261"/>
      <c r="D52" s="261"/>
      <c r="E52" s="324"/>
    </row>
    <row r="53" spans="1:5">
      <c r="A53" s="261"/>
      <c r="B53" s="261"/>
      <c r="C53" s="261"/>
      <c r="D53" s="261"/>
      <c r="E53" s="324"/>
    </row>
    <row r="54" spans="1:5">
      <c r="A54" s="261"/>
      <c r="B54" s="261"/>
      <c r="C54" s="261"/>
      <c r="D54" s="261"/>
      <c r="E54" s="324"/>
    </row>
    <row r="55" spans="1:5">
      <c r="A55" s="261"/>
      <c r="B55" s="261"/>
      <c r="C55" s="261"/>
      <c r="D55" s="261"/>
      <c r="E55" s="324"/>
    </row>
    <row r="56" spans="1:5">
      <c r="A56" s="261"/>
      <c r="B56" s="261"/>
      <c r="C56" s="261"/>
      <c r="D56" s="261"/>
      <c r="E56" s="324"/>
    </row>
    <row r="57" spans="1:5">
      <c r="A57" s="261"/>
      <c r="B57" s="261"/>
      <c r="C57" s="261"/>
      <c r="D57" s="261"/>
      <c r="E57" s="324"/>
    </row>
    <row r="58" spans="1:5">
      <c r="A58" s="261"/>
      <c r="B58" s="261"/>
      <c r="C58" s="261"/>
      <c r="D58" s="261"/>
      <c r="E58" s="324"/>
    </row>
    <row r="59" spans="1:5">
      <c r="A59" s="261"/>
      <c r="B59" s="261"/>
      <c r="C59" s="261"/>
      <c r="D59" s="261"/>
      <c r="E59" s="324"/>
    </row>
    <row r="60" spans="1:5">
      <c r="A60" s="261"/>
      <c r="B60" s="261"/>
      <c r="C60" s="261"/>
      <c r="D60" s="261"/>
      <c r="E60" s="324"/>
    </row>
    <row r="61" spans="1:5">
      <c r="A61" s="261"/>
      <c r="B61" s="261"/>
      <c r="C61" s="261"/>
      <c r="D61" s="261"/>
      <c r="E61" s="324"/>
    </row>
    <row r="62" spans="1:5">
      <c r="A62" s="261"/>
      <c r="B62" s="261"/>
      <c r="C62" s="261"/>
      <c r="D62" s="261"/>
      <c r="E62" s="324"/>
    </row>
    <row r="63" spans="1:5">
      <c r="A63" s="261"/>
      <c r="B63" s="261"/>
      <c r="C63" s="261"/>
      <c r="D63" s="261"/>
      <c r="E63" s="324"/>
    </row>
    <row r="64" spans="1:5">
      <c r="A64" s="261"/>
      <c r="B64" s="261"/>
      <c r="C64" s="261"/>
      <c r="D64" s="261"/>
      <c r="E64" s="324"/>
    </row>
    <row r="65" spans="1:5">
      <c r="A65" s="261"/>
      <c r="B65" s="261"/>
      <c r="C65" s="261"/>
      <c r="D65" s="261"/>
      <c r="E65" s="324"/>
    </row>
    <row r="66" spans="1:5">
      <c r="A66" s="261"/>
      <c r="B66" s="261"/>
      <c r="C66" s="261"/>
      <c r="D66" s="261"/>
      <c r="E66" s="324"/>
    </row>
    <row r="67" spans="1:5">
      <c r="A67" s="261"/>
      <c r="B67" s="261"/>
      <c r="C67" s="261"/>
      <c r="D67" s="261"/>
      <c r="E67" s="324"/>
    </row>
    <row r="68" spans="1:5">
      <c r="A68" s="261"/>
      <c r="B68" s="261"/>
      <c r="C68" s="261"/>
      <c r="D68" s="261"/>
      <c r="E68" s="324"/>
    </row>
    <row r="69" spans="1:5">
      <c r="A69" s="261"/>
      <c r="B69" s="261"/>
      <c r="C69" s="261"/>
      <c r="D69" s="261"/>
      <c r="E69" s="324"/>
    </row>
    <row r="70" spans="1:5">
      <c r="A70" s="261"/>
      <c r="B70" s="261"/>
      <c r="C70" s="261"/>
      <c r="D70" s="261"/>
      <c r="E70" s="324"/>
    </row>
    <row r="71" spans="1:5">
      <c r="A71" s="261"/>
      <c r="B71" s="261"/>
      <c r="C71" s="261"/>
      <c r="D71" s="261"/>
      <c r="E71" s="324"/>
    </row>
    <row r="72" spans="1:5">
      <c r="A72" s="261"/>
      <c r="B72" s="261"/>
      <c r="C72" s="261"/>
      <c r="D72" s="261"/>
      <c r="E72" s="324"/>
    </row>
    <row r="73" spans="1:5">
      <c r="A73" s="261"/>
      <c r="B73" s="261"/>
      <c r="C73" s="261"/>
      <c r="D73" s="261"/>
      <c r="E73" s="324"/>
    </row>
    <row r="74" spans="1:5">
      <c r="A74" s="261"/>
      <c r="B74" s="261"/>
      <c r="C74" s="261"/>
      <c r="D74" s="261"/>
      <c r="E74" s="324"/>
    </row>
    <row r="75" spans="1:5">
      <c r="A75" s="261"/>
      <c r="B75" s="261"/>
      <c r="C75" s="261"/>
      <c r="D75" s="261"/>
      <c r="E75" s="324"/>
    </row>
    <row r="76" spans="1:5">
      <c r="A76" s="261"/>
      <c r="B76" s="261"/>
      <c r="C76" s="261"/>
      <c r="D76" s="261"/>
      <c r="E76" s="324"/>
    </row>
    <row r="77" spans="1:5">
      <c r="A77" s="261"/>
      <c r="B77" s="261"/>
      <c r="C77" s="261"/>
      <c r="D77" s="261"/>
      <c r="E77" s="324"/>
    </row>
    <row r="78" spans="1:5">
      <c r="A78" s="261"/>
      <c r="B78" s="261"/>
      <c r="C78" s="261"/>
      <c r="D78" s="261"/>
      <c r="E78" s="324"/>
    </row>
    <row r="79" spans="1:5">
      <c r="A79" s="261"/>
      <c r="B79" s="261"/>
      <c r="C79" s="261"/>
      <c r="D79" s="261"/>
      <c r="E79" s="324"/>
    </row>
    <row r="80" spans="1:5">
      <c r="A80" s="261"/>
      <c r="B80" s="261"/>
      <c r="C80" s="261"/>
      <c r="D80" s="261"/>
      <c r="E80" s="324"/>
    </row>
    <row r="81" spans="1:5">
      <c r="A81" s="261"/>
      <c r="B81" s="261"/>
      <c r="C81" s="261"/>
      <c r="D81" s="261"/>
      <c r="E81" s="324"/>
    </row>
    <row r="82" spans="1:5">
      <c r="A82" s="261"/>
      <c r="B82" s="261"/>
      <c r="C82" s="261"/>
      <c r="D82" s="261"/>
      <c r="E82" s="324"/>
    </row>
    <row r="83" spans="1:5">
      <c r="A83" s="261"/>
      <c r="B83" s="261"/>
      <c r="C83" s="261"/>
      <c r="D83" s="261"/>
      <c r="E83" s="324"/>
    </row>
    <row r="84" spans="1:5">
      <c r="A84" s="261"/>
      <c r="B84" s="261"/>
      <c r="C84" s="261"/>
      <c r="D84" s="261"/>
      <c r="E84" s="324"/>
    </row>
    <row r="85" spans="1:5">
      <c r="A85" s="261"/>
      <c r="B85" s="261"/>
      <c r="C85" s="261"/>
      <c r="D85" s="261"/>
      <c r="E85" s="324"/>
    </row>
    <row r="86" spans="1:5">
      <c r="A86" s="261"/>
      <c r="B86" s="261"/>
      <c r="C86" s="261"/>
      <c r="D86" s="261"/>
      <c r="E86" s="324"/>
    </row>
    <row r="87" spans="1:5">
      <c r="A87" s="261"/>
      <c r="B87" s="261"/>
      <c r="C87" s="261"/>
      <c r="D87" s="261"/>
      <c r="E87" s="324"/>
    </row>
    <row r="88" spans="1:5">
      <c r="A88" s="261"/>
      <c r="B88" s="261"/>
      <c r="C88" s="261"/>
      <c r="D88" s="261"/>
      <c r="E88" s="324"/>
    </row>
    <row r="89" spans="1:5">
      <c r="A89" s="261"/>
      <c r="B89" s="261"/>
      <c r="C89" s="261"/>
      <c r="D89" s="261"/>
      <c r="E89" s="324"/>
    </row>
    <row r="90" spans="1:5">
      <c r="A90" s="261"/>
      <c r="B90" s="261"/>
      <c r="C90" s="261"/>
      <c r="D90" s="261"/>
      <c r="E90" s="324"/>
    </row>
    <row r="91" spans="1:5">
      <c r="A91" s="261"/>
      <c r="B91" s="261"/>
      <c r="C91" s="261"/>
      <c r="D91" s="261"/>
      <c r="E91" s="324"/>
    </row>
    <row r="92" spans="1:5">
      <c r="A92" s="261"/>
      <c r="B92" s="261"/>
      <c r="C92" s="261"/>
      <c r="D92" s="261"/>
      <c r="E92" s="324"/>
    </row>
    <row r="93" spans="1:5">
      <c r="A93" s="261"/>
      <c r="B93" s="261"/>
      <c r="C93" s="261"/>
      <c r="D93" s="261"/>
      <c r="E93" s="324"/>
    </row>
    <row r="94" spans="1:5">
      <c r="A94" s="261"/>
      <c r="B94" s="261"/>
      <c r="C94" s="261"/>
      <c r="D94" s="261"/>
      <c r="E94" s="324"/>
    </row>
    <row r="95" spans="1:5">
      <c r="A95" s="261"/>
      <c r="B95" s="261"/>
      <c r="C95" s="261"/>
      <c r="D95" s="261"/>
      <c r="E95" s="324"/>
    </row>
    <row r="96" spans="1:5">
      <c r="A96" s="261"/>
      <c r="B96" s="261"/>
      <c r="C96" s="261"/>
      <c r="D96" s="261"/>
      <c r="E96" s="324"/>
    </row>
    <row r="97" spans="1:5">
      <c r="A97" s="261"/>
      <c r="B97" s="261"/>
      <c r="C97" s="261"/>
      <c r="D97" s="261"/>
      <c r="E97" s="324"/>
    </row>
    <row r="98" spans="1:5">
      <c r="A98" s="261"/>
      <c r="B98" s="261"/>
      <c r="C98" s="261"/>
      <c r="D98" s="261"/>
      <c r="E98" s="324"/>
    </row>
    <row r="99" spans="1:5">
      <c r="A99" s="261"/>
      <c r="B99" s="261"/>
      <c r="C99" s="261">
        <f>SUM(C2:C98)</f>
        <v>37000</v>
      </c>
      <c r="D99" s="261"/>
      <c r="E99" s="261"/>
    </row>
  </sheetData>
  <sortState ref="A8:C22">
    <sortCondition ref="A8"/>
  </sortState>
  <mergeCells count="2"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D30" sqref="D30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29" style="121" bestFit="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8"/>
      <c r="B1" s="338"/>
      <c r="C1" s="338"/>
      <c r="D1" s="338"/>
      <c r="E1" s="338"/>
      <c r="F1" s="338"/>
    </row>
    <row r="2" spans="1:7" ht="20.25">
      <c r="A2" s="339"/>
      <c r="B2" s="336" t="s">
        <v>15</v>
      </c>
      <c r="C2" s="336"/>
      <c r="D2" s="336"/>
      <c r="E2" s="336"/>
    </row>
    <row r="3" spans="1:7" ht="16.5" customHeight="1">
      <c r="A3" s="339"/>
      <c r="B3" s="337" t="s">
        <v>135</v>
      </c>
      <c r="C3" s="337"/>
      <c r="D3" s="337"/>
      <c r="E3" s="337"/>
    </row>
    <row r="4" spans="1:7" ht="15.75" customHeight="1">
      <c r="A4" s="339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9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9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9"/>
      <c r="B7" s="26" t="s">
        <v>134</v>
      </c>
      <c r="C7" s="297">
        <v>0</v>
      </c>
      <c r="D7" s="297">
        <v>0</v>
      </c>
      <c r="E7" s="298">
        <f t="shared" si="0"/>
        <v>0</v>
      </c>
      <c r="F7" s="2"/>
      <c r="G7" s="2"/>
    </row>
    <row r="8" spans="1:7">
      <c r="A8" s="339"/>
      <c r="B8" s="26" t="s">
        <v>144</v>
      </c>
      <c r="C8" s="295">
        <v>1000000</v>
      </c>
      <c r="D8" s="295">
        <v>1000000</v>
      </c>
      <c r="E8" s="296">
        <f>E7+C8-D8</f>
        <v>0</v>
      </c>
      <c r="F8" s="301" t="s">
        <v>145</v>
      </c>
      <c r="G8" s="2"/>
    </row>
    <row r="9" spans="1:7">
      <c r="A9" s="339"/>
      <c r="B9" s="26" t="s">
        <v>150</v>
      </c>
      <c r="C9" s="299">
        <v>0</v>
      </c>
      <c r="D9" s="299">
        <v>0</v>
      </c>
      <c r="E9" s="300">
        <f t="shared" si="0"/>
        <v>0</v>
      </c>
      <c r="F9" s="2"/>
      <c r="G9" s="2"/>
    </row>
    <row r="10" spans="1:7">
      <c r="A10" s="339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9"/>
      <c r="B11" s="26" t="s">
        <v>154</v>
      </c>
      <c r="C11" s="297">
        <v>0</v>
      </c>
      <c r="D11" s="297">
        <v>0</v>
      </c>
      <c r="E11" s="298">
        <f t="shared" si="0"/>
        <v>0</v>
      </c>
      <c r="F11" s="2"/>
      <c r="G11" s="2"/>
    </row>
    <row r="12" spans="1:7">
      <c r="A12" s="339"/>
      <c r="B12" s="26" t="s">
        <v>156</v>
      </c>
      <c r="C12" s="295">
        <v>1000000</v>
      </c>
      <c r="D12" s="295">
        <v>1000000</v>
      </c>
      <c r="E12" s="296">
        <f t="shared" si="0"/>
        <v>0</v>
      </c>
      <c r="F12" s="304" t="s">
        <v>145</v>
      </c>
      <c r="G12" s="2"/>
    </row>
    <row r="13" spans="1:7">
      <c r="A13" s="339"/>
      <c r="B13" s="26" t="s">
        <v>159</v>
      </c>
      <c r="C13" s="306">
        <v>100000</v>
      </c>
      <c r="D13" s="306">
        <v>100000</v>
      </c>
      <c r="E13" s="307">
        <f t="shared" si="0"/>
        <v>0</v>
      </c>
      <c r="F13" s="308" t="s">
        <v>160</v>
      </c>
      <c r="G13" s="30"/>
    </row>
    <row r="14" spans="1:7">
      <c r="A14" s="339"/>
      <c r="B14" s="26" t="s">
        <v>164</v>
      </c>
      <c r="C14" s="299">
        <v>0</v>
      </c>
      <c r="D14" s="299">
        <v>0</v>
      </c>
      <c r="E14" s="300">
        <f t="shared" si="0"/>
        <v>0</v>
      </c>
      <c r="F14" s="29"/>
      <c r="G14" s="2"/>
    </row>
    <row r="15" spans="1:7">
      <c r="A15" s="339"/>
      <c r="B15" s="26" t="s">
        <v>168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9"/>
      <c r="B16" s="26" t="s">
        <v>170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9"/>
      <c r="B17" s="26" t="s">
        <v>180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9"/>
      <c r="B18" s="26" t="s">
        <v>181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9"/>
      <c r="B19" s="26" t="s">
        <v>182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9"/>
      <c r="B20" s="26" t="s">
        <v>191</v>
      </c>
      <c r="C20" s="245">
        <v>280000</v>
      </c>
      <c r="D20" s="245">
        <v>280000</v>
      </c>
      <c r="E20" s="246">
        <f t="shared" si="0"/>
        <v>0</v>
      </c>
      <c r="F20" s="29"/>
      <c r="G20" s="2"/>
    </row>
    <row r="21" spans="1:7">
      <c r="A21" s="339"/>
      <c r="B21" s="26" t="s">
        <v>192</v>
      </c>
      <c r="C21" s="245">
        <v>300000</v>
      </c>
      <c r="D21" s="245">
        <v>300000</v>
      </c>
      <c r="E21" s="246">
        <f>E20+C21-D21</f>
        <v>0</v>
      </c>
      <c r="F21" s="255"/>
      <c r="G21" s="2"/>
    </row>
    <row r="22" spans="1:7">
      <c r="A22" s="339"/>
      <c r="B22" s="26" t="s">
        <v>196</v>
      </c>
      <c r="C22" s="245">
        <v>0</v>
      </c>
      <c r="D22" s="245">
        <v>0</v>
      </c>
      <c r="E22" s="246">
        <f t="shared" si="0"/>
        <v>0</v>
      </c>
      <c r="F22" s="2"/>
      <c r="G22" s="2"/>
    </row>
    <row r="23" spans="1:7">
      <c r="A23" s="339"/>
      <c r="B23" s="26" t="s">
        <v>209</v>
      </c>
      <c r="C23" s="245">
        <v>900000</v>
      </c>
      <c r="D23" s="245">
        <v>900000</v>
      </c>
      <c r="E23" s="246">
        <f>E22+C23-D23</f>
        <v>0</v>
      </c>
      <c r="F23" s="2"/>
      <c r="G23" s="2"/>
    </row>
    <row r="24" spans="1:7">
      <c r="A24" s="339"/>
      <c r="B24" s="26" t="s">
        <v>212</v>
      </c>
      <c r="C24" s="245">
        <v>250000</v>
      </c>
      <c r="D24" s="245">
        <v>250000</v>
      </c>
      <c r="E24" s="246">
        <f t="shared" si="0"/>
        <v>0</v>
      </c>
      <c r="F24" s="2"/>
      <c r="G24" s="2"/>
    </row>
    <row r="25" spans="1:7">
      <c r="A25" s="339"/>
      <c r="B25" s="26" t="s">
        <v>217</v>
      </c>
      <c r="C25" s="245">
        <v>170000</v>
      </c>
      <c r="D25" s="245">
        <v>170000</v>
      </c>
      <c r="E25" s="246">
        <f t="shared" si="0"/>
        <v>0</v>
      </c>
      <c r="F25" s="2"/>
      <c r="G25" s="2"/>
    </row>
    <row r="26" spans="1:7">
      <c r="A26" s="339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9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9"/>
      <c r="B28" s="26"/>
      <c r="C28" s="245"/>
      <c r="D28" s="245"/>
      <c r="E28" s="246">
        <f>E27+C28-D28</f>
        <v>0</v>
      </c>
      <c r="F28" s="2"/>
      <c r="G28" s="21"/>
    </row>
    <row r="29" spans="1:7">
      <c r="A29" s="339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9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9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9"/>
      <c r="B32" s="26"/>
      <c r="C32" s="245"/>
      <c r="D32" s="245"/>
      <c r="E32" s="246">
        <f>E31+C32-D32</f>
        <v>0</v>
      </c>
      <c r="F32" s="2"/>
      <c r="G32" s="21"/>
    </row>
    <row r="33" spans="1:7">
      <c r="A33" s="339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9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9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9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9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9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9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9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9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9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9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9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9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9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9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9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9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9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9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9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9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9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9"/>
      <c r="B55" s="26"/>
      <c r="C55" s="245"/>
      <c r="D55" s="245"/>
      <c r="E55" s="246">
        <f t="shared" si="0"/>
        <v>0</v>
      </c>
      <c r="F55" s="2"/>
    </row>
    <row r="56" spans="1:7">
      <c r="A56" s="339"/>
      <c r="B56" s="26"/>
      <c r="C56" s="245"/>
      <c r="D56" s="245"/>
      <c r="E56" s="246">
        <f t="shared" si="0"/>
        <v>0</v>
      </c>
      <c r="F56" s="2"/>
    </row>
    <row r="57" spans="1:7">
      <c r="A57" s="339"/>
      <c r="B57" s="26"/>
      <c r="C57" s="245"/>
      <c r="D57" s="245"/>
      <c r="E57" s="246">
        <f t="shared" si="0"/>
        <v>0</v>
      </c>
      <c r="F57" s="2"/>
    </row>
    <row r="58" spans="1:7">
      <c r="A58" s="339"/>
      <c r="B58" s="26"/>
      <c r="C58" s="245"/>
      <c r="D58" s="245"/>
      <c r="E58" s="246">
        <f t="shared" si="0"/>
        <v>0</v>
      </c>
      <c r="F58" s="2"/>
    </row>
    <row r="59" spans="1:7">
      <c r="A59" s="339"/>
      <c r="B59" s="26"/>
      <c r="C59" s="245"/>
      <c r="D59" s="245"/>
      <c r="E59" s="246">
        <f t="shared" si="0"/>
        <v>0</v>
      </c>
      <c r="F59" s="2"/>
    </row>
    <row r="60" spans="1:7">
      <c r="A60" s="339"/>
      <c r="B60" s="26"/>
      <c r="C60" s="245"/>
      <c r="D60" s="245"/>
      <c r="E60" s="246">
        <f t="shared" si="0"/>
        <v>0</v>
      </c>
      <c r="F60" s="2"/>
    </row>
    <row r="61" spans="1:7">
      <c r="A61" s="339"/>
      <c r="B61" s="26"/>
      <c r="C61" s="245"/>
      <c r="D61" s="245"/>
      <c r="E61" s="246">
        <f t="shared" si="0"/>
        <v>0</v>
      </c>
      <c r="F61" s="2"/>
    </row>
    <row r="62" spans="1:7">
      <c r="A62" s="339"/>
      <c r="B62" s="26"/>
      <c r="C62" s="245"/>
      <c r="D62" s="245"/>
      <c r="E62" s="246">
        <f t="shared" si="0"/>
        <v>0</v>
      </c>
      <c r="F62" s="2"/>
    </row>
    <row r="63" spans="1:7">
      <c r="A63" s="339"/>
      <c r="B63" s="26"/>
      <c r="C63" s="245"/>
      <c r="D63" s="245"/>
      <c r="E63" s="246">
        <f t="shared" si="0"/>
        <v>0</v>
      </c>
      <c r="F63" s="2"/>
    </row>
    <row r="64" spans="1:7">
      <c r="A64" s="339"/>
      <c r="B64" s="26"/>
      <c r="C64" s="245"/>
      <c r="D64" s="245"/>
      <c r="E64" s="246">
        <f t="shared" si="0"/>
        <v>0</v>
      </c>
      <c r="F64" s="2"/>
    </row>
    <row r="65" spans="1:7">
      <c r="A65" s="339"/>
      <c r="B65" s="26"/>
      <c r="C65" s="245"/>
      <c r="D65" s="245"/>
      <c r="E65" s="246">
        <f t="shared" si="0"/>
        <v>0</v>
      </c>
      <c r="F65" s="2"/>
    </row>
    <row r="66" spans="1:7">
      <c r="A66" s="339"/>
      <c r="B66" s="26"/>
      <c r="C66" s="245"/>
      <c r="D66" s="245"/>
      <c r="E66" s="246">
        <f t="shared" si="0"/>
        <v>0</v>
      </c>
      <c r="F66" s="2"/>
    </row>
    <row r="67" spans="1:7">
      <c r="A67" s="339"/>
      <c r="B67" s="26"/>
      <c r="C67" s="245"/>
      <c r="D67" s="245"/>
      <c r="E67" s="246">
        <f t="shared" si="0"/>
        <v>0</v>
      </c>
      <c r="F67" s="2"/>
    </row>
    <row r="68" spans="1:7">
      <c r="A68" s="339"/>
      <c r="B68" s="26"/>
      <c r="C68" s="245"/>
      <c r="D68" s="245"/>
      <c r="E68" s="246">
        <f t="shared" si="0"/>
        <v>0</v>
      </c>
      <c r="F68" s="2"/>
    </row>
    <row r="69" spans="1:7">
      <c r="A69" s="339"/>
      <c r="B69" s="26"/>
      <c r="C69" s="245"/>
      <c r="D69" s="245"/>
      <c r="E69" s="246">
        <f t="shared" si="0"/>
        <v>0</v>
      </c>
      <c r="F69" s="2"/>
    </row>
    <row r="70" spans="1:7">
      <c r="A70" s="339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9"/>
      <c r="B71" s="26"/>
      <c r="C71" s="245"/>
      <c r="D71" s="245"/>
      <c r="E71" s="246">
        <f t="shared" si="1"/>
        <v>0</v>
      </c>
      <c r="F71" s="2"/>
    </row>
    <row r="72" spans="1:7">
      <c r="A72" s="339"/>
      <c r="B72" s="26"/>
      <c r="C72" s="245"/>
      <c r="D72" s="245"/>
      <c r="E72" s="246">
        <f t="shared" si="1"/>
        <v>0</v>
      </c>
      <c r="F72" s="2"/>
    </row>
    <row r="73" spans="1:7">
      <c r="A73" s="339"/>
      <c r="B73" s="26"/>
      <c r="C73" s="245"/>
      <c r="D73" s="245"/>
      <c r="E73" s="246">
        <f t="shared" si="1"/>
        <v>0</v>
      </c>
      <c r="F73" s="2"/>
    </row>
    <row r="74" spans="1:7">
      <c r="A74" s="339"/>
      <c r="B74" s="26"/>
      <c r="C74" s="245"/>
      <c r="D74" s="245"/>
      <c r="E74" s="246">
        <f t="shared" si="1"/>
        <v>0</v>
      </c>
      <c r="F74" s="2"/>
    </row>
    <row r="75" spans="1:7">
      <c r="A75" s="339"/>
      <c r="B75" s="26"/>
      <c r="C75" s="245"/>
      <c r="D75" s="245"/>
      <c r="E75" s="246">
        <f t="shared" si="1"/>
        <v>0</v>
      </c>
      <c r="F75" s="2"/>
    </row>
    <row r="76" spans="1:7">
      <c r="A76" s="339"/>
      <c r="B76" s="26"/>
      <c r="C76" s="245"/>
      <c r="D76" s="245"/>
      <c r="E76" s="246">
        <f t="shared" si="1"/>
        <v>0</v>
      </c>
      <c r="F76" s="2"/>
    </row>
    <row r="77" spans="1:7">
      <c r="A77" s="339"/>
      <c r="B77" s="26"/>
      <c r="C77" s="245"/>
      <c r="D77" s="245"/>
      <c r="E77" s="246">
        <f t="shared" si="1"/>
        <v>0</v>
      </c>
      <c r="F77" s="2"/>
    </row>
    <row r="78" spans="1:7">
      <c r="A78" s="339"/>
      <c r="B78" s="26"/>
      <c r="C78" s="245"/>
      <c r="D78" s="245"/>
      <c r="E78" s="246">
        <f t="shared" si="1"/>
        <v>0</v>
      </c>
      <c r="F78" s="2"/>
    </row>
    <row r="79" spans="1:7">
      <c r="A79" s="339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9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9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9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9"/>
      <c r="B83" s="31"/>
      <c r="C83" s="246">
        <f>SUM(C5:C72)</f>
        <v>8021220</v>
      </c>
      <c r="D83" s="246">
        <f>SUM(D5:D77)</f>
        <v>8021220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E1" workbookViewId="0">
      <pane ySplit="5" topLeftCell="A12" activePane="bottomLeft" state="frozen"/>
      <selection pane="bottomLeft" activeCell="K26" sqref="K26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45" t="s">
        <v>15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s="63" customFormat="1" ht="18">
      <c r="A2" s="346" t="s">
        <v>68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</row>
    <row r="3" spans="1:24" s="64" customFormat="1" ht="16.5" thickBot="1">
      <c r="A3" s="347" t="s">
        <v>136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9"/>
      <c r="S3" s="48"/>
      <c r="T3" s="7"/>
      <c r="U3" s="7"/>
      <c r="V3" s="7"/>
      <c r="W3" s="7"/>
      <c r="X3" s="16"/>
    </row>
    <row r="4" spans="1:24" s="65" customFormat="1" ht="12.75" customHeight="1">
      <c r="A4" s="350" t="s">
        <v>29</v>
      </c>
      <c r="B4" s="352" t="s">
        <v>30</v>
      </c>
      <c r="C4" s="341" t="s">
        <v>31</v>
      </c>
      <c r="D4" s="341" t="s">
        <v>32</v>
      </c>
      <c r="E4" s="341" t="s">
        <v>33</v>
      </c>
      <c r="F4" s="341" t="s">
        <v>157</v>
      </c>
      <c r="G4" s="341" t="s">
        <v>34</v>
      </c>
      <c r="H4" s="341" t="s">
        <v>171</v>
      </c>
      <c r="I4" s="341" t="s">
        <v>190</v>
      </c>
      <c r="J4" s="341" t="s">
        <v>35</v>
      </c>
      <c r="K4" s="341" t="s">
        <v>36</v>
      </c>
      <c r="L4" s="341" t="s">
        <v>37</v>
      </c>
      <c r="M4" s="341" t="s">
        <v>163</v>
      </c>
      <c r="N4" s="341" t="s">
        <v>38</v>
      </c>
      <c r="O4" s="343" t="s">
        <v>39</v>
      </c>
      <c r="P4" s="354" t="s">
        <v>169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51"/>
      <c r="B5" s="353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4"/>
      <c r="P5" s="355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134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144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150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154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156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159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164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168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170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180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181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182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 t="s">
        <v>191</v>
      </c>
      <c r="B18" s="80">
        <v>1000</v>
      </c>
      <c r="C18" s="73"/>
      <c r="D18" s="81"/>
      <c r="E18" s="81"/>
      <c r="F18" s="81"/>
      <c r="G18" s="81"/>
      <c r="H18" s="81"/>
      <c r="I18" s="81"/>
      <c r="J18" s="81">
        <v>0</v>
      </c>
      <c r="K18" s="81"/>
      <c r="L18" s="81"/>
      <c r="M18" s="81"/>
      <c r="N18" s="112">
        <v>120</v>
      </c>
      <c r="O18" s="83"/>
      <c r="P18" s="83"/>
      <c r="Q18" s="77">
        <f t="shared" si="0"/>
        <v>1120</v>
      </c>
      <c r="R18" s="78"/>
      <c r="S18" s="6"/>
      <c r="T18" s="34"/>
      <c r="U18" s="5"/>
      <c r="V18" s="34"/>
      <c r="W18" s="5"/>
    </row>
    <row r="19" spans="1:23" s="13" customFormat="1">
      <c r="A19" s="72" t="s">
        <v>192</v>
      </c>
      <c r="B19" s="80"/>
      <c r="C19" s="73"/>
      <c r="D19" s="81"/>
      <c r="E19" s="81"/>
      <c r="F19" s="81"/>
      <c r="G19" s="81"/>
      <c r="H19" s="81"/>
      <c r="I19" s="81"/>
      <c r="J19" s="81">
        <v>0</v>
      </c>
      <c r="K19" s="81"/>
      <c r="L19" s="81"/>
      <c r="M19" s="81"/>
      <c r="N19" s="113">
        <v>210</v>
      </c>
      <c r="O19" s="83"/>
      <c r="P19" s="83"/>
      <c r="Q19" s="77">
        <f t="shared" si="0"/>
        <v>210</v>
      </c>
      <c r="R19" s="78"/>
      <c r="S19" s="6"/>
      <c r="T19" s="34"/>
      <c r="U19" s="34"/>
      <c r="V19" s="34"/>
      <c r="W19" s="34"/>
    </row>
    <row r="20" spans="1:23" s="13" customFormat="1">
      <c r="A20" s="72" t="s">
        <v>196</v>
      </c>
      <c r="B20" s="80"/>
      <c r="C20" s="73">
        <v>440</v>
      </c>
      <c r="D20" s="81"/>
      <c r="E20" s="81"/>
      <c r="F20" s="112"/>
      <c r="G20" s="81"/>
      <c r="H20" s="81"/>
      <c r="I20" s="81">
        <v>30</v>
      </c>
      <c r="J20" s="81">
        <v>0</v>
      </c>
      <c r="K20" s="81"/>
      <c r="L20" s="81"/>
      <c r="M20" s="81"/>
      <c r="N20" s="112"/>
      <c r="O20" s="81"/>
      <c r="P20" s="83"/>
      <c r="Q20" s="77">
        <f t="shared" si="0"/>
        <v>470</v>
      </c>
      <c r="R20" s="78"/>
      <c r="S20" s="6"/>
      <c r="T20" s="34"/>
      <c r="U20" s="5"/>
      <c r="V20" s="34"/>
      <c r="W20" s="5"/>
    </row>
    <row r="21" spans="1:23" s="13" customFormat="1">
      <c r="A21" s="72" t="s">
        <v>208</v>
      </c>
      <c r="B21" s="80">
        <v>1000</v>
      </c>
      <c r="C21" s="73"/>
      <c r="D21" s="81"/>
      <c r="E21" s="81"/>
      <c r="F21" s="81"/>
      <c r="G21" s="81"/>
      <c r="H21" s="81"/>
      <c r="I21" s="81"/>
      <c r="J21" s="81">
        <v>0</v>
      </c>
      <c r="K21" s="81"/>
      <c r="L21" s="81"/>
      <c r="M21" s="81"/>
      <c r="N21" s="112"/>
      <c r="O21" s="81"/>
      <c r="P21" s="83"/>
      <c r="Q21" s="77">
        <f t="shared" si="0"/>
        <v>1000</v>
      </c>
      <c r="R21" s="78"/>
      <c r="S21" s="6"/>
    </row>
    <row r="22" spans="1:23" s="13" customFormat="1">
      <c r="A22" s="72" t="s">
        <v>209</v>
      </c>
      <c r="B22" s="80"/>
      <c r="C22" s="73"/>
      <c r="D22" s="81"/>
      <c r="E22" s="81"/>
      <c r="F22" s="81"/>
      <c r="G22" s="81">
        <v>50</v>
      </c>
      <c r="H22" s="81"/>
      <c r="I22" s="81"/>
      <c r="J22" s="81">
        <v>0</v>
      </c>
      <c r="K22" s="81"/>
      <c r="L22" s="81"/>
      <c r="M22" s="81"/>
      <c r="N22" s="112"/>
      <c r="O22" s="81"/>
      <c r="P22" s="83"/>
      <c r="Q22" s="77">
        <f t="shared" si="0"/>
        <v>50</v>
      </c>
      <c r="R22" s="78"/>
      <c r="S22" s="6"/>
    </row>
    <row r="23" spans="1:23" s="88" customFormat="1">
      <c r="A23" s="72" t="s">
        <v>212</v>
      </c>
      <c r="B23" s="80"/>
      <c r="C23" s="73"/>
      <c r="D23" s="81"/>
      <c r="E23" s="81"/>
      <c r="F23" s="81"/>
      <c r="G23" s="81"/>
      <c r="H23" s="81"/>
      <c r="I23" s="81">
        <v>155</v>
      </c>
      <c r="J23" s="81">
        <v>0</v>
      </c>
      <c r="K23" s="81"/>
      <c r="L23" s="81"/>
      <c r="M23" s="81"/>
      <c r="N23" s="112"/>
      <c r="O23" s="81"/>
      <c r="P23" s="83"/>
      <c r="Q23" s="77">
        <f t="shared" si="0"/>
        <v>155</v>
      </c>
      <c r="R23" s="87"/>
      <c r="S23" s="6"/>
    </row>
    <row r="24" spans="1:23" s="13" customFormat="1">
      <c r="A24" s="72" t="s">
        <v>217</v>
      </c>
      <c r="B24" s="80">
        <v>1000</v>
      </c>
      <c r="C24" s="73"/>
      <c r="D24" s="81"/>
      <c r="E24" s="81"/>
      <c r="F24" s="81"/>
      <c r="G24" s="81"/>
      <c r="H24" s="81"/>
      <c r="I24" s="81"/>
      <c r="J24" s="81">
        <v>0</v>
      </c>
      <c r="K24" s="81"/>
      <c r="L24" s="81"/>
      <c r="M24" s="81"/>
      <c r="N24" s="112"/>
      <c r="O24" s="81"/>
      <c r="P24" s="83"/>
      <c r="Q24" s="77">
        <f t="shared" si="0"/>
        <v>1000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7000</v>
      </c>
      <c r="C37" s="99">
        <f t="shared" ref="C37:P37" si="1">SUM(C6:C36)</f>
        <v>860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600</v>
      </c>
      <c r="H37" s="99">
        <f t="shared" si="1"/>
        <v>2400</v>
      </c>
      <c r="I37" s="99">
        <f t="shared" si="1"/>
        <v>545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560</v>
      </c>
      <c r="O37" s="99">
        <f t="shared" si="1"/>
        <v>0</v>
      </c>
      <c r="P37" s="100">
        <f t="shared" si="1"/>
        <v>900</v>
      </c>
      <c r="Q37" s="101">
        <f>SUM(Q6:Q36)</f>
        <v>37475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7" zoomScale="120" zoomScaleNormal="120" workbookViewId="0">
      <selection activeCell="D54" sqref="D54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61" t="s">
        <v>15</v>
      </c>
      <c r="B1" s="361"/>
      <c r="C1" s="361"/>
      <c r="D1" s="361"/>
      <c r="E1" s="361"/>
      <c r="F1" s="361"/>
      <c r="G1" s="361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62" t="s">
        <v>137</v>
      </c>
      <c r="B2" s="362"/>
      <c r="C2" s="362"/>
      <c r="D2" s="362"/>
      <c r="E2" s="362"/>
      <c r="F2" s="362"/>
      <c r="G2" s="362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63" t="s">
        <v>67</v>
      </c>
      <c r="B3" s="363"/>
      <c r="C3" s="363"/>
      <c r="D3" s="363"/>
      <c r="E3" s="363"/>
      <c r="F3" s="363"/>
      <c r="G3" s="363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3" t="s">
        <v>0</v>
      </c>
      <c r="B4" s="264" t="s">
        <v>17</v>
      </c>
      <c r="C4" s="263" t="s">
        <v>18</v>
      </c>
      <c r="D4" s="264" t="s">
        <v>19</v>
      </c>
      <c r="E4" s="264" t="s">
        <v>20</v>
      </c>
      <c r="F4" s="264" t="s">
        <v>1</v>
      </c>
      <c r="G4" s="264" t="s">
        <v>101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5" t="s">
        <v>134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6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5" t="s">
        <v>144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6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150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154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156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159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164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168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170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180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181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182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 t="s">
        <v>191</v>
      </c>
      <c r="B17" s="47">
        <v>182250</v>
      </c>
      <c r="C17" s="50">
        <v>189130</v>
      </c>
      <c r="D17" s="47">
        <v>1120</v>
      </c>
      <c r="E17" s="47">
        <f t="shared" si="0"/>
        <v>190250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 t="s">
        <v>192</v>
      </c>
      <c r="B18" s="47">
        <v>173740</v>
      </c>
      <c r="C18" s="50">
        <v>151740</v>
      </c>
      <c r="D18" s="47">
        <v>210</v>
      </c>
      <c r="E18" s="47">
        <f t="shared" si="0"/>
        <v>151950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 t="s">
        <v>196</v>
      </c>
      <c r="B19" s="47">
        <v>252130</v>
      </c>
      <c r="C19" s="50">
        <v>204040</v>
      </c>
      <c r="D19" s="47">
        <v>470</v>
      </c>
      <c r="E19" s="47">
        <f>C19+D19</f>
        <v>204510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 t="s">
        <v>208</v>
      </c>
      <c r="B20" s="47">
        <v>384270</v>
      </c>
      <c r="C20" s="50">
        <v>347400</v>
      </c>
      <c r="D20" s="47">
        <v>500</v>
      </c>
      <c r="E20" s="47">
        <f t="shared" ref="E20:E23" si="1">C20+D20</f>
        <v>347900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 t="s">
        <v>209</v>
      </c>
      <c r="B21" s="47">
        <v>241020</v>
      </c>
      <c r="C21" s="50">
        <v>324450</v>
      </c>
      <c r="D21" s="47">
        <v>550</v>
      </c>
      <c r="E21" s="47">
        <f t="shared" si="1"/>
        <v>325000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 t="s">
        <v>212</v>
      </c>
      <c r="B22" s="47">
        <v>260424</v>
      </c>
      <c r="C22" s="50">
        <v>266119</v>
      </c>
      <c r="D22" s="47">
        <v>155</v>
      </c>
      <c r="E22" s="47">
        <f t="shared" si="1"/>
        <v>266274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 t="s">
        <v>217</v>
      </c>
      <c r="B23" s="47">
        <v>319960</v>
      </c>
      <c r="C23" s="50">
        <v>158140</v>
      </c>
      <c r="D23" s="47">
        <v>1000</v>
      </c>
      <c r="E23" s="47">
        <f t="shared" si="1"/>
        <v>159140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5316014</v>
      </c>
      <c r="C33" s="250">
        <f>SUM(C5:C32)</f>
        <v>4046434</v>
      </c>
      <c r="D33" s="249">
        <f>SUM(D5:D32)</f>
        <v>36280</v>
      </c>
      <c r="E33" s="249">
        <f>SUM(E5:E32)</f>
        <v>4082714</v>
      </c>
      <c r="F33" s="249">
        <f>B33-E33</f>
        <v>1233300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8" t="s">
        <v>21</v>
      </c>
      <c r="C35" s="358"/>
      <c r="D35" s="358"/>
      <c r="E35" s="358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175</v>
      </c>
      <c r="B37" s="236" t="s">
        <v>176</v>
      </c>
      <c r="C37" s="310" t="s">
        <v>177</v>
      </c>
      <c r="D37" s="203">
        <v>132540</v>
      </c>
      <c r="E37" s="311" t="s">
        <v>170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100</v>
      </c>
      <c r="B38" s="117" t="s">
        <v>141</v>
      </c>
      <c r="C38" s="116" t="s">
        <v>121</v>
      </c>
      <c r="D38" s="204">
        <v>9140</v>
      </c>
      <c r="E38" s="172" t="s">
        <v>181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100</v>
      </c>
      <c r="B39" s="117" t="s">
        <v>174</v>
      </c>
      <c r="C39" s="116"/>
      <c r="D39" s="204">
        <v>1000</v>
      </c>
      <c r="E39" s="172" t="s">
        <v>170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178</v>
      </c>
      <c r="B40" s="364" t="s">
        <v>203</v>
      </c>
      <c r="C40" s="365"/>
      <c r="D40" s="204">
        <v>83230</v>
      </c>
      <c r="E40" s="172" t="s">
        <v>209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185</v>
      </c>
      <c r="B41" s="55" t="s">
        <v>186</v>
      </c>
      <c r="C41" s="116" t="s">
        <v>187</v>
      </c>
      <c r="D41" s="204">
        <v>33130</v>
      </c>
      <c r="E41" s="173" t="s">
        <v>182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9"/>
      <c r="H43" s="359"/>
      <c r="I43" s="359"/>
      <c r="J43" s="359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74</v>
      </c>
      <c r="B46" s="284" t="s">
        <v>75</v>
      </c>
      <c r="C46" s="124"/>
      <c r="D46" s="285">
        <v>65000</v>
      </c>
      <c r="E46" s="286" t="s">
        <v>124</v>
      </c>
      <c r="F46" s="127"/>
      <c r="G46" s="134"/>
      <c r="H46" s="187" t="s">
        <v>75</v>
      </c>
      <c r="I46" s="188"/>
      <c r="J46" s="189">
        <v>65000</v>
      </c>
      <c r="K46" s="124" t="s">
        <v>124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102</v>
      </c>
      <c r="B47" s="51" t="s">
        <v>103</v>
      </c>
      <c r="C47" s="116"/>
      <c r="D47" s="206">
        <v>271020</v>
      </c>
      <c r="E47" s="174" t="s">
        <v>209</v>
      </c>
      <c r="F47" s="128"/>
      <c r="G47" s="134"/>
      <c r="H47" s="183" t="s">
        <v>103</v>
      </c>
      <c r="I47" s="53"/>
      <c r="J47" s="50">
        <v>218000</v>
      </c>
      <c r="K47" s="50" t="s">
        <v>94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102</v>
      </c>
      <c r="B48" s="51" t="s">
        <v>146</v>
      </c>
      <c r="C48" s="116"/>
      <c r="D48" s="206">
        <v>31420</v>
      </c>
      <c r="E48" s="174" t="s">
        <v>159</v>
      </c>
      <c r="F48" s="128"/>
      <c r="G48" s="134"/>
      <c r="H48" s="183" t="s">
        <v>106</v>
      </c>
      <c r="I48" s="53"/>
      <c r="J48" s="50">
        <v>100000</v>
      </c>
      <c r="K48" s="167" t="s">
        <v>133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102</v>
      </c>
      <c r="B49" s="52" t="s">
        <v>184</v>
      </c>
      <c r="C49" s="116"/>
      <c r="D49" s="206">
        <v>40000</v>
      </c>
      <c r="E49" s="176" t="s">
        <v>182</v>
      </c>
      <c r="F49" s="128"/>
      <c r="G49" s="134"/>
      <c r="H49" s="183" t="s">
        <v>107</v>
      </c>
      <c r="I49" s="53"/>
      <c r="J49" s="50">
        <v>11000</v>
      </c>
      <c r="K49" s="167" t="s">
        <v>133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102</v>
      </c>
      <c r="B50" s="51" t="s">
        <v>202</v>
      </c>
      <c r="C50" s="116"/>
      <c r="D50" s="206">
        <v>100000</v>
      </c>
      <c r="E50" s="174" t="s">
        <v>201</v>
      </c>
      <c r="F50" s="128"/>
      <c r="G50" s="134"/>
      <c r="H50" s="171" t="s">
        <v>120</v>
      </c>
      <c r="I50" s="54"/>
      <c r="J50" s="165">
        <v>50000</v>
      </c>
      <c r="K50" s="166" t="s">
        <v>118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105</v>
      </c>
      <c r="B51" s="287" t="s">
        <v>106</v>
      </c>
      <c r="C51" s="116"/>
      <c r="D51" s="288">
        <v>200000</v>
      </c>
      <c r="E51" s="176" t="s">
        <v>144</v>
      </c>
      <c r="F51" s="128"/>
      <c r="G51" s="134"/>
      <c r="H51" s="183" t="s">
        <v>90</v>
      </c>
      <c r="I51" s="53"/>
      <c r="J51" s="50">
        <v>200000</v>
      </c>
      <c r="K51" s="167" t="s">
        <v>123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105</v>
      </c>
      <c r="B52" s="52" t="s">
        <v>107</v>
      </c>
      <c r="C52" s="116"/>
      <c r="D52" s="206">
        <v>78400</v>
      </c>
      <c r="E52" s="176" t="s">
        <v>170</v>
      </c>
      <c r="F52" s="128"/>
      <c r="G52" s="134"/>
      <c r="H52" s="183" t="s">
        <v>91</v>
      </c>
      <c r="I52" s="53"/>
      <c r="J52" s="50">
        <v>220000</v>
      </c>
      <c r="K52" s="167" t="s">
        <v>127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119</v>
      </c>
      <c r="B53" s="52" t="s">
        <v>120</v>
      </c>
      <c r="C53" s="116"/>
      <c r="D53" s="206">
        <v>50000</v>
      </c>
      <c r="E53" s="175" t="s">
        <v>118</v>
      </c>
      <c r="F53" s="128"/>
      <c r="G53" s="134"/>
      <c r="H53" s="183" t="s">
        <v>72</v>
      </c>
      <c r="I53" s="53"/>
      <c r="J53" s="50">
        <v>319360</v>
      </c>
      <c r="K53" s="167" t="s">
        <v>131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89</v>
      </c>
      <c r="B54" s="52" t="s">
        <v>90</v>
      </c>
      <c r="C54" s="116"/>
      <c r="D54" s="206">
        <v>202300</v>
      </c>
      <c r="E54" s="175" t="s">
        <v>217</v>
      </c>
      <c r="F54" s="128"/>
      <c r="G54" s="134"/>
      <c r="H54" s="185" t="s">
        <v>73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89</v>
      </c>
      <c r="B55" s="51" t="s">
        <v>91</v>
      </c>
      <c r="C55" s="116"/>
      <c r="D55" s="206">
        <v>262000</v>
      </c>
      <c r="E55" s="176" t="s">
        <v>212</v>
      </c>
      <c r="F55" s="128"/>
      <c r="G55" s="134"/>
      <c r="H55" s="183" t="s">
        <v>82</v>
      </c>
      <c r="I55" s="53"/>
      <c r="J55" s="50">
        <v>119730</v>
      </c>
      <c r="K55" s="167" t="s">
        <v>132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71</v>
      </c>
      <c r="B56" s="289" t="s">
        <v>82</v>
      </c>
      <c r="C56" s="116"/>
      <c r="D56" s="206">
        <v>86710</v>
      </c>
      <c r="E56" s="174" t="s">
        <v>192</v>
      </c>
      <c r="F56" s="128"/>
      <c r="G56" s="134"/>
      <c r="H56" s="183" t="s">
        <v>83</v>
      </c>
      <c r="I56" s="53"/>
      <c r="J56" s="50">
        <v>188300</v>
      </c>
      <c r="K56" s="116" t="s">
        <v>127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71</v>
      </c>
      <c r="B57" s="51" t="s">
        <v>83</v>
      </c>
      <c r="C57" s="116"/>
      <c r="D57" s="206">
        <v>188300</v>
      </c>
      <c r="E57" s="176" t="s">
        <v>127</v>
      </c>
      <c r="F57" s="128"/>
      <c r="G57" s="134"/>
      <c r="H57" s="183" t="s">
        <v>110</v>
      </c>
      <c r="I57" s="53"/>
      <c r="J57" s="50">
        <v>162250</v>
      </c>
      <c r="K57" s="167" t="s">
        <v>109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71</v>
      </c>
      <c r="B58" s="52" t="s">
        <v>73</v>
      </c>
      <c r="C58" s="116"/>
      <c r="D58" s="206">
        <v>51120</v>
      </c>
      <c r="E58" s="174" t="s">
        <v>192</v>
      </c>
      <c r="F58" s="128"/>
      <c r="G58" s="134"/>
      <c r="H58" s="183" t="s">
        <v>113</v>
      </c>
      <c r="I58" s="53"/>
      <c r="J58" s="50">
        <v>170690</v>
      </c>
      <c r="K58" s="167" t="s">
        <v>133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71</v>
      </c>
      <c r="B59" s="52" t="s">
        <v>72</v>
      </c>
      <c r="C59" s="116"/>
      <c r="D59" s="206">
        <v>317910</v>
      </c>
      <c r="E59" s="175" t="s">
        <v>196</v>
      </c>
      <c r="F59" s="128"/>
      <c r="G59" s="134"/>
      <c r="H59" s="183" t="s">
        <v>115</v>
      </c>
      <c r="I59" s="53"/>
      <c r="J59" s="50">
        <v>100000</v>
      </c>
      <c r="K59" s="167" t="s">
        <v>124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71</v>
      </c>
      <c r="B60" s="52" t="s">
        <v>113</v>
      </c>
      <c r="C60" s="116"/>
      <c r="D60" s="206">
        <v>162840</v>
      </c>
      <c r="E60" s="174" t="s">
        <v>192</v>
      </c>
      <c r="F60" s="128"/>
      <c r="G60" s="134"/>
      <c r="H60" s="171" t="s">
        <v>81</v>
      </c>
      <c r="I60" s="54"/>
      <c r="J60" s="165">
        <v>100000</v>
      </c>
      <c r="K60" s="166" t="s">
        <v>79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71</v>
      </c>
      <c r="B61" s="287" t="s">
        <v>110</v>
      </c>
      <c r="C61" s="116"/>
      <c r="D61" s="206">
        <v>162250</v>
      </c>
      <c r="E61" s="174" t="s">
        <v>109</v>
      </c>
      <c r="F61" s="130"/>
      <c r="G61" s="134"/>
      <c r="H61" s="183" t="s">
        <v>111</v>
      </c>
      <c r="I61" s="53"/>
      <c r="J61" s="50">
        <v>200000</v>
      </c>
      <c r="K61" s="167" t="s">
        <v>109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71</v>
      </c>
      <c r="B62" s="52" t="s">
        <v>140</v>
      </c>
      <c r="C62" s="116"/>
      <c r="D62" s="206">
        <v>278180</v>
      </c>
      <c r="E62" s="174" t="s">
        <v>170</v>
      </c>
      <c r="F62" s="127"/>
      <c r="G62" s="134"/>
      <c r="H62" s="183" t="s">
        <v>125</v>
      </c>
      <c r="I62" s="53"/>
      <c r="J62" s="50">
        <v>14000</v>
      </c>
      <c r="K62" s="168" t="s">
        <v>133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114</v>
      </c>
      <c r="B63" s="52" t="s">
        <v>115</v>
      </c>
      <c r="C63" s="116"/>
      <c r="D63" s="206">
        <v>100000</v>
      </c>
      <c r="E63" s="175" t="s">
        <v>212</v>
      </c>
      <c r="F63" s="128"/>
      <c r="G63" s="134"/>
      <c r="H63" s="171" t="s">
        <v>88</v>
      </c>
      <c r="I63" s="54" t="s">
        <v>121</v>
      </c>
      <c r="J63" s="165">
        <v>400</v>
      </c>
      <c r="K63" s="166" t="s">
        <v>87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114</v>
      </c>
      <c r="B64" s="52" t="s">
        <v>142</v>
      </c>
      <c r="C64" s="116"/>
      <c r="D64" s="206">
        <v>152520</v>
      </c>
      <c r="E64" s="175" t="s">
        <v>217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80</v>
      </c>
      <c r="B65" s="289" t="s">
        <v>81</v>
      </c>
      <c r="C65" s="116"/>
      <c r="D65" s="206">
        <v>100000</v>
      </c>
      <c r="E65" s="174" t="s">
        <v>170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80</v>
      </c>
      <c r="B66" s="289" t="s">
        <v>111</v>
      </c>
      <c r="C66" s="116"/>
      <c r="D66" s="206">
        <v>200000</v>
      </c>
      <c r="E66" s="176" t="s">
        <v>109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 t="s">
        <v>80</v>
      </c>
      <c r="B67" s="51" t="s">
        <v>125</v>
      </c>
      <c r="C67" s="116"/>
      <c r="D67" s="206">
        <v>30000</v>
      </c>
      <c r="E67" s="175" t="s">
        <v>159</v>
      </c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 t="s">
        <v>215</v>
      </c>
      <c r="B68" s="51" t="s">
        <v>216</v>
      </c>
      <c r="C68" s="116"/>
      <c r="D68" s="206">
        <v>14150</v>
      </c>
      <c r="E68" s="174" t="s">
        <v>212</v>
      </c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 t="s">
        <v>74</v>
      </c>
      <c r="B69" s="52" t="s">
        <v>75</v>
      </c>
      <c r="C69" s="116" t="s">
        <v>220</v>
      </c>
      <c r="D69" s="206">
        <v>105840</v>
      </c>
      <c r="E69" s="174" t="s">
        <v>217</v>
      </c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 t="s">
        <v>221</v>
      </c>
      <c r="B70" s="52" t="s">
        <v>98</v>
      </c>
      <c r="C70" s="116"/>
      <c r="D70" s="206">
        <v>5000</v>
      </c>
      <c r="E70" s="175" t="s">
        <v>217</v>
      </c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6" t="s">
        <v>27</v>
      </c>
      <c r="B119" s="357"/>
      <c r="C119" s="360"/>
      <c r="D119" s="208">
        <f>SUM(D37:D118)</f>
        <v>3514000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6" t="s">
        <v>28</v>
      </c>
      <c r="B121" s="357"/>
      <c r="C121" s="357"/>
      <c r="D121" s="208">
        <f>D119+M121</f>
        <v>3514000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9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1"/>
  <sheetViews>
    <sheetView tabSelected="1" topLeftCell="A16" zoomScaleNormal="100" workbookViewId="0">
      <selection activeCell="H26" sqref="H26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5703125" style="1" bestFit="1" customWidth="1"/>
    <col min="8" max="8" width="19" style="1" bestFit="1" customWidth="1"/>
    <col min="9" max="16384" width="9.140625" style="1"/>
  </cols>
  <sheetData>
    <row r="1" spans="1:17" ht="26.25">
      <c r="A1" s="366" t="s">
        <v>149</v>
      </c>
      <c r="B1" s="367"/>
      <c r="C1" s="367"/>
      <c r="D1" s="367"/>
      <c r="E1" s="368"/>
      <c r="F1" s="5"/>
      <c r="G1" s="5"/>
    </row>
    <row r="2" spans="1:17" ht="20.25">
      <c r="A2" s="375" t="s">
        <v>66</v>
      </c>
      <c r="B2" s="376"/>
      <c r="C2" s="376"/>
      <c r="D2" s="376"/>
      <c r="E2" s="377"/>
      <c r="F2" s="5"/>
      <c r="G2" s="5"/>
    </row>
    <row r="3" spans="1:17" ht="23.25">
      <c r="A3" s="369" t="s">
        <v>225</v>
      </c>
      <c r="B3" s="370"/>
      <c r="C3" s="370"/>
      <c r="D3" s="370"/>
      <c r="E3" s="37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8" t="s">
        <v>69</v>
      </c>
      <c r="B4" s="379"/>
      <c r="C4" s="379"/>
      <c r="D4" s="379"/>
      <c r="E4" s="380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1" t="s">
        <v>63</v>
      </c>
      <c r="B5" s="242">
        <v>13000000</v>
      </c>
      <c r="C5" s="39"/>
      <c r="D5" s="39" t="s">
        <v>11</v>
      </c>
      <c r="E5" s="270">
        <v>8592242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69" t="s">
        <v>6</v>
      </c>
      <c r="B6" s="242">
        <v>115600</v>
      </c>
      <c r="C6" s="41"/>
      <c r="D6" s="39" t="s">
        <v>16</v>
      </c>
      <c r="E6" s="270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1"/>
      <c r="B7" s="242"/>
      <c r="C7" s="41"/>
      <c r="D7" s="283" t="s">
        <v>70</v>
      </c>
      <c r="E7" s="272">
        <v>251081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1"/>
      <c r="B8" s="242"/>
      <c r="C8" s="39"/>
      <c r="D8" s="235"/>
      <c r="E8" s="273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69"/>
      <c r="B9" s="242"/>
      <c r="C9" s="40"/>
      <c r="D9" s="283" t="s">
        <v>12</v>
      </c>
      <c r="E9" s="274">
        <v>3514000</v>
      </c>
      <c r="F9" s="7"/>
      <c r="G9" s="109"/>
      <c r="H9" s="301" t="s">
        <v>205</v>
      </c>
      <c r="I9" s="301">
        <v>14900</v>
      </c>
      <c r="J9" s="7"/>
      <c r="K9" s="7"/>
      <c r="L9" s="7"/>
      <c r="M9" s="7"/>
      <c r="N9" s="7"/>
      <c r="O9" s="7"/>
      <c r="P9" s="7"/>
      <c r="Q9" s="7"/>
    </row>
    <row r="10" spans="1:17" ht="23.25">
      <c r="A10" s="269" t="s">
        <v>138</v>
      </c>
      <c r="B10" s="242">
        <v>36475</v>
      </c>
      <c r="C10" s="40"/>
      <c r="D10" s="329" t="s">
        <v>211</v>
      </c>
      <c r="E10" s="334">
        <v>387612</v>
      </c>
      <c r="F10" s="7"/>
      <c r="G10" s="232"/>
      <c r="H10" s="330" t="s">
        <v>206</v>
      </c>
      <c r="I10" s="301">
        <v>36790</v>
      </c>
      <c r="J10" s="7"/>
      <c r="K10" s="7"/>
      <c r="L10" s="7"/>
      <c r="M10" s="7"/>
      <c r="N10" s="7"/>
      <c r="O10" s="7"/>
      <c r="P10" s="7"/>
      <c r="Q10" s="7"/>
    </row>
    <row r="11" spans="1:17" ht="21.75">
      <c r="A11" s="269" t="s">
        <v>62</v>
      </c>
      <c r="B11" s="242">
        <v>0</v>
      </c>
      <c r="C11" s="40"/>
      <c r="D11" s="333" t="s">
        <v>204</v>
      </c>
      <c r="E11" s="326">
        <v>51690</v>
      </c>
      <c r="F11" s="7"/>
      <c r="G11" s="232"/>
      <c r="H11" s="331" t="s">
        <v>99</v>
      </c>
      <c r="I11" s="331">
        <f>SUM(I9:I10)</f>
        <v>51690</v>
      </c>
      <c r="J11" s="7"/>
      <c r="K11" s="7"/>
      <c r="L11" s="7"/>
      <c r="M11" s="7"/>
      <c r="N11" s="7"/>
      <c r="O11" s="7"/>
      <c r="P11" s="7"/>
      <c r="Q11" s="7"/>
    </row>
    <row r="12" spans="1:17" ht="21.75">
      <c r="A12" s="302" t="s">
        <v>8</v>
      </c>
      <c r="B12" s="303">
        <f>B6+B7+B8-B10-B11</f>
        <v>79125</v>
      </c>
      <c r="C12" s="40"/>
      <c r="D12" s="333" t="s">
        <v>198</v>
      </c>
      <c r="E12" s="325">
        <v>146300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1"/>
      <c r="B13" s="242"/>
      <c r="C13" s="40"/>
      <c r="D13" s="332" t="s">
        <v>199</v>
      </c>
      <c r="E13" s="325">
        <v>86950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1"/>
      <c r="B14" s="242"/>
      <c r="C14" s="40"/>
      <c r="D14" s="332" t="s">
        <v>95</v>
      </c>
      <c r="E14" s="325">
        <v>37000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1"/>
      <c r="B15" s="242"/>
      <c r="C15" s="40"/>
      <c r="D15" s="333" t="s">
        <v>158</v>
      </c>
      <c r="E15" s="326">
        <v>12250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69" t="s">
        <v>5</v>
      </c>
      <c r="B16" s="243">
        <f>B5+B6+B7+B8-B10-B11-B14-B15</f>
        <v>13079125</v>
      </c>
      <c r="C16" s="40"/>
      <c r="D16" s="40" t="s">
        <v>7</v>
      </c>
      <c r="E16" s="275">
        <f>E5+E6+E10+E11+E12+E7+E13+E14+E15+E9</f>
        <v>13079125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69"/>
      <c r="B17" s="268" t="s">
        <v>13</v>
      </c>
      <c r="C17" s="40"/>
      <c r="D17" s="40"/>
      <c r="E17" s="276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72" t="s">
        <v>14</v>
      </c>
      <c r="B18" s="373"/>
      <c r="C18" s="373"/>
      <c r="D18" s="373"/>
      <c r="E18" s="374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0" t="s">
        <v>78</v>
      </c>
      <c r="B19" s="291">
        <v>65000</v>
      </c>
      <c r="C19" s="292"/>
      <c r="D19" s="293" t="s">
        <v>76</v>
      </c>
      <c r="E19" s="294">
        <v>317910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8" t="s">
        <v>104</v>
      </c>
      <c r="B20" s="44">
        <v>271020</v>
      </c>
      <c r="C20" s="39"/>
      <c r="D20" s="256" t="s">
        <v>153</v>
      </c>
      <c r="E20" s="277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79" t="s">
        <v>147</v>
      </c>
      <c r="B21" s="118">
        <v>31460</v>
      </c>
      <c r="C21" s="39"/>
      <c r="D21" s="260" t="s">
        <v>85</v>
      </c>
      <c r="E21" s="280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79" t="s">
        <v>188</v>
      </c>
      <c r="B22" s="118">
        <v>40000</v>
      </c>
      <c r="C22" s="39"/>
      <c r="D22" s="256" t="s">
        <v>117</v>
      </c>
      <c r="E22" s="277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79" t="s">
        <v>207</v>
      </c>
      <c r="B23" s="118">
        <v>100000</v>
      </c>
      <c r="C23" s="39"/>
      <c r="D23" s="256" t="s">
        <v>152</v>
      </c>
      <c r="E23" s="277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1" t="s">
        <v>148</v>
      </c>
      <c r="B24" s="267">
        <v>96500</v>
      </c>
      <c r="C24" s="119"/>
      <c r="D24" s="256" t="s">
        <v>84</v>
      </c>
      <c r="E24" s="277">
        <v>86710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2" t="s">
        <v>108</v>
      </c>
      <c r="B25" s="118">
        <v>200000</v>
      </c>
      <c r="C25" s="119"/>
      <c r="D25" s="256" t="s">
        <v>77</v>
      </c>
      <c r="E25" s="277">
        <v>51120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78" t="s">
        <v>122</v>
      </c>
      <c r="B26" s="44">
        <v>50000</v>
      </c>
      <c r="C26" s="119"/>
      <c r="D26" s="256" t="s">
        <v>86</v>
      </c>
      <c r="E26" s="277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2" t="s">
        <v>92</v>
      </c>
      <c r="B27" s="118">
        <v>202300</v>
      </c>
      <c r="C27" s="119"/>
      <c r="D27" s="256" t="s">
        <v>112</v>
      </c>
      <c r="E27" s="277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2" t="s">
        <v>93</v>
      </c>
      <c r="B28" s="313">
        <v>237000</v>
      </c>
      <c r="C28" s="314"/>
      <c r="D28" s="315" t="s">
        <v>126</v>
      </c>
      <c r="E28" s="316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2" t="s">
        <v>222</v>
      </c>
      <c r="B29" s="313">
        <v>5000</v>
      </c>
      <c r="C29" s="314"/>
      <c r="D29" s="315" t="s">
        <v>226</v>
      </c>
      <c r="E29" s="316">
        <v>14150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1.75">
      <c r="A30" s="312" t="s">
        <v>143</v>
      </c>
      <c r="B30" s="313">
        <v>152520</v>
      </c>
      <c r="C30" s="314"/>
      <c r="D30" s="322" t="s">
        <v>223</v>
      </c>
      <c r="E30" s="323">
        <v>83230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21.75">
      <c r="A31" s="312" t="s">
        <v>116</v>
      </c>
      <c r="B31" s="313">
        <v>145000</v>
      </c>
      <c r="C31" s="314"/>
      <c r="D31" s="322" t="s">
        <v>189</v>
      </c>
      <c r="E31" s="323">
        <v>33130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22.5" thickBot="1">
      <c r="A32" s="317" t="s">
        <v>224</v>
      </c>
      <c r="B32" s="318">
        <v>105840</v>
      </c>
      <c r="C32" s="319"/>
      <c r="D32" s="320" t="s">
        <v>179</v>
      </c>
      <c r="E32" s="321">
        <v>132540</v>
      </c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2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5"/>
      <c r="B34" s="34"/>
      <c r="C34" s="5"/>
      <c r="D34" s="33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5"/>
      <c r="B35" s="34"/>
      <c r="C35" s="5"/>
      <c r="D35" s="33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E37" s="14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2:17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2:17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2:17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2:17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2:17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2:17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2:17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2:17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2:17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2:17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2:17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2:17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2:17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2:17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2:17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2:17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2:17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2:17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2:17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2:17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2:17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2:17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2:17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2:17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2:17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2:17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2:17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2:17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2:17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2:17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2:17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2:17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2:17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2:17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2:17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2:17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2:17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2:17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2:17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2:17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2:17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2:17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2:17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2:17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2:17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2:17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2:17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2:17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2:17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2:17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2:17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2:17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2:17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2:17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2:17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2:17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2:17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2:17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2:17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2:17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2:17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2:17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2:17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2:17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2:17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2:17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2:17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2:17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2:17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2:17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2:17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2:17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2:17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2:17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2:17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2:17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2:17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2:17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2:17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2:17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2:17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2:17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2:17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2:17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2:17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2:17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2:17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2:17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2:17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2:17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2:17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2:17">
      <c r="B207" s="1"/>
      <c r="D207" s="1"/>
      <c r="E207" s="1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2:17">
      <c r="B208" s="1"/>
      <c r="D208" s="1"/>
      <c r="E208" s="1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2:17">
      <c r="B209" s="1"/>
      <c r="D209" s="1"/>
      <c r="E209" s="1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2:17">
      <c r="B210" s="1"/>
      <c r="D210" s="1"/>
      <c r="E210" s="1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2:17">
      <c r="B211" s="1"/>
      <c r="D211" s="1"/>
      <c r="E211" s="1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2:17">
      <c r="B212" s="1"/>
      <c r="D212" s="1"/>
      <c r="E212" s="1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2:17">
      <c r="B213" s="1"/>
      <c r="D213" s="1"/>
      <c r="E213" s="1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2:17">
      <c r="B214" s="1"/>
      <c r="D214" s="1"/>
      <c r="E214" s="1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2:17">
      <c r="B215" s="1"/>
      <c r="D215" s="1"/>
      <c r="E215" s="1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2:17">
      <c r="B216" s="1"/>
      <c r="D216" s="1"/>
      <c r="E216" s="1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2:17">
      <c r="B217" s="1"/>
      <c r="D217" s="1"/>
      <c r="E217" s="1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2:17">
      <c r="B218" s="1"/>
      <c r="D218" s="1"/>
      <c r="E218" s="1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2:17">
      <c r="B219" s="1"/>
      <c r="D219" s="1"/>
      <c r="E219" s="1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2:17">
      <c r="B220" s="1"/>
      <c r="D220" s="1"/>
      <c r="E220" s="1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2:17">
      <c r="B221" s="1"/>
      <c r="D221" s="1"/>
      <c r="E221" s="1"/>
      <c r="H221" s="7"/>
      <c r="I221" s="7"/>
      <c r="J221" s="7"/>
      <c r="K221" s="7"/>
      <c r="L221" s="7"/>
      <c r="M221" s="7"/>
      <c r="N221" s="7"/>
      <c r="O221" s="7"/>
      <c r="P221" s="7"/>
      <c r="Q221" s="7"/>
    </row>
  </sheetData>
  <sortState ref="A20:B31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I14" sqref="I14"/>
    </sheetView>
  </sheetViews>
  <sheetFormatPr defaultRowHeight="12.75"/>
  <cols>
    <col min="1" max="1" width="11.7109375" customWidth="1"/>
    <col min="2" max="2" width="15.5703125" customWidth="1"/>
    <col min="3" max="3" width="19.85546875" customWidth="1"/>
  </cols>
  <sheetData>
    <row r="1" spans="1:3" ht="18">
      <c r="A1" s="381" t="s">
        <v>218</v>
      </c>
      <c r="B1" s="382"/>
      <c r="C1" s="383"/>
    </row>
    <row r="2" spans="1:3">
      <c r="A2" s="262" t="s">
        <v>0</v>
      </c>
      <c r="B2" s="262" t="s">
        <v>219</v>
      </c>
      <c r="C2" s="262" t="s">
        <v>40</v>
      </c>
    </row>
    <row r="3" spans="1:3">
      <c r="A3" s="309" t="s">
        <v>217</v>
      </c>
      <c r="B3" s="309" t="s">
        <v>88</v>
      </c>
      <c r="C3" s="309">
        <v>1920</v>
      </c>
    </row>
    <row r="4" spans="1:3">
      <c r="A4" s="309"/>
      <c r="B4" s="309"/>
      <c r="C4" s="309"/>
    </row>
    <row r="5" spans="1:3">
      <c r="A5" s="309"/>
      <c r="B5" s="309"/>
      <c r="C5" s="309"/>
    </row>
    <row r="6" spans="1:3">
      <c r="A6" s="309"/>
      <c r="B6" s="309"/>
      <c r="C6" s="309"/>
    </row>
    <row r="7" spans="1:3">
      <c r="A7" s="309"/>
      <c r="B7" s="309"/>
      <c r="C7" s="309"/>
    </row>
    <row r="8" spans="1:3">
      <c r="A8" s="309"/>
      <c r="B8" s="309"/>
      <c r="C8" s="309"/>
    </row>
    <row r="9" spans="1:3">
      <c r="A9" s="309"/>
      <c r="B9" s="309"/>
      <c r="C9" s="309"/>
    </row>
    <row r="10" spans="1:3">
      <c r="A10" s="309"/>
      <c r="B10" s="309"/>
      <c r="C10" s="309"/>
    </row>
    <row r="11" spans="1:3">
      <c r="A11" s="309"/>
      <c r="B11" s="309"/>
      <c r="C11" s="309"/>
    </row>
    <row r="12" spans="1:3">
      <c r="A12" s="309"/>
      <c r="B12" s="309"/>
      <c r="C12" s="309"/>
    </row>
    <row r="13" spans="1:3">
      <c r="A13" s="309"/>
      <c r="B13" s="309"/>
      <c r="C13" s="309"/>
    </row>
    <row r="14" spans="1:3">
      <c r="A14" s="309"/>
      <c r="B14" s="309"/>
      <c r="C14" s="309"/>
    </row>
    <row r="15" spans="1:3">
      <c r="A15" s="309"/>
      <c r="B15" s="309"/>
      <c r="C15" s="309"/>
    </row>
    <row r="16" spans="1:3">
      <c r="A16" s="309"/>
      <c r="B16" s="309"/>
      <c r="C16" s="309"/>
    </row>
    <row r="17" spans="1:3">
      <c r="A17" s="309"/>
      <c r="B17" s="309"/>
      <c r="C17" s="309"/>
    </row>
    <row r="18" spans="1:3">
      <c r="A18" s="309"/>
      <c r="B18" s="309"/>
      <c r="C18" s="309"/>
    </row>
    <row r="19" spans="1:3">
      <c r="A19" s="309"/>
      <c r="B19" s="309"/>
      <c r="C19" s="309"/>
    </row>
    <row r="20" spans="1:3">
      <c r="A20" s="309"/>
      <c r="B20" s="309"/>
      <c r="C20" s="309"/>
    </row>
    <row r="21" spans="1:3">
      <c r="A21" s="309"/>
      <c r="B21" s="309"/>
      <c r="C21" s="309"/>
    </row>
    <row r="22" spans="1:3">
      <c r="A22" s="309"/>
      <c r="B22" s="309"/>
      <c r="C22" s="309"/>
    </row>
    <row r="23" spans="1:3">
      <c r="A23" s="309"/>
      <c r="B23" s="309"/>
      <c r="C23" s="309"/>
    </row>
    <row r="24" spans="1:3">
      <c r="A24" s="309"/>
      <c r="B24" s="309"/>
      <c r="C24" s="309"/>
    </row>
    <row r="25" spans="1:3" ht="15.75">
      <c r="A25" s="384" t="s">
        <v>99</v>
      </c>
      <c r="B25" s="385"/>
      <c r="C25" s="335">
        <f>SUM(C3:C24)</f>
        <v>1920</v>
      </c>
    </row>
  </sheetData>
  <mergeCells count="2">
    <mergeCell ref="A1:C1"/>
    <mergeCell ref="A25:B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March-2022</vt:lpstr>
      <vt:lpstr>Expence</vt:lpstr>
      <vt:lpstr>Balance Transfer</vt:lpstr>
      <vt:lpstr>CAPITAL</vt:lpstr>
      <vt:lpstr>Price Protection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2022-03-22T17:05:47Z</dcterms:modified>
</cp:coreProperties>
</file>