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3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C101" i="17" l="1"/>
  <c r="F3" i="17" s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<sst xmlns="http://schemas.openxmlformats.org/spreadsheetml/2006/main" count="263" uniqueCount="164">
  <si>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</si>
  <si>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</si>
  <si>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</si>
  <si>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</si>
  <si>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</si>
  <si>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</si>
  <si>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</si>
  <si>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</si>
  <si>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</si>
  <si>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</si>
  <si>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</si>
  <si>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</si>
  <si>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</si>
  <si>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</si>
  <si>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</si>
  <si>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</si>
  <si>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</si>
  <si>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</si>
  <si>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</si>
  <si>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</si>
  <si>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</si>
  <si>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</si>
  <si>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</si>
  <si>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</si>
  <si>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</si>
  <si>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</si>
  <si>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</si>
  <si>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</si>
  <si>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</si>
  <si>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</si>
  <si>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</si>
  <si>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</si>
  <si>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</si>
  <si>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</si>
  <si>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</si>
  <si>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</si>
  <si>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</si>
  <si>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</si>
  <si>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</si>
  <si>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</si>
  <si>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</si>
  <si>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</si>
  <si>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</si>
  <si>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</si>
  <si>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</si>
  <si>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</si>
  <si>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</si>
  <si>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</si>
  <si>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</si>
  <si>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</si>
  <si>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</si>
  <si>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</si>
  <si>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</si>
  <si>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</si>
  <si>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</si>
  <si>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</si>
  <si>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</si>
  <si>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</si>
  <si>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</si>
  <si>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</si>
  <si>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</si>
  <si>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</si>
  <si>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</si>
  <si>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</si>
  <si>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</si>
  <si>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</si>
  <si>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</si>
  <si>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</si>
  <si>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</si>
  <si>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</si>
  <si>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</si>
  <si>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</si>
  <si>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</si>
  <si>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</si>
  <si>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</si>
  <si>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</si>
  <si>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</si>
  <si>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</si>
  <si>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</si>
  <si>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</si>
  <si>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</si>
  <si>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</si>
  <si>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</si>
  <si>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</si>
  <si>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</si>
  <si>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</si>
  <si>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</si>
  <si>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</si>
  <si>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</si>
  <si>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</si>
  <si>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</si>
  <si>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</si>
  <si>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</si>
  <si>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</si>
  <si>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</si>
  <si>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</si>
  <si>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</si>
  <si>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</si>
  <si>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</si>
  <si>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</si>
  <si>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</si>
  <si>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</si>
  <si>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</si>
  <si>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</si>
  <si>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</si>
  <si>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</si>
  <si>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</si>
  <si>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</si>
  <si>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</si>
  <si>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</si>
  <si>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</si>
  <si>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</si>
  <si>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</si>
  <si>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</si>
  <si>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</si>
  <si>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</si>
  <si>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</si>
  <si>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</si>
  <si>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</si>
  <si>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</si>
  <si>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</si>
  <si>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</si>
  <si>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</si>
  <si>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</si>
  <si>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</si>
  <si>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</si>
  <si>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</si>
  <si>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</si>
  <si>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</si>
  <si>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</si>
  <si>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</si>
  <si>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</si>
  <si>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</si>
  <si>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</si>
  <si>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</si>
  <si>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</si>
  <si>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</si>
  <si>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</si>
  <si>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</si>
  <si>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</si>
  <si>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</si>
  <si>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</si>
  <si>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</si>
  <si>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</si>
  <si>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</si>
  <si>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</si>
  <si>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</si>
  <si>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</si>
  <si>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</si>
  <si>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</si>
  <si>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</si>
  <si>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</si>
  <si>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</si>
  <si>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</si>
  <si>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Mokhura</t>
  </si>
  <si>
    <t>20.02.2022</t>
  </si>
  <si>
    <t>Jamuna to Samsung</t>
  </si>
  <si>
    <t>21.02.2022</t>
  </si>
  <si>
    <t>22.02.2022</t>
  </si>
  <si>
    <t>Date:22.02.2022</t>
  </si>
  <si>
    <t>A03 Core Miking</t>
  </si>
  <si>
    <t>23.02.2022</t>
  </si>
  <si>
    <t>Serkul</t>
  </si>
  <si>
    <t>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</si>
</sst>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/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" fontId="37" fillId="42" borderId="1" xfId="0" applyNumberFormat="1" applyFont="1" applyFill="1" applyBorder="1" applyAlignment="1">
      <alignment horizontal="center"/>
    </xf>
    <xf numFmtId="15" fontId="43" fillId="42" borderId="45" xfId="0" applyNumberFormat="1" applyFont="1" applyFill="1" applyBorder="1" applyAlignment="1">
      <alignment horizontal="left" vertical="center"/>
    </xf>
    <xf numFmtId="2" fontId="37" fillId="42" borderId="2" xfId="0" applyNumberFormat="1" applyFont="1" applyFill="1" applyBorder="1" applyAlignment="1">
      <alignment horizontal="left"/>
    </xf>
    <xf numFmtId="0" fontId="37" fillId="42" borderId="1" xfId="0" applyFont="1" applyFill="1" applyBorder="1" applyAlignment="1">
      <alignment horizontal="center"/>
    </xf>
    <xf numFmtId="0" fontId="37" fillId="42" borderId="2" xfId="0" applyFont="1" applyFill="1" applyBorder="1" applyAlignment="1">
      <alignment horizontal="left"/>
    </xf>
    <xf numFmtId="21" fontId="37" fillId="42" borderId="1" xfId="0" applyNumberFormat="1" applyFont="1" applyFill="1" applyBorder="1" applyAlignment="1">
      <alignment horizontal="center"/>
    </xf>
    <xf numFmtId="2" fontId="37" fillId="42" borderId="3" xfId="0" applyNumberFormat="1" applyFont="1" applyFill="1" applyBorder="1" applyAlignment="1">
      <alignment horizontal="left"/>
    </xf>
    <xf numFmtId="0" fontId="38" fillId="42" borderId="3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0" fontId="37" fillId="42" borderId="46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1" fontId="37" fillId="42" borderId="2" xfId="0" applyNumberFormat="1" applyFont="1" applyFill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5"/>
      <c r="B1" s="305"/>
      <c r="C1" s="305"/>
      <c r="D1" s="305"/>
      <c r="E1" s="305"/>
      <c r="F1" s="305"/>
    </row>
    <row r="2" spans="1:8" ht="20.25">
      <c r="A2" s="306"/>
      <c r="B2" s="303" t="s">
        <v>16</v>
      </c>
      <c r="C2" s="303"/>
      <c r="D2" s="303"/>
      <c r="E2" s="303"/>
    </row>
    <row r="3" spans="1:8" ht="16.5" customHeight="1">
      <c r="A3" s="306"/>
      <c r="B3" s="304" t="s">
        <v>47</v>
      </c>
      <c r="C3" s="304"/>
      <c r="D3" s="304"/>
      <c r="E3" s="304"/>
    </row>
    <row r="4" spans="1:8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6"/>
      <c r="B7" s="26" t="s">
        <v>45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06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6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6"/>
      <c r="B10" s="26" t="s">
        <v>49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06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6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6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6"/>
      <c r="B14" s="26" t="s">
        <v>53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06"/>
      <c r="B15" s="26" t="s">
        <v>54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6" sqref="G16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107</v>
      </c>
      <c r="B1" s="269" t="s">
        <v>108</v>
      </c>
      <c r="C1" s="269" t="s">
        <v>41</v>
      </c>
    </row>
    <row r="2" spans="1:6">
      <c r="A2" s="268" t="s">
        <v>105</v>
      </c>
      <c r="B2" s="268" t="s">
        <v>109</v>
      </c>
      <c r="C2" s="268">
        <v>1000</v>
      </c>
    </row>
    <row r="3" spans="1:6" ht="18">
      <c r="A3" s="268" t="s">
        <v>161</v>
      </c>
      <c r="B3" s="268" t="s">
        <v>130</v>
      </c>
      <c r="C3" s="268">
        <v>3000</v>
      </c>
      <c r="E3" s="270" t="s">
        <v>110</v>
      </c>
      <c r="F3" s="270">
        <f>C101</f>
        <v>4000</v>
      </c>
    </row>
    <row r="4" spans="1:6">
      <c r="A4" s="268"/>
      <c r="B4" s="268"/>
      <c r="C4" s="268"/>
    </row>
    <row r="5" spans="1:6">
      <c r="A5" s="268"/>
      <c r="B5" s="268"/>
      <c r="C5" s="268"/>
    </row>
    <row r="6" spans="1:6">
      <c r="A6" s="268"/>
      <c r="B6" s="268"/>
      <c r="C6" s="268"/>
    </row>
    <row r="7" spans="1:6">
      <c r="A7" s="268"/>
      <c r="B7" s="268"/>
      <c r="C7" s="268"/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4000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0.5703125" style="123" bestFit="1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05"/>
      <c r="B1" s="305"/>
      <c r="C1" s="305"/>
      <c r="D1" s="305"/>
      <c r="E1" s="305"/>
      <c r="F1" s="305"/>
    </row>
    <row r="2" spans="1:7" ht="20.25">
      <c r="A2" s="306"/>
      <c r="B2" s="303" t="s">
        <v>16</v>
      </c>
      <c r="C2" s="303"/>
      <c r="D2" s="303"/>
      <c r="E2" s="303"/>
    </row>
    <row r="3" spans="1:7" ht="16.5" customHeight="1">
      <c r="A3" s="306"/>
      <c r="B3" s="304" t="s">
        <v>68</v>
      </c>
      <c r="C3" s="304"/>
      <c r="D3" s="304"/>
      <c r="E3" s="304"/>
    </row>
    <row r="4" spans="1:7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6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06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06"/>
      <c r="B7" s="26" t="s">
        <v>69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06"/>
      <c r="B8" s="26" t="s">
        <v>89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06"/>
      <c r="B9" s="26" t="s">
        <v>98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06"/>
      <c r="B10" s="26" t="s">
        <v>105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06"/>
      <c r="B11" s="26" t="s">
        <v>116</v>
      </c>
      <c r="C11" s="248">
        <v>0</v>
      </c>
      <c r="D11" s="248">
        <v>0</v>
      </c>
      <c r="E11" s="250">
        <f t="shared" si="0"/>
        <v>0</v>
      </c>
      <c r="F11" s="2"/>
      <c r="G11" s="2"/>
    </row>
    <row r="12" spans="1:7">
      <c r="A12" s="306"/>
      <c r="B12" s="26" t="s">
        <v>128</v>
      </c>
      <c r="C12" s="248">
        <v>1500000</v>
      </c>
      <c r="D12" s="248">
        <v>1500000</v>
      </c>
      <c r="E12" s="250">
        <f t="shared" si="0"/>
        <v>0</v>
      </c>
      <c r="F12" s="276" t="s">
        <v>127</v>
      </c>
      <c r="G12" s="2"/>
    </row>
    <row r="13" spans="1:7">
      <c r="A13" s="306"/>
      <c r="B13" s="26" t="s">
        <v>137</v>
      </c>
      <c r="C13" s="248">
        <v>0</v>
      </c>
      <c r="D13" s="248">
        <v>0</v>
      </c>
      <c r="E13" s="250">
        <f t="shared" si="0"/>
        <v>0</v>
      </c>
      <c r="F13" s="2"/>
      <c r="G13" s="30"/>
    </row>
    <row r="14" spans="1:7">
      <c r="A14" s="306"/>
      <c r="B14" s="26" t="s">
        <v>138</v>
      </c>
      <c r="C14" s="248">
        <v>500000</v>
      </c>
      <c r="D14" s="248">
        <v>500000</v>
      </c>
      <c r="E14" s="250">
        <f t="shared" si="0"/>
        <v>0</v>
      </c>
      <c r="F14" s="276" t="s">
        <v>127</v>
      </c>
      <c r="G14" s="2"/>
    </row>
    <row r="15" spans="1:7">
      <c r="A15" s="306"/>
      <c r="B15" s="26" t="s">
        <v>139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06"/>
      <c r="B16" s="26" t="s">
        <v>145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06"/>
      <c r="B17" s="26" t="s">
        <v>146</v>
      </c>
      <c r="C17" s="248">
        <v>500000</v>
      </c>
      <c r="D17" s="248">
        <v>500000</v>
      </c>
      <c r="E17" s="250">
        <f t="shared" si="0"/>
        <v>0</v>
      </c>
      <c r="F17" s="276" t="s">
        <v>147</v>
      </c>
      <c r="G17" s="2"/>
    </row>
    <row r="18" spans="1:7">
      <c r="A18" s="306"/>
      <c r="B18" s="26" t="s">
        <v>148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06"/>
      <c r="B19" s="26" t="s">
        <v>149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06"/>
      <c r="B20" s="26" t="s">
        <v>152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06"/>
      <c r="B21" s="26" t="s">
        <v>153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06"/>
      <c r="B22" s="26" t="s">
        <v>155</v>
      </c>
      <c r="C22" s="248">
        <v>1000000</v>
      </c>
      <c r="D22" s="248">
        <v>1000000</v>
      </c>
      <c r="E22" s="250">
        <f t="shared" si="0"/>
        <v>0</v>
      </c>
      <c r="F22" s="2" t="s">
        <v>156</v>
      </c>
      <c r="G22" s="2"/>
    </row>
    <row r="23" spans="1:7">
      <c r="A23" s="306"/>
      <c r="B23" s="26" t="s">
        <v>157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06"/>
      <c r="B24" s="26" t="s">
        <v>158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06"/>
      <c r="B25" s="26" t="s">
        <v>161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06"/>
      <c r="B26" s="26"/>
      <c r="C26" s="248"/>
      <c r="D26" s="248"/>
      <c r="E26" s="250">
        <f t="shared" si="0"/>
        <v>0</v>
      </c>
      <c r="F26" s="2"/>
      <c r="G26" s="2"/>
    </row>
    <row r="27" spans="1:7">
      <c r="A27" s="306"/>
      <c r="B27" s="26"/>
      <c r="C27" s="248"/>
      <c r="D27" s="248"/>
      <c r="E27" s="250">
        <f t="shared" si="0"/>
        <v>0</v>
      </c>
      <c r="F27" s="2"/>
      <c r="G27" s="21"/>
    </row>
    <row r="28" spans="1:7">
      <c r="A28" s="306"/>
      <c r="B28" s="26"/>
      <c r="C28" s="248"/>
      <c r="D28" s="248"/>
      <c r="E28" s="250">
        <f>E27+C28-D28</f>
        <v>0</v>
      </c>
      <c r="F28" s="2"/>
      <c r="G28" s="21"/>
    </row>
    <row r="29" spans="1:7">
      <c r="A29" s="306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06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06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06"/>
      <c r="B32" s="26"/>
      <c r="C32" s="248"/>
      <c r="D32" s="248"/>
      <c r="E32" s="250">
        <f>E31+C32-D32</f>
        <v>0</v>
      </c>
      <c r="F32" s="2"/>
      <c r="G32" s="21"/>
    </row>
    <row r="33" spans="1:7">
      <c r="A33" s="306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06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06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06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06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06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06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06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06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06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06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06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06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06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06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06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06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06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06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06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06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06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06"/>
      <c r="B55" s="26"/>
      <c r="C55" s="248"/>
      <c r="D55" s="248"/>
      <c r="E55" s="250">
        <f t="shared" si="0"/>
        <v>0</v>
      </c>
      <c r="F55" s="2"/>
    </row>
    <row r="56" spans="1:7">
      <c r="A56" s="306"/>
      <c r="B56" s="26"/>
      <c r="C56" s="248"/>
      <c r="D56" s="248"/>
      <c r="E56" s="250">
        <f t="shared" si="0"/>
        <v>0</v>
      </c>
      <c r="F56" s="2"/>
    </row>
    <row r="57" spans="1:7">
      <c r="A57" s="306"/>
      <c r="B57" s="26"/>
      <c r="C57" s="248"/>
      <c r="D57" s="248"/>
      <c r="E57" s="250">
        <f t="shared" si="0"/>
        <v>0</v>
      </c>
      <c r="F57" s="2"/>
    </row>
    <row r="58" spans="1:7">
      <c r="A58" s="306"/>
      <c r="B58" s="26"/>
      <c r="C58" s="248"/>
      <c r="D58" s="248"/>
      <c r="E58" s="250">
        <f t="shared" si="0"/>
        <v>0</v>
      </c>
      <c r="F58" s="2"/>
    </row>
    <row r="59" spans="1:7">
      <c r="A59" s="306"/>
      <c r="B59" s="26"/>
      <c r="C59" s="248"/>
      <c r="D59" s="248"/>
      <c r="E59" s="250">
        <f t="shared" si="0"/>
        <v>0</v>
      </c>
      <c r="F59" s="2"/>
    </row>
    <row r="60" spans="1:7">
      <c r="A60" s="306"/>
      <c r="B60" s="26"/>
      <c r="C60" s="248"/>
      <c r="D60" s="248"/>
      <c r="E60" s="250">
        <f t="shared" si="0"/>
        <v>0</v>
      </c>
      <c r="F60" s="2"/>
    </row>
    <row r="61" spans="1:7">
      <c r="A61" s="306"/>
      <c r="B61" s="26"/>
      <c r="C61" s="248"/>
      <c r="D61" s="248"/>
      <c r="E61" s="250">
        <f t="shared" si="0"/>
        <v>0</v>
      </c>
      <c r="F61" s="2"/>
    </row>
    <row r="62" spans="1:7">
      <c r="A62" s="306"/>
      <c r="B62" s="26"/>
      <c r="C62" s="248"/>
      <c r="D62" s="248"/>
      <c r="E62" s="250">
        <f t="shared" si="0"/>
        <v>0</v>
      </c>
      <c r="F62" s="2"/>
    </row>
    <row r="63" spans="1:7">
      <c r="A63" s="306"/>
      <c r="B63" s="26"/>
      <c r="C63" s="248"/>
      <c r="D63" s="248"/>
      <c r="E63" s="250">
        <f t="shared" si="0"/>
        <v>0</v>
      </c>
      <c r="F63" s="2"/>
    </row>
    <row r="64" spans="1:7">
      <c r="A64" s="306"/>
      <c r="B64" s="26"/>
      <c r="C64" s="248"/>
      <c r="D64" s="248"/>
      <c r="E64" s="250">
        <f t="shared" si="0"/>
        <v>0</v>
      </c>
      <c r="F64" s="2"/>
    </row>
    <row r="65" spans="1:7">
      <c r="A65" s="306"/>
      <c r="B65" s="26"/>
      <c r="C65" s="248"/>
      <c r="D65" s="248"/>
      <c r="E65" s="250">
        <f t="shared" si="0"/>
        <v>0</v>
      </c>
      <c r="F65" s="2"/>
    </row>
    <row r="66" spans="1:7">
      <c r="A66" s="306"/>
      <c r="B66" s="26"/>
      <c r="C66" s="248"/>
      <c r="D66" s="248"/>
      <c r="E66" s="250">
        <f t="shared" si="0"/>
        <v>0</v>
      </c>
      <c r="F66" s="2"/>
    </row>
    <row r="67" spans="1:7">
      <c r="A67" s="306"/>
      <c r="B67" s="26"/>
      <c r="C67" s="248"/>
      <c r="D67" s="248"/>
      <c r="E67" s="250">
        <f t="shared" si="0"/>
        <v>0</v>
      </c>
      <c r="F67" s="2"/>
    </row>
    <row r="68" spans="1:7">
      <c r="A68" s="306"/>
      <c r="B68" s="26"/>
      <c r="C68" s="248"/>
      <c r="D68" s="248"/>
      <c r="E68" s="250">
        <f t="shared" si="0"/>
        <v>0</v>
      </c>
      <c r="F68" s="2"/>
    </row>
    <row r="69" spans="1:7">
      <c r="A69" s="306"/>
      <c r="B69" s="26"/>
      <c r="C69" s="248"/>
      <c r="D69" s="248"/>
      <c r="E69" s="250">
        <f t="shared" si="0"/>
        <v>0</v>
      </c>
      <c r="F69" s="2"/>
    </row>
    <row r="70" spans="1:7">
      <c r="A70" s="306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06"/>
      <c r="B71" s="26"/>
      <c r="C71" s="248"/>
      <c r="D71" s="248"/>
      <c r="E71" s="250">
        <f t="shared" si="1"/>
        <v>0</v>
      </c>
      <c r="F71" s="2"/>
    </row>
    <row r="72" spans="1:7">
      <c r="A72" s="306"/>
      <c r="B72" s="26"/>
      <c r="C72" s="248"/>
      <c r="D72" s="248"/>
      <c r="E72" s="250">
        <f t="shared" si="1"/>
        <v>0</v>
      </c>
      <c r="F72" s="2"/>
    </row>
    <row r="73" spans="1:7">
      <c r="A73" s="306"/>
      <c r="B73" s="26"/>
      <c r="C73" s="248"/>
      <c r="D73" s="248"/>
      <c r="E73" s="250">
        <f t="shared" si="1"/>
        <v>0</v>
      </c>
      <c r="F73" s="2"/>
    </row>
    <row r="74" spans="1:7">
      <c r="A74" s="306"/>
      <c r="B74" s="26"/>
      <c r="C74" s="248"/>
      <c r="D74" s="248"/>
      <c r="E74" s="250">
        <f t="shared" si="1"/>
        <v>0</v>
      </c>
      <c r="F74" s="2"/>
    </row>
    <row r="75" spans="1:7">
      <c r="A75" s="306"/>
      <c r="B75" s="26"/>
      <c r="C75" s="248"/>
      <c r="D75" s="248"/>
      <c r="E75" s="250">
        <f t="shared" si="1"/>
        <v>0</v>
      </c>
      <c r="F75" s="2"/>
    </row>
    <row r="76" spans="1:7">
      <c r="A76" s="306"/>
      <c r="B76" s="26"/>
      <c r="C76" s="248"/>
      <c r="D76" s="248"/>
      <c r="E76" s="250">
        <f t="shared" si="1"/>
        <v>0</v>
      </c>
      <c r="F76" s="2"/>
    </row>
    <row r="77" spans="1:7">
      <c r="A77" s="306"/>
      <c r="B77" s="26"/>
      <c r="C77" s="248"/>
      <c r="D77" s="248"/>
      <c r="E77" s="250">
        <f t="shared" si="1"/>
        <v>0</v>
      </c>
      <c r="F77" s="2"/>
    </row>
    <row r="78" spans="1:7">
      <c r="A78" s="306"/>
      <c r="B78" s="26"/>
      <c r="C78" s="248"/>
      <c r="D78" s="248"/>
      <c r="E78" s="250">
        <f t="shared" si="1"/>
        <v>0</v>
      </c>
      <c r="F78" s="2"/>
    </row>
    <row r="79" spans="1:7">
      <c r="A79" s="306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06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06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06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06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64" customFormat="1" ht="18">
      <c r="A2" s="312" t="s">
        <v>74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65" customFormat="1" ht="16.5" thickBot="1">
      <c r="A3" s="313" t="s">
        <v>70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49"/>
      <c r="T3" s="7"/>
      <c r="U3" s="7"/>
      <c r="V3" s="7"/>
      <c r="W3" s="7"/>
      <c r="X3" s="16"/>
    </row>
    <row r="4" spans="1:24" s="66" customFormat="1" ht="12.75" customHeight="1">
      <c r="A4" s="316" t="s">
        <v>30</v>
      </c>
      <c r="B4" s="318" t="s">
        <v>31</v>
      </c>
      <c r="C4" s="307" t="s">
        <v>32</v>
      </c>
      <c r="D4" s="307" t="s">
        <v>33</v>
      </c>
      <c r="E4" s="307" t="s">
        <v>34</v>
      </c>
      <c r="F4" s="307" t="s">
        <v>129</v>
      </c>
      <c r="G4" s="307" t="s">
        <v>35</v>
      </c>
      <c r="H4" s="307" t="s">
        <v>97</v>
      </c>
      <c r="I4" s="307" t="s">
        <v>67</v>
      </c>
      <c r="J4" s="307" t="s">
        <v>36</v>
      </c>
      <c r="K4" s="307" t="s">
        <v>37</v>
      </c>
      <c r="L4" s="307" t="s">
        <v>38</v>
      </c>
      <c r="M4" s="307" t="s">
        <v>160</v>
      </c>
      <c r="N4" s="307" t="s">
        <v>39</v>
      </c>
      <c r="O4" s="309" t="s">
        <v>40</v>
      </c>
      <c r="P4" s="320" t="s">
        <v>55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17"/>
      <c r="B5" s="31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10"/>
      <c r="P5" s="321"/>
      <c r="Q5" s="125" t="s">
        <v>41</v>
      </c>
      <c r="S5" s="70"/>
      <c r="T5" s="71"/>
      <c r="U5" s="71"/>
      <c r="V5" s="71"/>
      <c r="W5" s="71"/>
      <c r="X5" s="72"/>
    </row>
    <row r="6" spans="1:24" s="13" customFormat="1">
      <c r="A6" s="73" t="s">
        <v>69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89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98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42</v>
      </c>
      <c r="V8" s="34"/>
      <c r="W8" s="5"/>
    </row>
    <row r="9" spans="1:24" s="13" customFormat="1">
      <c r="A9" s="73" t="s">
        <v>105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116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122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128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137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138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139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140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145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146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148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149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152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153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155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157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158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161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43</v>
      </c>
      <c r="B37" s="99">
        <f>SUM(B6:B36)</f>
        <v>6700</v>
      </c>
      <c r="C37" s="100">
        <f t="shared" ref="C37:P37" si="1">SUM(C6:C36)</f>
        <v>420</v>
      </c>
      <c r="D37" s="100">
        <f t="shared" si="1"/>
        <v>5305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2450</v>
      </c>
      <c r="I37" s="100">
        <f t="shared" si="1"/>
        <v>0</v>
      </c>
      <c r="J37" s="100">
        <f t="shared" si="1"/>
        <v>880</v>
      </c>
      <c r="K37" s="100">
        <f t="shared" si="1"/>
        <v>3200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0</v>
      </c>
      <c r="P37" s="101">
        <f t="shared" si="1"/>
        <v>0</v>
      </c>
      <c r="Q37" s="102">
        <f>SUM(Q6:Q36)</f>
        <v>23995</v>
      </c>
      <c r="S37" s="227" t="s">
        <v>44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66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E126" sqref="E126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27" t="s">
        <v>16</v>
      </c>
      <c r="B1" s="327"/>
      <c r="C1" s="327"/>
      <c r="D1" s="327"/>
      <c r="E1" s="327"/>
      <c r="F1" s="327"/>
      <c r="G1" s="327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28" t="s">
        <v>71</v>
      </c>
      <c r="B2" s="328"/>
      <c r="C2" s="328"/>
      <c r="D2" s="328"/>
      <c r="E2" s="328"/>
      <c r="F2" s="328"/>
      <c r="G2" s="328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29" t="s">
        <v>73</v>
      </c>
      <c r="B3" s="329"/>
      <c r="C3" s="329"/>
      <c r="D3" s="329"/>
      <c r="E3" s="329"/>
      <c r="F3" s="329"/>
      <c r="G3" s="329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18</v>
      </c>
      <c r="C4" s="271" t="s">
        <v>19</v>
      </c>
      <c r="D4" s="272" t="s">
        <v>20</v>
      </c>
      <c r="E4" s="272" t="s">
        <v>21</v>
      </c>
      <c r="F4" s="272" t="s">
        <v>1</v>
      </c>
      <c r="G4" s="272" t="s">
        <v>112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155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157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158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161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/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7371180</v>
      </c>
      <c r="C33" s="254">
        <f>SUM(C5:C32)</f>
        <v>4732665</v>
      </c>
      <c r="D33" s="253">
        <f>SUM(D5:D32)</f>
        <v>21545</v>
      </c>
      <c r="E33" s="253">
        <f>SUM(E5:E32)</f>
        <v>4754210</v>
      </c>
      <c r="F33" s="253">
        <f>B33-E33</f>
        <v>2616970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24" t="s">
        <v>22</v>
      </c>
      <c r="C35" s="324"/>
      <c r="D35" s="324"/>
      <c r="E35" s="324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60</v>
      </c>
      <c r="B36" s="202" t="s">
        <v>23</v>
      </c>
      <c r="C36" s="202" t="s">
        <v>24</v>
      </c>
      <c r="D36" s="203" t="s">
        <v>25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111</v>
      </c>
      <c r="B37" s="238" t="s">
        <v>99</v>
      </c>
      <c r="C37" s="126" t="s">
        <v>143</v>
      </c>
      <c r="D37" s="205">
        <v>400</v>
      </c>
      <c r="E37" s="261" t="s">
        <v>98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44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25"/>
      <c r="H43" s="325"/>
      <c r="I43" s="325"/>
      <c r="J43" s="325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60</v>
      </c>
      <c r="B45" s="200" t="s">
        <v>57</v>
      </c>
      <c r="C45" s="200" t="s">
        <v>58</v>
      </c>
      <c r="D45" s="207" t="s">
        <v>56</v>
      </c>
      <c r="E45" s="201" t="s">
        <v>59</v>
      </c>
      <c r="F45" s="130"/>
      <c r="G45" s="136"/>
      <c r="H45" s="219" t="s">
        <v>61</v>
      </c>
      <c r="I45" s="215" t="s">
        <v>62</v>
      </c>
      <c r="J45" s="215" t="s">
        <v>56</v>
      </c>
      <c r="K45" s="220" t="s">
        <v>63</v>
      </c>
      <c r="L45" s="221" t="s">
        <v>26</v>
      </c>
      <c r="M45" s="222" t="s">
        <v>27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350" t="s">
        <v>82</v>
      </c>
      <c r="B46" s="355" t="s">
        <v>83</v>
      </c>
      <c r="C46" s="356"/>
      <c r="D46" s="357">
        <v>65000</v>
      </c>
      <c r="E46" s="358" t="s">
        <v>148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350" t="s">
        <v>113</v>
      </c>
      <c r="B47" s="351" t="s">
        <v>114</v>
      </c>
      <c r="C47" s="347"/>
      <c r="D47" s="348">
        <v>218000</v>
      </c>
      <c r="E47" s="349" t="s">
        <v>105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350" t="s">
        <v>117</v>
      </c>
      <c r="B48" s="359" t="s">
        <v>118</v>
      </c>
      <c r="C48" s="347"/>
      <c r="D48" s="360">
        <v>200000</v>
      </c>
      <c r="E48" s="352" t="s">
        <v>153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350" t="s">
        <v>117</v>
      </c>
      <c r="B49" s="353" t="s">
        <v>119</v>
      </c>
      <c r="C49" s="347"/>
      <c r="D49" s="348">
        <v>89240</v>
      </c>
      <c r="E49" s="352" t="s">
        <v>145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350" t="s">
        <v>100</v>
      </c>
      <c r="B50" s="353" t="s">
        <v>101</v>
      </c>
      <c r="C50" s="347"/>
      <c r="D50" s="348">
        <v>200000</v>
      </c>
      <c r="E50" s="354" t="s">
        <v>146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350" t="s">
        <v>100</v>
      </c>
      <c r="B51" s="351" t="s">
        <v>102</v>
      </c>
      <c r="C51" s="347"/>
      <c r="D51" s="348">
        <v>220000</v>
      </c>
      <c r="E51" s="352" t="s">
        <v>157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350" t="s">
        <v>79</v>
      </c>
      <c r="B52" s="353" t="s">
        <v>80</v>
      </c>
      <c r="C52" s="347"/>
      <c r="D52" s="348">
        <v>316060</v>
      </c>
      <c r="E52" s="354" t="s">
        <v>161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350" t="s">
        <v>79</v>
      </c>
      <c r="B53" s="353" t="s">
        <v>81</v>
      </c>
      <c r="C53" s="347"/>
      <c r="D53" s="348">
        <v>41970</v>
      </c>
      <c r="E53" s="349" t="s">
        <v>69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350" t="s">
        <v>79</v>
      </c>
      <c r="B54" s="346" t="s">
        <v>92</v>
      </c>
      <c r="C54" s="347"/>
      <c r="D54" s="348">
        <v>119730</v>
      </c>
      <c r="E54" s="349" t="s">
        <v>153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350" t="s">
        <v>79</v>
      </c>
      <c r="B55" s="351" t="s">
        <v>93</v>
      </c>
      <c r="C55" s="347"/>
      <c r="D55" s="348">
        <v>188300</v>
      </c>
      <c r="E55" s="352" t="s">
        <v>157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345" t="s">
        <v>79</v>
      </c>
      <c r="B56" s="359" t="s">
        <v>123</v>
      </c>
      <c r="C56" s="347"/>
      <c r="D56" s="348">
        <v>162250</v>
      </c>
      <c r="E56" s="349" t="s">
        <v>122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345" t="s">
        <v>79</v>
      </c>
      <c r="B57" s="353" t="s">
        <v>130</v>
      </c>
      <c r="C57" s="347"/>
      <c r="D57" s="348">
        <v>163370</v>
      </c>
      <c r="E57" s="349" t="s">
        <v>149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345" t="s">
        <v>131</v>
      </c>
      <c r="B58" s="353" t="s">
        <v>132</v>
      </c>
      <c r="C58" s="347"/>
      <c r="D58" s="348">
        <v>100000</v>
      </c>
      <c r="E58" s="354" t="s">
        <v>148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345" t="s">
        <v>131</v>
      </c>
      <c r="B59" s="351" t="s">
        <v>133</v>
      </c>
      <c r="C59" s="347"/>
      <c r="D59" s="348">
        <v>140000</v>
      </c>
      <c r="E59" s="349" t="s">
        <v>148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345" t="s">
        <v>90</v>
      </c>
      <c r="B60" s="346" t="s">
        <v>91</v>
      </c>
      <c r="C60" s="347"/>
      <c r="D60" s="348">
        <v>100000</v>
      </c>
      <c r="E60" s="349" t="s">
        <v>89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345" t="s">
        <v>90</v>
      </c>
      <c r="B61" s="346" t="s">
        <v>124</v>
      </c>
      <c r="C61" s="347"/>
      <c r="D61" s="348">
        <v>200000</v>
      </c>
      <c r="E61" s="352" t="s">
        <v>122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345" t="s">
        <v>141</v>
      </c>
      <c r="B62" s="353" t="s">
        <v>142</v>
      </c>
      <c r="C62" s="347"/>
      <c r="D62" s="348">
        <v>50000</v>
      </c>
      <c r="E62" s="354" t="s">
        <v>139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345" t="s">
        <v>90</v>
      </c>
      <c r="B63" s="351" t="s">
        <v>150</v>
      </c>
      <c r="C63" s="347"/>
      <c r="D63" s="348">
        <v>24000</v>
      </c>
      <c r="E63" s="354" t="s">
        <v>157</v>
      </c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345" t="s">
        <v>154</v>
      </c>
      <c r="B64" s="351" t="s">
        <v>109</v>
      </c>
      <c r="C64" s="347"/>
      <c r="D64" s="348">
        <v>7000</v>
      </c>
      <c r="E64" s="349" t="s">
        <v>153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345" t="s">
        <v>162</v>
      </c>
      <c r="B65" s="353" t="s">
        <v>163</v>
      </c>
      <c r="C65" s="347"/>
      <c r="D65" s="348">
        <v>11650</v>
      </c>
      <c r="E65" s="349" t="s">
        <v>161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22" t="s">
        <v>28</v>
      </c>
      <c r="B119" s="323"/>
      <c r="C119" s="326"/>
      <c r="D119" s="210">
        <f>SUM(D37:D118)</f>
        <v>2616970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22" t="s">
        <v>29</v>
      </c>
      <c r="B121" s="323"/>
      <c r="C121" s="323"/>
      <c r="D121" s="210">
        <f>D119+M121</f>
        <v>2616970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0" t="s">
        <v>16</v>
      </c>
      <c r="B1" s="331"/>
      <c r="C1" s="331"/>
      <c r="D1" s="331"/>
      <c r="E1" s="332"/>
      <c r="F1" s="5"/>
      <c r="G1" s="5"/>
    </row>
    <row r="2" spans="1:17" ht="21.75">
      <c r="A2" s="339" t="s">
        <v>72</v>
      </c>
      <c r="B2" s="340"/>
      <c r="C2" s="340"/>
      <c r="D2" s="340"/>
      <c r="E2" s="341"/>
      <c r="F2" s="5"/>
      <c r="G2" s="5"/>
    </row>
    <row r="3" spans="1:17" ht="23.25">
      <c r="A3" s="333" t="s">
        <v>159</v>
      </c>
      <c r="B3" s="334"/>
      <c r="C3" s="334"/>
      <c r="D3" s="334"/>
      <c r="E3" s="33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2" t="s">
        <v>77</v>
      </c>
      <c r="B4" s="343"/>
      <c r="C4" s="343"/>
      <c r="D4" s="343"/>
      <c r="E4" s="34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9" t="s">
        <v>65</v>
      </c>
      <c r="B5" s="244">
        <v>15000000</v>
      </c>
      <c r="C5" s="40"/>
      <c r="D5" s="40" t="s">
        <v>11</v>
      </c>
      <c r="E5" s="282">
        <v>11402750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279" t="s">
        <v>6</v>
      </c>
      <c r="B6" s="244">
        <v>180160</v>
      </c>
      <c r="C6" s="42"/>
      <c r="D6" s="40" t="s">
        <v>17</v>
      </c>
      <c r="E6" s="280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1" t="s">
        <v>76</v>
      </c>
      <c r="B7" s="244">
        <v>122250</v>
      </c>
      <c r="C7" s="42"/>
      <c r="D7" s="294" t="s">
        <v>78</v>
      </c>
      <c r="E7" s="280">
        <v>1161439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1" t="s">
        <v>88</v>
      </c>
      <c r="B8" s="244">
        <v>73554</v>
      </c>
      <c r="C8" s="40"/>
      <c r="D8" s="237"/>
      <c r="E8" s="283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9"/>
      <c r="B9" s="244"/>
      <c r="C9" s="41"/>
      <c r="D9" s="294"/>
      <c r="E9" s="284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9" t="s">
        <v>14</v>
      </c>
      <c r="B10" s="244">
        <v>23995</v>
      </c>
      <c r="C10" s="41"/>
      <c r="D10" s="40" t="s">
        <v>12</v>
      </c>
      <c r="E10" s="282">
        <v>2616970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9" t="s">
        <v>64</v>
      </c>
      <c r="B11" s="244">
        <v>0</v>
      </c>
      <c r="C11" s="41"/>
      <c r="D11" s="40" t="s">
        <v>87</v>
      </c>
      <c r="E11" s="280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3" t="s">
        <v>8</v>
      </c>
      <c r="B12" s="245">
        <f>B6+B7+B8-B10</f>
        <v>351969</v>
      </c>
      <c r="C12" s="41"/>
      <c r="D12" s="40" t="s">
        <v>75</v>
      </c>
      <c r="E12" s="282">
        <v>79860</v>
      </c>
      <c r="F12" s="7" t="s">
        <v>44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1"/>
      <c r="B13" s="244"/>
      <c r="C13" s="41"/>
      <c r="D13" s="41" t="s">
        <v>106</v>
      </c>
      <c r="E13" s="285">
        <v>4000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302"/>
      <c r="C14" s="41"/>
      <c r="D14" s="121"/>
      <c r="E14" s="284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9" t="s">
        <v>5</v>
      </c>
      <c r="B15" s="246">
        <f>B5+B6+B7+B8-B10-B14</f>
        <v>15351969</v>
      </c>
      <c r="C15" s="41"/>
      <c r="D15" s="41" t="s">
        <v>7</v>
      </c>
      <c r="E15" s="285">
        <f>E5+E6+E10+E11+E12+E7+E13</f>
        <v>15351969</v>
      </c>
      <c r="F15" s="5"/>
      <c r="G15" s="111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9"/>
      <c r="B16" s="277" t="s">
        <v>13</v>
      </c>
      <c r="C16" s="41"/>
      <c r="D16" s="41"/>
      <c r="E16" s="286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36" t="s">
        <v>15</v>
      </c>
      <c r="B17" s="337"/>
      <c r="C17" s="337"/>
      <c r="D17" s="337"/>
      <c r="E17" s="33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87" t="s">
        <v>86</v>
      </c>
      <c r="B18" s="278">
        <v>65000</v>
      </c>
      <c r="C18" s="40"/>
      <c r="D18" s="263" t="s">
        <v>94</v>
      </c>
      <c r="E18" s="288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9" t="s">
        <v>115</v>
      </c>
      <c r="B19" s="45">
        <v>218000</v>
      </c>
      <c r="C19" s="40"/>
      <c r="D19" s="263" t="s">
        <v>95</v>
      </c>
      <c r="E19" s="288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0" t="s">
        <v>121</v>
      </c>
      <c r="B20" s="119">
        <v>89240</v>
      </c>
      <c r="C20" s="40"/>
      <c r="D20" s="263" t="s">
        <v>85</v>
      </c>
      <c r="E20" s="288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0" t="s">
        <v>120</v>
      </c>
      <c r="B21" s="119">
        <v>200000</v>
      </c>
      <c r="C21" s="40"/>
      <c r="D21" s="267" t="s">
        <v>84</v>
      </c>
      <c r="E21" s="291">
        <v>316060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2" t="s">
        <v>103</v>
      </c>
      <c r="B22" s="275">
        <v>200000</v>
      </c>
      <c r="C22" s="40"/>
      <c r="D22" s="263" t="s">
        <v>136</v>
      </c>
      <c r="E22" s="288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9" t="s">
        <v>104</v>
      </c>
      <c r="B23" s="45">
        <v>220000</v>
      </c>
      <c r="C23" s="120"/>
      <c r="D23" s="263" t="s">
        <v>125</v>
      </c>
      <c r="E23" s="288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0" t="s">
        <v>135</v>
      </c>
      <c r="B24" s="119">
        <v>140000</v>
      </c>
      <c r="C24" s="120"/>
      <c r="D24" s="263" t="s">
        <v>96</v>
      </c>
      <c r="E24" s="288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95" t="s">
        <v>134</v>
      </c>
      <c r="B25" s="119">
        <v>100000</v>
      </c>
      <c r="C25" s="120"/>
      <c r="D25" s="263" t="s">
        <v>126</v>
      </c>
      <c r="E25" s="288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96" t="s">
        <v>144</v>
      </c>
      <c r="B26" s="297">
        <v>50000</v>
      </c>
      <c r="C26" s="298"/>
      <c r="D26" s="299" t="s">
        <v>151</v>
      </c>
      <c r="E26" s="300">
        <v>24000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58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2022-02-24T04:04:07Z</dcterms:modified>
</cp:coreProperties>
</file>