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5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Protection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0" l="1"/>
  <c r="B16" i="10"/>
  <c r="C25" i="18" l="1"/>
  <c r="E16" i="10" l="1"/>
  <c r="G16" i="10" l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 xml:space="preserve">Sojol office to Jonail=200
</t>
        </r>
      </text>
    </comment>
  </commentList>
</comments>
</file>

<file path=xl/sharedStrings.xml><?xml version="1.0" encoding="utf-8"?>
<sst xmlns="http://schemas.openxmlformats.org/spreadsheetml/2006/main" count="445" uniqueCount="247">
  <si>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</si>
  <si>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</si>
  <si>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</si>
  <si>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</si>
  <si>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</si>
  <si>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</si>
  <si>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</si>
  <si>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</si>
  <si>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</si>
  <si>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</si>
  <si>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</si>
  <si>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</si>
  <si>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</si>
  <si>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</si>
  <si>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</si>
  <si>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</si>
  <si>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</si>
  <si>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</si>
  <si>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</si>
  <si>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</si>
  <si>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</si>
  <si>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</si>
  <si>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</si>
  <si>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</si>
  <si>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</si>
  <si>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</si>
  <si>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</si>
  <si>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</si>
  <si>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</si>
  <si>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</si>
  <si>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</si>
  <si>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</si>
  <si>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</si>
  <si>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</si>
  <si>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</si>
  <si>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</si>
  <si>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</si>
  <si>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</si>
  <si>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</si>
  <si>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</si>
  <si>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</si>
  <si>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</si>
  <si>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</si>
  <si>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</si>
  <si>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</si>
  <si>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</si>
  <si>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</si>
  <si>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</si>
  <si>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</si>
  <si>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</si>
  <si>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</si>
  <si>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</si>
  <si>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</si>
  <si>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</si>
  <si>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</si>
  <si>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</si>
  <si>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</si>
  <si>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</si>
  <si>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</si>
  <si>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</si>
  <si>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</si>
  <si>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</si>
  <si>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</si>
  <si>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</si>
  <si>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</si>
  <si>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</si>
  <si>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</si>
  <si>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</si>
  <si>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</si>
  <si>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</si>
  <si>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</si>
  <si>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</si>
  <si>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</si>
  <si>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</si>
  <si>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</si>
  <si>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</si>
  <si>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</si>
  <si>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</si>
  <si>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</si>
  <si>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</si>
  <si>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</si>
  <si>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</si>
  <si>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</si>
  <si>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</si>
  <si>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</si>
  <si>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</si>
  <si>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</si>
  <si>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</si>
  <si>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</si>
  <si>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</si>
  <si>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</si>
  <si>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</si>
  <si>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</si>
  <si>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</si>
  <si>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</si>
  <si>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</si>
  <si>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</si>
  <si>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</si>
  <si>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</si>
  <si>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</si>
  <si>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</si>
  <si>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</si>
  <si>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</si>
  <si>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</si>
  <si>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</si>
  <si>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</si>
  <si>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</si>
  <si>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</si>
  <si>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</si>
  <si>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</si>
  <si>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</si>
  <si>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</si>
  <si>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</si>
  <si>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</si>
  <si>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</si>
  <si>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</si>
  <si>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</si>
  <si>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</si>
  <si>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</si>
  <si>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</si>
  <si>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</si>
  <si>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</si>
  <si>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</si>
  <si>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</si>
  <si>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</si>
  <si>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</si>
  <si>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</si>
  <si>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</si>
  <si>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</si>
  <si>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</si>
  <si>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</si>
  <si>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</si>
  <si>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</si>
  <si>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</si>
  <si>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</si>
  <si>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</si>
  <si>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</si>
  <si>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</si>
  <si>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</si>
  <si>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</si>
  <si>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</si>
  <si>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</si>
  <si>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</si>
  <si>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</si>
  <si>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</si>
  <si>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</si>
  <si>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</si>
  <si>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</si>
  <si>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</si>
  <si>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</si>
  <si>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</si>
  <si>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</si>
  <si>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</si>
  <si>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</si>
  <si>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</si>
  <si>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</si>
  <si>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</si>
  <si>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</si>
  <si>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</si>
  <si>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</si>
  <si>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</si>
  <si>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</si>
  <si>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</si>
  <si>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</si>
  <si>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</si>
  <si>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</si>
  <si>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</si>
  <si>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</si>
  <si>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</si>
  <si>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</si>
  <si>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</si>
  <si>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</si>
  <si>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</si>
  <si>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</si>
  <si>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</si>
  <si>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</si>
  <si>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</si>
  <si>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</si>
  <si>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</si>
  <si>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</si>
  <si>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</si>
  <si>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</si>
  <si>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</si>
  <si>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</si>
  <si>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</si>
  <si>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</si>
  <si>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</si>
  <si>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</si>
  <si>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</si>
  <si>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</si>
  <si>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</si>
  <si>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</si>
  <si>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</si>
  <si>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</si>
  <si>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</si>
  <si>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</si>
  <si>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</si>
  <si>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</si>
  <si>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</si>
  <si>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</si>
  <si>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18.03.2022</t>
  </si>
  <si>
    <t>SR Electronics</t>
  </si>
  <si>
    <t>Shamim (S22 Ultra=2, M51=1)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</si>
  <si>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</si>
  <si>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</si>
  <si>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</si>
  <si>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</si>
  <si>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</si>
  <si>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</si>
  <si>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</si>
  <si>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</si>
  <si>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</si>
  <si>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</si>
  <si>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</si>
  <si>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</si>
  <si>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Mokhura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</si>
  <si>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</si>
  <si>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</si>
  <si>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</si>
  <si>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</si>
  <si>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</si>
  <si>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</si>
  <si>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</si>
  <si>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</si>
  <si>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</si>
  <si>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S22+ Exch+Cash Ba</t>
  </si>
  <si>
    <t>Back Margin Feb'22</t>
  </si>
  <si>
    <r>
      <t>TM= Shamim</t>
    </r>
    <r>
      <rPr>
        <sz val="10"/>
        <rFont val="Arial"/>
        <family val="2"/>
      </rPr>
      <t xml:space="preserve"> (S22 Ultra=2,M51=1)</t>
    </r>
  </si>
  <si>
    <t>S=Barsha Computer</t>
  </si>
  <si>
    <t>A12</t>
  </si>
  <si>
    <t>A03s</t>
  </si>
  <si>
    <t>Cash Margin Feb'22</t>
  </si>
  <si>
    <t>Back Margin</t>
  </si>
  <si>
    <t>Cash Margin</t>
  </si>
  <si>
    <t>DOA Adj: Due</t>
  </si>
  <si>
    <t>Exchange Adj: Due</t>
  </si>
  <si>
    <t>S21FE Exch+Cash Ba</t>
  </si>
  <si>
    <t>Tatal=</t>
  </si>
  <si>
    <t>advance</t>
  </si>
  <si>
    <t>deposit</t>
  </si>
  <si>
    <t>26.03.2022</t>
  </si>
  <si>
    <t>Saju Telecom</t>
  </si>
  <si>
    <t>Gazi Mobile</t>
  </si>
  <si>
    <t>Date:26.03.2022</t>
  </si>
  <si>
    <t>Boss (+)</t>
  </si>
  <si>
    <t>N.B: Received Cash Margin Feb'22=112954 &amp; Back Margin Feb'22=98768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</si>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</sst>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32" fillId="44" borderId="24" xfId="0" applyFont="1" applyFill="1" applyBorder="1" applyAlignment="1">
      <alignment horizontal="left" vertical="center"/>
    </xf>
    <xf numFmtId="1" fontId="32" fillId="44" borderId="44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2" fillId="42" borderId="40" xfId="0" applyFont="1" applyFill="1" applyBorder="1" applyAlignment="1">
      <alignment horizontal="center"/>
    </xf>
    <xf numFmtId="0" fontId="2" fillId="42" borderId="41" xfId="0" applyFont="1" applyFill="1" applyBorder="1" applyAlignment="1">
      <alignment horizontal="center"/>
    </xf>
    <xf numFmtId="0" fontId="2" fillId="42" borderId="48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15</v>
      </c>
      <c r="C2" s="336"/>
      <c r="D2" s="336"/>
      <c r="E2" s="336"/>
    </row>
    <row r="3" spans="1:8" ht="16.5" customHeight="1">
      <c r="A3" s="339"/>
      <c r="B3" s="337" t="s">
        <v>46</v>
      </c>
      <c r="C3" s="337"/>
      <c r="D3" s="337"/>
      <c r="E3" s="337"/>
    </row>
    <row r="4" spans="1:8" ht="15.75" customHeight="1">
      <c r="A4" s="33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3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9"/>
      <c r="B7" s="26" t="s">
        <v>44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39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9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9"/>
      <c r="B10" s="26" t="s">
        <v>48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39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9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9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9"/>
      <c r="B14" s="26" t="s">
        <v>52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39"/>
      <c r="B15" s="26" t="s">
        <v>53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3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18" activePane="bottomLeft" state="frozen"/>
      <selection pane="bottomLeft" activeCell="H35" sqref="H3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0" t="s">
        <v>96</v>
      </c>
      <c r="B1" s="260" t="s">
        <v>97</v>
      </c>
      <c r="C1" s="260" t="s">
        <v>40</v>
      </c>
      <c r="D1" s="260" t="s">
        <v>194</v>
      </c>
      <c r="E1" s="260" t="s">
        <v>195</v>
      </c>
      <c r="G1" s="340" t="s">
        <v>99</v>
      </c>
      <c r="H1" s="340">
        <f>C99</f>
        <v>46500</v>
      </c>
    </row>
    <row r="2" spans="1:8">
      <c r="A2" s="307" t="s">
        <v>94</v>
      </c>
      <c r="B2" s="318" t="s">
        <v>98</v>
      </c>
      <c r="C2" s="307">
        <v>1000</v>
      </c>
      <c r="D2" s="259"/>
      <c r="E2" s="315"/>
      <c r="G2" s="340"/>
      <c r="H2" s="340"/>
    </row>
    <row r="3" spans="1:8">
      <c r="A3" s="307" t="s">
        <v>128</v>
      </c>
      <c r="B3" s="318" t="s">
        <v>113</v>
      </c>
      <c r="C3" s="307">
        <v>3000</v>
      </c>
      <c r="D3" s="259"/>
      <c r="E3" s="315"/>
    </row>
    <row r="4" spans="1:8">
      <c r="A4" s="307" t="s">
        <v>129</v>
      </c>
      <c r="B4" s="318" t="s">
        <v>130</v>
      </c>
      <c r="C4" s="307">
        <v>500</v>
      </c>
      <c r="D4" s="259"/>
      <c r="E4" s="315"/>
    </row>
    <row r="5" spans="1:8">
      <c r="A5" s="307" t="s">
        <v>131</v>
      </c>
      <c r="B5" s="318"/>
      <c r="C5" s="307">
        <v>2500</v>
      </c>
      <c r="D5" s="259"/>
      <c r="E5" s="315"/>
    </row>
    <row r="6" spans="1:8">
      <c r="A6" s="307" t="s">
        <v>132</v>
      </c>
      <c r="B6" s="318"/>
      <c r="C6" s="307">
        <v>500</v>
      </c>
      <c r="D6" s="259"/>
      <c r="E6" s="315"/>
    </row>
    <row r="7" spans="1:8">
      <c r="A7" s="307" t="s">
        <v>133</v>
      </c>
      <c r="B7" s="318"/>
      <c r="C7" s="307">
        <v>3000</v>
      </c>
      <c r="D7" s="259"/>
      <c r="E7" s="315"/>
    </row>
    <row r="8" spans="1:8">
      <c r="A8" s="307"/>
      <c r="B8" s="318"/>
      <c r="C8" s="307"/>
      <c r="D8" s="259"/>
      <c r="E8" s="315"/>
    </row>
    <row r="9" spans="1:8">
      <c r="A9" s="259"/>
      <c r="B9" s="319"/>
      <c r="C9" s="259"/>
      <c r="D9" s="259"/>
      <c r="E9" s="315"/>
    </row>
    <row r="10" spans="1:8">
      <c r="A10" s="307"/>
      <c r="B10" s="318"/>
      <c r="C10" s="307"/>
      <c r="D10" s="259"/>
      <c r="E10" s="315"/>
    </row>
    <row r="11" spans="1:8">
      <c r="A11" s="259" t="s">
        <v>134</v>
      </c>
      <c r="B11" s="319" t="s">
        <v>161</v>
      </c>
      <c r="C11" s="259">
        <v>3000</v>
      </c>
      <c r="D11" s="259"/>
      <c r="E11" s="315"/>
    </row>
    <row r="12" spans="1:8">
      <c r="A12" s="259" t="s">
        <v>134</v>
      </c>
      <c r="B12" s="319" t="s">
        <v>139</v>
      </c>
      <c r="C12" s="259">
        <v>500</v>
      </c>
      <c r="D12" s="259"/>
      <c r="E12" s="315"/>
    </row>
    <row r="13" spans="1:8">
      <c r="A13" s="259" t="s">
        <v>150</v>
      </c>
      <c r="B13" s="319" t="s">
        <v>151</v>
      </c>
      <c r="C13" s="259">
        <v>1500</v>
      </c>
      <c r="D13" s="259"/>
      <c r="E13" s="315"/>
    </row>
    <row r="14" spans="1:8">
      <c r="A14" s="259" t="s">
        <v>154</v>
      </c>
      <c r="B14" s="319" t="s">
        <v>155</v>
      </c>
      <c r="C14" s="259">
        <v>1500</v>
      </c>
      <c r="D14" s="259"/>
      <c r="E14" s="315"/>
    </row>
    <row r="15" spans="1:8">
      <c r="A15" s="259" t="s">
        <v>159</v>
      </c>
      <c r="B15" s="319" t="s">
        <v>162</v>
      </c>
      <c r="C15" s="259">
        <v>1500</v>
      </c>
      <c r="D15" s="259"/>
      <c r="E15" s="315"/>
    </row>
    <row r="16" spans="1:8">
      <c r="A16" s="259" t="s">
        <v>164</v>
      </c>
      <c r="B16" s="319" t="s">
        <v>165</v>
      </c>
      <c r="C16" s="259">
        <v>1000</v>
      </c>
      <c r="D16" s="259"/>
      <c r="E16" s="315"/>
    </row>
    <row r="17" spans="1:5">
      <c r="A17" s="259" t="s">
        <v>164</v>
      </c>
      <c r="B17" s="319" t="s">
        <v>166</v>
      </c>
      <c r="C17" s="259">
        <v>1500</v>
      </c>
      <c r="D17" s="259"/>
      <c r="E17" s="315"/>
    </row>
    <row r="18" spans="1:5">
      <c r="A18" s="259" t="s">
        <v>164</v>
      </c>
      <c r="B18" s="319" t="s">
        <v>167</v>
      </c>
      <c r="C18" s="259">
        <v>1000</v>
      </c>
      <c r="D18" s="259"/>
      <c r="E18" s="315"/>
    </row>
    <row r="19" spans="1:5">
      <c r="A19" s="259" t="s">
        <v>170</v>
      </c>
      <c r="B19" s="319" t="s">
        <v>172</v>
      </c>
      <c r="C19" s="259">
        <v>500</v>
      </c>
      <c r="D19" s="259"/>
      <c r="E19" s="315"/>
    </row>
    <row r="20" spans="1:5">
      <c r="A20" s="259" t="s">
        <v>170</v>
      </c>
      <c r="B20" s="319" t="s">
        <v>173</v>
      </c>
      <c r="C20" s="259">
        <v>3000</v>
      </c>
      <c r="D20" s="259"/>
      <c r="E20" s="315"/>
    </row>
    <row r="21" spans="1:5">
      <c r="A21" s="259" t="s">
        <v>170</v>
      </c>
      <c r="B21" s="319" t="s">
        <v>167</v>
      </c>
      <c r="C21" s="259">
        <v>1000</v>
      </c>
      <c r="D21" s="259"/>
      <c r="E21" s="315"/>
    </row>
    <row r="22" spans="1:5">
      <c r="A22" s="259" t="s">
        <v>181</v>
      </c>
      <c r="B22" s="319" t="s">
        <v>88</v>
      </c>
      <c r="C22" s="259">
        <v>1000</v>
      </c>
      <c r="D22" s="259"/>
      <c r="E22" s="315"/>
    </row>
    <row r="23" spans="1:5">
      <c r="A23" s="259" t="s">
        <v>182</v>
      </c>
      <c r="B23" s="319" t="s">
        <v>183</v>
      </c>
      <c r="C23" s="259">
        <v>1000</v>
      </c>
      <c r="D23" s="259"/>
      <c r="E23" s="315"/>
    </row>
    <row r="24" spans="1:5">
      <c r="A24" s="259" t="s">
        <v>192</v>
      </c>
      <c r="B24" s="319" t="s">
        <v>193</v>
      </c>
      <c r="C24" s="259">
        <v>1500</v>
      </c>
      <c r="D24" s="303" t="s">
        <v>199</v>
      </c>
      <c r="E24" s="315">
        <v>357484290824718</v>
      </c>
    </row>
    <row r="25" spans="1:5">
      <c r="A25" s="259" t="s">
        <v>196</v>
      </c>
      <c r="B25" s="319" t="s">
        <v>91</v>
      </c>
      <c r="C25" s="259">
        <v>4500</v>
      </c>
      <c r="D25" s="259" t="s">
        <v>197</v>
      </c>
      <c r="E25" s="315"/>
    </row>
    <row r="26" spans="1:5">
      <c r="A26" s="259" t="s">
        <v>206</v>
      </c>
      <c r="B26" s="319" t="s">
        <v>207</v>
      </c>
      <c r="C26" s="259">
        <v>1500</v>
      </c>
      <c r="D26" s="259" t="s">
        <v>199</v>
      </c>
      <c r="E26" s="315"/>
    </row>
    <row r="27" spans="1:5">
      <c r="A27" s="259" t="s">
        <v>209</v>
      </c>
      <c r="B27" s="259" t="s">
        <v>210</v>
      </c>
      <c r="C27" s="259">
        <v>1000</v>
      </c>
      <c r="D27" s="259" t="s">
        <v>211</v>
      </c>
      <c r="E27" s="315"/>
    </row>
    <row r="28" spans="1:5">
      <c r="A28" s="259" t="s">
        <v>216</v>
      </c>
      <c r="B28" s="259" t="s">
        <v>217</v>
      </c>
      <c r="C28" s="259">
        <v>500</v>
      </c>
      <c r="D28" s="259" t="s">
        <v>218</v>
      </c>
      <c r="E28" s="315">
        <v>354551892947593</v>
      </c>
    </row>
    <row r="29" spans="1:5">
      <c r="A29" s="259" t="s">
        <v>216</v>
      </c>
      <c r="B29" s="259" t="s">
        <v>219</v>
      </c>
      <c r="C29" s="259">
        <v>1500</v>
      </c>
      <c r="D29" s="259"/>
      <c r="E29" s="315"/>
    </row>
    <row r="30" spans="1:5">
      <c r="A30" s="259" t="s">
        <v>216</v>
      </c>
      <c r="B30" s="259" t="s">
        <v>220</v>
      </c>
      <c r="C30" s="259">
        <v>3000</v>
      </c>
      <c r="D30" s="259"/>
      <c r="E30" s="315"/>
    </row>
    <row r="31" spans="1:5">
      <c r="A31" s="259" t="s">
        <v>223</v>
      </c>
      <c r="B31" s="259" t="s">
        <v>166</v>
      </c>
      <c r="C31" s="259">
        <v>1500</v>
      </c>
      <c r="D31" s="259" t="s">
        <v>199</v>
      </c>
      <c r="E31" s="315">
        <v>357484290920474</v>
      </c>
    </row>
    <row r="32" spans="1:5">
      <c r="A32" s="259" t="s">
        <v>223</v>
      </c>
      <c r="B32" s="259" t="s">
        <v>82</v>
      </c>
      <c r="C32" s="259">
        <v>500</v>
      </c>
      <c r="D32" s="259" t="s">
        <v>218</v>
      </c>
      <c r="E32" s="315"/>
    </row>
    <row r="33" spans="1:5">
      <c r="A33" s="259" t="s">
        <v>240</v>
      </c>
      <c r="B33" s="259" t="s">
        <v>113</v>
      </c>
      <c r="C33" s="259">
        <v>500</v>
      </c>
      <c r="D33" s="259" t="s">
        <v>218</v>
      </c>
      <c r="E33" s="315">
        <v>354551894521776</v>
      </c>
    </row>
    <row r="34" spans="1:5">
      <c r="A34" s="259" t="s">
        <v>240</v>
      </c>
      <c r="B34" s="259" t="s">
        <v>241</v>
      </c>
      <c r="C34" s="259">
        <v>500</v>
      </c>
      <c r="D34" s="259" t="s">
        <v>218</v>
      </c>
      <c r="E34" s="315">
        <v>354551894521958</v>
      </c>
    </row>
    <row r="35" spans="1:5">
      <c r="A35" s="259" t="s">
        <v>240</v>
      </c>
      <c r="B35" s="259" t="s">
        <v>242</v>
      </c>
      <c r="C35" s="259">
        <v>1500</v>
      </c>
      <c r="D35" s="259" t="s">
        <v>199</v>
      </c>
      <c r="E35" s="315"/>
    </row>
    <row r="36" spans="1:5">
      <c r="A36" s="259"/>
      <c r="B36" s="259"/>
      <c r="C36" s="259"/>
      <c r="D36" s="259"/>
      <c r="E36" s="315"/>
    </row>
    <row r="37" spans="1:5">
      <c r="A37" s="259"/>
      <c r="B37" s="259"/>
      <c r="C37" s="259"/>
      <c r="D37" s="259"/>
      <c r="E37" s="315"/>
    </row>
    <row r="38" spans="1:5">
      <c r="A38" s="259"/>
      <c r="B38" s="259"/>
      <c r="C38" s="259"/>
      <c r="D38" s="259"/>
      <c r="E38" s="315"/>
    </row>
    <row r="39" spans="1:5">
      <c r="A39" s="259"/>
      <c r="B39" s="259"/>
      <c r="C39" s="259"/>
      <c r="D39" s="259"/>
      <c r="E39" s="315"/>
    </row>
    <row r="40" spans="1:5">
      <c r="A40" s="259"/>
      <c r="B40" s="259"/>
      <c r="C40" s="259"/>
      <c r="D40" s="259"/>
      <c r="E40" s="315"/>
    </row>
    <row r="41" spans="1:5">
      <c r="A41" s="259"/>
      <c r="B41" s="259"/>
      <c r="C41" s="259"/>
      <c r="D41" s="259"/>
      <c r="E41" s="315"/>
    </row>
    <row r="42" spans="1:5">
      <c r="A42" s="259"/>
      <c r="B42" s="259"/>
      <c r="C42" s="259"/>
      <c r="D42" s="259"/>
      <c r="E42" s="315"/>
    </row>
    <row r="43" spans="1:5">
      <c r="A43" s="259"/>
      <c r="B43" s="259"/>
      <c r="C43" s="259"/>
      <c r="D43" s="259"/>
      <c r="E43" s="315"/>
    </row>
    <row r="44" spans="1:5">
      <c r="A44" s="259"/>
      <c r="B44" s="259"/>
      <c r="C44" s="259"/>
      <c r="D44" s="259"/>
      <c r="E44" s="315"/>
    </row>
    <row r="45" spans="1:5">
      <c r="A45" s="259"/>
      <c r="B45" s="259"/>
      <c r="C45" s="259"/>
      <c r="D45" s="259"/>
      <c r="E45" s="315"/>
    </row>
    <row r="46" spans="1:5">
      <c r="A46" s="259"/>
      <c r="B46" s="259"/>
      <c r="C46" s="259"/>
      <c r="D46" s="259"/>
      <c r="E46" s="315"/>
    </row>
    <row r="47" spans="1:5">
      <c r="A47" s="259"/>
      <c r="B47" s="259"/>
      <c r="C47" s="259"/>
      <c r="D47" s="259"/>
      <c r="E47" s="315"/>
    </row>
    <row r="48" spans="1:5">
      <c r="A48" s="259"/>
      <c r="B48" s="259"/>
      <c r="C48" s="259"/>
      <c r="D48" s="259"/>
      <c r="E48" s="315"/>
    </row>
    <row r="49" spans="1:5">
      <c r="A49" s="259"/>
      <c r="B49" s="259"/>
      <c r="C49" s="259"/>
      <c r="D49" s="259"/>
      <c r="E49" s="315"/>
    </row>
    <row r="50" spans="1:5">
      <c r="A50" s="259"/>
      <c r="B50" s="259"/>
      <c r="C50" s="259"/>
      <c r="D50" s="259"/>
      <c r="E50" s="315"/>
    </row>
    <row r="51" spans="1:5">
      <c r="A51" s="259"/>
      <c r="B51" s="259"/>
      <c r="C51" s="259"/>
      <c r="D51" s="259"/>
      <c r="E51" s="315"/>
    </row>
    <row r="52" spans="1:5">
      <c r="A52" s="259"/>
      <c r="B52" s="259"/>
      <c r="C52" s="259"/>
      <c r="D52" s="259"/>
      <c r="E52" s="315"/>
    </row>
    <row r="53" spans="1:5">
      <c r="A53" s="259"/>
      <c r="B53" s="259"/>
      <c r="C53" s="259"/>
      <c r="D53" s="259"/>
      <c r="E53" s="315"/>
    </row>
    <row r="54" spans="1:5">
      <c r="A54" s="259"/>
      <c r="B54" s="259"/>
      <c r="C54" s="259"/>
      <c r="D54" s="259"/>
      <c r="E54" s="315"/>
    </row>
    <row r="55" spans="1:5">
      <c r="A55" s="259"/>
      <c r="B55" s="259"/>
      <c r="C55" s="259"/>
      <c r="D55" s="259"/>
      <c r="E55" s="315"/>
    </row>
    <row r="56" spans="1:5">
      <c r="A56" s="259"/>
      <c r="B56" s="259"/>
      <c r="C56" s="259"/>
      <c r="D56" s="259"/>
      <c r="E56" s="315"/>
    </row>
    <row r="57" spans="1:5">
      <c r="A57" s="259"/>
      <c r="B57" s="259"/>
      <c r="C57" s="259"/>
      <c r="D57" s="259"/>
      <c r="E57" s="315"/>
    </row>
    <row r="58" spans="1:5">
      <c r="A58" s="259"/>
      <c r="B58" s="259"/>
      <c r="C58" s="259"/>
      <c r="D58" s="259"/>
      <c r="E58" s="315"/>
    </row>
    <row r="59" spans="1:5">
      <c r="A59" s="259"/>
      <c r="B59" s="259"/>
      <c r="C59" s="259"/>
      <c r="D59" s="259"/>
      <c r="E59" s="315"/>
    </row>
    <row r="60" spans="1:5">
      <c r="A60" s="259"/>
      <c r="B60" s="259"/>
      <c r="C60" s="259"/>
      <c r="D60" s="259"/>
      <c r="E60" s="315"/>
    </row>
    <row r="61" spans="1:5">
      <c r="A61" s="259"/>
      <c r="B61" s="259"/>
      <c r="C61" s="259"/>
      <c r="D61" s="259"/>
      <c r="E61" s="315"/>
    </row>
    <row r="62" spans="1:5">
      <c r="A62" s="259"/>
      <c r="B62" s="259"/>
      <c r="C62" s="259"/>
      <c r="D62" s="259"/>
      <c r="E62" s="315"/>
    </row>
    <row r="63" spans="1:5">
      <c r="A63" s="259"/>
      <c r="B63" s="259"/>
      <c r="C63" s="259"/>
      <c r="D63" s="259"/>
      <c r="E63" s="315"/>
    </row>
    <row r="64" spans="1:5">
      <c r="A64" s="259"/>
      <c r="B64" s="259"/>
      <c r="C64" s="259"/>
      <c r="D64" s="259"/>
      <c r="E64" s="315"/>
    </row>
    <row r="65" spans="1:5">
      <c r="A65" s="259"/>
      <c r="B65" s="259"/>
      <c r="C65" s="259"/>
      <c r="D65" s="259"/>
      <c r="E65" s="315"/>
    </row>
    <row r="66" spans="1:5">
      <c r="A66" s="259"/>
      <c r="B66" s="259"/>
      <c r="C66" s="259"/>
      <c r="D66" s="259"/>
      <c r="E66" s="315"/>
    </row>
    <row r="67" spans="1:5">
      <c r="A67" s="259"/>
      <c r="B67" s="259"/>
      <c r="C67" s="259"/>
      <c r="D67" s="259"/>
      <c r="E67" s="315"/>
    </row>
    <row r="68" spans="1:5">
      <c r="A68" s="259"/>
      <c r="B68" s="259"/>
      <c r="C68" s="259"/>
      <c r="D68" s="259"/>
      <c r="E68" s="315"/>
    </row>
    <row r="69" spans="1:5">
      <c r="A69" s="259"/>
      <c r="B69" s="259"/>
      <c r="C69" s="259"/>
      <c r="D69" s="259"/>
      <c r="E69" s="315"/>
    </row>
    <row r="70" spans="1:5">
      <c r="A70" s="259"/>
      <c r="B70" s="259"/>
      <c r="C70" s="259"/>
      <c r="D70" s="259"/>
      <c r="E70" s="315"/>
    </row>
    <row r="71" spans="1:5">
      <c r="A71" s="259"/>
      <c r="B71" s="259"/>
      <c r="C71" s="259"/>
      <c r="D71" s="259"/>
      <c r="E71" s="315"/>
    </row>
    <row r="72" spans="1:5">
      <c r="A72" s="259"/>
      <c r="B72" s="259"/>
      <c r="C72" s="259"/>
      <c r="D72" s="259"/>
      <c r="E72" s="315"/>
    </row>
    <row r="73" spans="1:5">
      <c r="A73" s="259"/>
      <c r="B73" s="259"/>
      <c r="C73" s="259"/>
      <c r="D73" s="259"/>
      <c r="E73" s="315"/>
    </row>
    <row r="74" spans="1:5">
      <c r="A74" s="259"/>
      <c r="B74" s="259"/>
      <c r="C74" s="259"/>
      <c r="D74" s="259"/>
      <c r="E74" s="315"/>
    </row>
    <row r="75" spans="1:5">
      <c r="A75" s="259"/>
      <c r="B75" s="259"/>
      <c r="C75" s="259"/>
      <c r="D75" s="259"/>
      <c r="E75" s="315"/>
    </row>
    <row r="76" spans="1:5">
      <c r="A76" s="259"/>
      <c r="B76" s="259"/>
      <c r="C76" s="259"/>
      <c r="D76" s="259"/>
      <c r="E76" s="315"/>
    </row>
    <row r="77" spans="1:5">
      <c r="A77" s="259"/>
      <c r="B77" s="259"/>
      <c r="C77" s="259"/>
      <c r="D77" s="259"/>
      <c r="E77" s="315"/>
    </row>
    <row r="78" spans="1:5">
      <c r="A78" s="259"/>
      <c r="B78" s="259"/>
      <c r="C78" s="259"/>
      <c r="D78" s="259"/>
      <c r="E78" s="315"/>
    </row>
    <row r="79" spans="1:5">
      <c r="A79" s="259"/>
      <c r="B79" s="259"/>
      <c r="C79" s="259"/>
      <c r="D79" s="259"/>
      <c r="E79" s="315"/>
    </row>
    <row r="80" spans="1:5">
      <c r="A80" s="259"/>
      <c r="B80" s="259"/>
      <c r="C80" s="259"/>
      <c r="D80" s="259"/>
      <c r="E80" s="315"/>
    </row>
    <row r="81" spans="1:5">
      <c r="A81" s="259"/>
      <c r="B81" s="259"/>
      <c r="C81" s="259"/>
      <c r="D81" s="259"/>
      <c r="E81" s="315"/>
    </row>
    <row r="82" spans="1:5">
      <c r="A82" s="259"/>
      <c r="B82" s="259"/>
      <c r="C82" s="259"/>
      <c r="D82" s="259"/>
      <c r="E82" s="315"/>
    </row>
    <row r="83" spans="1:5">
      <c r="A83" s="259"/>
      <c r="B83" s="259"/>
      <c r="C83" s="259"/>
      <c r="D83" s="259"/>
      <c r="E83" s="315"/>
    </row>
    <row r="84" spans="1:5">
      <c r="A84" s="259"/>
      <c r="B84" s="259"/>
      <c r="C84" s="259"/>
      <c r="D84" s="259"/>
      <c r="E84" s="315"/>
    </row>
    <row r="85" spans="1:5">
      <c r="A85" s="259"/>
      <c r="B85" s="259"/>
      <c r="C85" s="259"/>
      <c r="D85" s="259"/>
      <c r="E85" s="315"/>
    </row>
    <row r="86" spans="1:5">
      <c r="A86" s="259"/>
      <c r="B86" s="259"/>
      <c r="C86" s="259"/>
      <c r="D86" s="259"/>
      <c r="E86" s="315"/>
    </row>
    <row r="87" spans="1:5">
      <c r="A87" s="259"/>
      <c r="B87" s="259"/>
      <c r="C87" s="259"/>
      <c r="D87" s="259"/>
      <c r="E87" s="315"/>
    </row>
    <row r="88" spans="1:5">
      <c r="A88" s="259"/>
      <c r="B88" s="259"/>
      <c r="C88" s="259"/>
      <c r="D88" s="259"/>
      <c r="E88" s="315"/>
    </row>
    <row r="89" spans="1:5">
      <c r="A89" s="259"/>
      <c r="B89" s="259"/>
      <c r="C89" s="259"/>
      <c r="D89" s="259"/>
      <c r="E89" s="315"/>
    </row>
    <row r="90" spans="1:5">
      <c r="A90" s="259"/>
      <c r="B90" s="259"/>
      <c r="C90" s="259"/>
      <c r="D90" s="259"/>
      <c r="E90" s="315"/>
    </row>
    <row r="91" spans="1:5">
      <c r="A91" s="259"/>
      <c r="B91" s="259"/>
      <c r="C91" s="259"/>
      <c r="D91" s="259"/>
      <c r="E91" s="315"/>
    </row>
    <row r="92" spans="1:5">
      <c r="A92" s="259"/>
      <c r="B92" s="259"/>
      <c r="C92" s="259"/>
      <c r="D92" s="259"/>
      <c r="E92" s="315"/>
    </row>
    <row r="93" spans="1:5">
      <c r="A93" s="259"/>
      <c r="B93" s="259"/>
      <c r="C93" s="259"/>
      <c r="D93" s="259"/>
      <c r="E93" s="315"/>
    </row>
    <row r="94" spans="1:5">
      <c r="A94" s="259"/>
      <c r="B94" s="259"/>
      <c r="C94" s="259"/>
      <c r="D94" s="259"/>
      <c r="E94" s="315"/>
    </row>
    <row r="95" spans="1:5">
      <c r="A95" s="259"/>
      <c r="B95" s="259"/>
      <c r="C95" s="259"/>
      <c r="D95" s="259"/>
      <c r="E95" s="315"/>
    </row>
    <row r="96" spans="1:5">
      <c r="A96" s="259"/>
      <c r="B96" s="259"/>
      <c r="C96" s="259"/>
      <c r="D96" s="259"/>
      <c r="E96" s="315"/>
    </row>
    <row r="97" spans="1:5">
      <c r="A97" s="259"/>
      <c r="B97" s="259"/>
      <c r="C97" s="259"/>
      <c r="D97" s="259"/>
      <c r="E97" s="315"/>
    </row>
    <row r="98" spans="1:5">
      <c r="A98" s="259"/>
      <c r="B98" s="259"/>
      <c r="C98" s="259"/>
      <c r="D98" s="259"/>
      <c r="E98" s="315"/>
    </row>
    <row r="99" spans="1:5">
      <c r="A99" s="259"/>
      <c r="B99" s="259"/>
      <c r="C99" s="259">
        <f>SUM(C2:C98)</f>
        <v>46500</v>
      </c>
      <c r="D99" s="259"/>
      <c r="E99" s="259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2" sqref="G22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38"/>
      <c r="B1" s="338"/>
      <c r="C1" s="338"/>
      <c r="D1" s="338"/>
      <c r="E1" s="338"/>
      <c r="F1" s="338"/>
    </row>
    <row r="2" spans="1:7" ht="20.25">
      <c r="A2" s="339"/>
      <c r="B2" s="336" t="s">
        <v>15</v>
      </c>
      <c r="C2" s="336"/>
      <c r="D2" s="336"/>
      <c r="E2" s="336"/>
    </row>
    <row r="3" spans="1:7" ht="16.5" customHeight="1">
      <c r="A3" s="339"/>
      <c r="B3" s="337" t="s">
        <v>135</v>
      </c>
      <c r="C3" s="337"/>
      <c r="D3" s="337"/>
      <c r="E3" s="337"/>
    </row>
    <row r="4" spans="1:7" ht="15.75" customHeight="1">
      <c r="A4" s="339"/>
      <c r="B4" s="22" t="s">
        <v>0</v>
      </c>
      <c r="C4" s="22" t="s">
        <v>9</v>
      </c>
      <c r="D4" s="22" t="s">
        <v>2</v>
      </c>
      <c r="E4" s="23" t="s">
        <v>1</v>
      </c>
      <c r="F4" s="260" t="s">
        <v>10</v>
      </c>
    </row>
    <row r="5" spans="1:7">
      <c r="A5" s="339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39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39"/>
      <c r="B7" s="26" t="s">
        <v>134</v>
      </c>
      <c r="C7" s="295">
        <v>0</v>
      </c>
      <c r="D7" s="295">
        <v>0</v>
      </c>
      <c r="E7" s="296">
        <f t="shared" si="0"/>
        <v>0</v>
      </c>
      <c r="F7" s="2"/>
      <c r="G7" s="2"/>
    </row>
    <row r="8" spans="1:7">
      <c r="A8" s="339"/>
      <c r="B8" s="26" t="s">
        <v>144</v>
      </c>
      <c r="C8" s="293">
        <v>1000000</v>
      </c>
      <c r="D8" s="293">
        <v>1000000</v>
      </c>
      <c r="E8" s="294">
        <f>E7+C8-D8</f>
        <v>0</v>
      </c>
      <c r="F8" s="299" t="s">
        <v>145</v>
      </c>
      <c r="G8" s="2"/>
    </row>
    <row r="9" spans="1:7">
      <c r="A9" s="339"/>
      <c r="B9" s="26" t="s">
        <v>150</v>
      </c>
      <c r="C9" s="297">
        <v>0</v>
      </c>
      <c r="D9" s="297">
        <v>0</v>
      </c>
      <c r="E9" s="298">
        <f t="shared" si="0"/>
        <v>0</v>
      </c>
      <c r="F9" s="2"/>
      <c r="G9" s="2"/>
    </row>
    <row r="10" spans="1:7">
      <c r="A10" s="339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39"/>
      <c r="B11" s="26" t="s">
        <v>154</v>
      </c>
      <c r="C11" s="295">
        <v>0</v>
      </c>
      <c r="D11" s="295">
        <v>0</v>
      </c>
      <c r="E11" s="296">
        <f t="shared" si="0"/>
        <v>0</v>
      </c>
      <c r="F11" s="2"/>
      <c r="G11" s="2"/>
    </row>
    <row r="12" spans="1:7">
      <c r="A12" s="339"/>
      <c r="B12" s="26" t="s">
        <v>156</v>
      </c>
      <c r="C12" s="293">
        <v>1000000</v>
      </c>
      <c r="D12" s="293">
        <v>1000000</v>
      </c>
      <c r="E12" s="294">
        <f t="shared" si="0"/>
        <v>0</v>
      </c>
      <c r="F12" s="302" t="s">
        <v>145</v>
      </c>
      <c r="G12" s="2"/>
    </row>
    <row r="13" spans="1:7">
      <c r="A13" s="339"/>
      <c r="B13" s="26" t="s">
        <v>159</v>
      </c>
      <c r="C13" s="304">
        <v>100000</v>
      </c>
      <c r="D13" s="304">
        <v>100000</v>
      </c>
      <c r="E13" s="305">
        <f t="shared" si="0"/>
        <v>0</v>
      </c>
      <c r="F13" s="306" t="s">
        <v>160</v>
      </c>
      <c r="G13" s="30"/>
    </row>
    <row r="14" spans="1:7">
      <c r="A14" s="339"/>
      <c r="B14" s="26" t="s">
        <v>164</v>
      </c>
      <c r="C14" s="297">
        <v>0</v>
      </c>
      <c r="D14" s="297">
        <v>0</v>
      </c>
      <c r="E14" s="298">
        <f t="shared" si="0"/>
        <v>0</v>
      </c>
      <c r="F14" s="29"/>
      <c r="G14" s="2"/>
    </row>
    <row r="15" spans="1:7">
      <c r="A15" s="339"/>
      <c r="B15" s="26" t="s">
        <v>168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39"/>
      <c r="B16" s="26" t="s">
        <v>170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39"/>
      <c r="B17" s="26" t="s">
        <v>180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39"/>
      <c r="B18" s="26" t="s">
        <v>181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39"/>
      <c r="B19" s="26" t="s">
        <v>182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39"/>
      <c r="B20" s="26" t="s">
        <v>191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39"/>
      <c r="B21" s="26" t="s">
        <v>192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39"/>
      <c r="B22" s="26" t="s">
        <v>196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39"/>
      <c r="B23" s="26" t="s">
        <v>206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39"/>
      <c r="B24" s="26" t="s">
        <v>209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39"/>
      <c r="B25" s="26" t="s">
        <v>212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39"/>
      <c r="B26" s="26" t="s">
        <v>216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39"/>
      <c r="B27" s="26" t="s">
        <v>223</v>
      </c>
      <c r="C27" s="293">
        <v>2000000</v>
      </c>
      <c r="D27" s="293">
        <v>2000000</v>
      </c>
      <c r="E27" s="294">
        <f t="shared" si="0"/>
        <v>0</v>
      </c>
      <c r="F27" s="335" t="s">
        <v>244</v>
      </c>
      <c r="G27" s="21"/>
    </row>
    <row r="28" spans="1:7">
      <c r="A28" s="339"/>
      <c r="B28" s="26" t="s">
        <v>240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39"/>
      <c r="B29" s="26"/>
      <c r="C29" s="243"/>
      <c r="D29" s="243"/>
      <c r="E29" s="244">
        <f t="shared" si="0"/>
        <v>0</v>
      </c>
      <c r="F29" s="2"/>
      <c r="G29" s="21"/>
    </row>
    <row r="30" spans="1:7">
      <c r="A30" s="339"/>
      <c r="B30" s="26"/>
      <c r="C30" s="243"/>
      <c r="D30" s="243"/>
      <c r="E30" s="244">
        <f t="shared" si="0"/>
        <v>0</v>
      </c>
      <c r="F30" s="2"/>
      <c r="G30" s="21"/>
    </row>
    <row r="31" spans="1:7">
      <c r="A31" s="339"/>
      <c r="B31" s="26"/>
      <c r="C31" s="243"/>
      <c r="D31" s="243"/>
      <c r="E31" s="244">
        <f t="shared" si="0"/>
        <v>0</v>
      </c>
      <c r="F31" s="2"/>
      <c r="G31" s="21"/>
    </row>
    <row r="32" spans="1:7">
      <c r="A32" s="339"/>
      <c r="B32" s="26"/>
      <c r="C32" s="243"/>
      <c r="D32" s="243"/>
      <c r="E32" s="244">
        <f>E31+C32-D32</f>
        <v>0</v>
      </c>
      <c r="F32" s="2"/>
      <c r="G32" s="21"/>
    </row>
    <row r="33" spans="1:7">
      <c r="A33" s="339"/>
      <c r="B33" s="26"/>
      <c r="C33" s="243"/>
      <c r="D33" s="245"/>
      <c r="E33" s="244">
        <f t="shared" si="0"/>
        <v>0</v>
      </c>
      <c r="F33" s="2"/>
      <c r="G33" s="21"/>
    </row>
    <row r="34" spans="1:7">
      <c r="A34" s="339"/>
      <c r="B34" s="26"/>
      <c r="C34" s="243"/>
      <c r="D34" s="243"/>
      <c r="E34" s="244">
        <f t="shared" si="0"/>
        <v>0</v>
      </c>
      <c r="F34" s="2"/>
      <c r="G34" s="21"/>
    </row>
    <row r="35" spans="1:7">
      <c r="A35" s="339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39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39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39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39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39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39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39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39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39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39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39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39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39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39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39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39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39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39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39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39"/>
      <c r="B55" s="26"/>
      <c r="C55" s="243"/>
      <c r="D55" s="243"/>
      <c r="E55" s="244">
        <f t="shared" si="0"/>
        <v>0</v>
      </c>
      <c r="F55" s="2"/>
    </row>
    <row r="56" spans="1:7">
      <c r="A56" s="339"/>
      <c r="B56" s="26"/>
      <c r="C56" s="243"/>
      <c r="D56" s="243"/>
      <c r="E56" s="244">
        <f t="shared" si="0"/>
        <v>0</v>
      </c>
      <c r="F56" s="2"/>
    </row>
    <row r="57" spans="1:7">
      <c r="A57" s="339"/>
      <c r="B57" s="26"/>
      <c r="C57" s="243"/>
      <c r="D57" s="243"/>
      <c r="E57" s="244">
        <f t="shared" si="0"/>
        <v>0</v>
      </c>
      <c r="F57" s="2"/>
    </row>
    <row r="58" spans="1:7">
      <c r="A58" s="339"/>
      <c r="B58" s="26"/>
      <c r="C58" s="243"/>
      <c r="D58" s="243"/>
      <c r="E58" s="244">
        <f t="shared" si="0"/>
        <v>0</v>
      </c>
      <c r="F58" s="2"/>
    </row>
    <row r="59" spans="1:7">
      <c r="A59" s="339"/>
      <c r="B59" s="26"/>
      <c r="C59" s="243"/>
      <c r="D59" s="243"/>
      <c r="E59" s="244">
        <f t="shared" si="0"/>
        <v>0</v>
      </c>
      <c r="F59" s="2"/>
    </row>
    <row r="60" spans="1:7">
      <c r="A60" s="339"/>
      <c r="B60" s="26"/>
      <c r="C60" s="243"/>
      <c r="D60" s="243"/>
      <c r="E60" s="244">
        <f t="shared" si="0"/>
        <v>0</v>
      </c>
      <c r="F60" s="2"/>
    </row>
    <row r="61" spans="1:7">
      <c r="A61" s="339"/>
      <c r="B61" s="26"/>
      <c r="C61" s="243"/>
      <c r="D61" s="243"/>
      <c r="E61" s="244">
        <f t="shared" si="0"/>
        <v>0</v>
      </c>
      <c r="F61" s="2"/>
    </row>
    <row r="62" spans="1:7">
      <c r="A62" s="339"/>
      <c r="B62" s="26"/>
      <c r="C62" s="243"/>
      <c r="D62" s="243"/>
      <c r="E62" s="244">
        <f t="shared" si="0"/>
        <v>0</v>
      </c>
      <c r="F62" s="2"/>
    </row>
    <row r="63" spans="1:7">
      <c r="A63" s="339"/>
      <c r="B63" s="26"/>
      <c r="C63" s="243"/>
      <c r="D63" s="243"/>
      <c r="E63" s="244">
        <f t="shared" si="0"/>
        <v>0</v>
      </c>
      <c r="F63" s="2"/>
    </row>
    <row r="64" spans="1:7">
      <c r="A64" s="339"/>
      <c r="B64" s="26"/>
      <c r="C64" s="243"/>
      <c r="D64" s="243"/>
      <c r="E64" s="244">
        <f t="shared" si="0"/>
        <v>0</v>
      </c>
      <c r="F64" s="2"/>
    </row>
    <row r="65" spans="1:7">
      <c r="A65" s="339"/>
      <c r="B65" s="26"/>
      <c r="C65" s="243"/>
      <c r="D65" s="243"/>
      <c r="E65" s="244">
        <f t="shared" si="0"/>
        <v>0</v>
      </c>
      <c r="F65" s="2"/>
    </row>
    <row r="66" spans="1:7">
      <c r="A66" s="339"/>
      <c r="B66" s="26"/>
      <c r="C66" s="243"/>
      <c r="D66" s="243"/>
      <c r="E66" s="244">
        <f t="shared" si="0"/>
        <v>0</v>
      </c>
      <c r="F66" s="2"/>
    </row>
    <row r="67" spans="1:7">
      <c r="A67" s="339"/>
      <c r="B67" s="26"/>
      <c r="C67" s="243"/>
      <c r="D67" s="243"/>
      <c r="E67" s="244">
        <f t="shared" si="0"/>
        <v>0</v>
      </c>
      <c r="F67" s="2"/>
    </row>
    <row r="68" spans="1:7">
      <c r="A68" s="339"/>
      <c r="B68" s="26"/>
      <c r="C68" s="243"/>
      <c r="D68" s="243"/>
      <c r="E68" s="244">
        <f t="shared" si="0"/>
        <v>0</v>
      </c>
      <c r="F68" s="2"/>
    </row>
    <row r="69" spans="1:7">
      <c r="A69" s="339"/>
      <c r="B69" s="26"/>
      <c r="C69" s="243"/>
      <c r="D69" s="243"/>
      <c r="E69" s="244">
        <f t="shared" si="0"/>
        <v>0</v>
      </c>
      <c r="F69" s="2"/>
    </row>
    <row r="70" spans="1:7">
      <c r="A70" s="339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39"/>
      <c r="B71" s="26"/>
      <c r="C71" s="243"/>
      <c r="D71" s="243"/>
      <c r="E71" s="244">
        <f t="shared" si="1"/>
        <v>0</v>
      </c>
      <c r="F71" s="2"/>
    </row>
    <row r="72" spans="1:7">
      <c r="A72" s="339"/>
      <c r="B72" s="26"/>
      <c r="C72" s="243"/>
      <c r="D72" s="243"/>
      <c r="E72" s="244">
        <f t="shared" si="1"/>
        <v>0</v>
      </c>
      <c r="F72" s="2"/>
    </row>
    <row r="73" spans="1:7">
      <c r="A73" s="339"/>
      <c r="B73" s="26"/>
      <c r="C73" s="243"/>
      <c r="D73" s="243"/>
      <c r="E73" s="244">
        <f t="shared" si="1"/>
        <v>0</v>
      </c>
      <c r="F73" s="2"/>
    </row>
    <row r="74" spans="1:7">
      <c r="A74" s="339"/>
      <c r="B74" s="26"/>
      <c r="C74" s="243"/>
      <c r="D74" s="243"/>
      <c r="E74" s="244">
        <f t="shared" si="1"/>
        <v>0</v>
      </c>
      <c r="F74" s="2"/>
    </row>
    <row r="75" spans="1:7">
      <c r="A75" s="339"/>
      <c r="B75" s="26"/>
      <c r="C75" s="243"/>
      <c r="D75" s="243"/>
      <c r="E75" s="244">
        <f t="shared" si="1"/>
        <v>0</v>
      </c>
      <c r="F75" s="2"/>
    </row>
    <row r="76" spans="1:7">
      <c r="A76" s="339"/>
      <c r="B76" s="26"/>
      <c r="C76" s="243"/>
      <c r="D76" s="243"/>
      <c r="E76" s="244">
        <f t="shared" si="1"/>
        <v>0</v>
      </c>
      <c r="F76" s="2"/>
    </row>
    <row r="77" spans="1:7">
      <c r="A77" s="339"/>
      <c r="B77" s="26"/>
      <c r="C77" s="243"/>
      <c r="D77" s="243"/>
      <c r="E77" s="244">
        <f t="shared" si="1"/>
        <v>0</v>
      </c>
      <c r="F77" s="2"/>
    </row>
    <row r="78" spans="1:7">
      <c r="A78" s="339"/>
      <c r="B78" s="26"/>
      <c r="C78" s="243"/>
      <c r="D78" s="243"/>
      <c r="E78" s="244">
        <f t="shared" si="1"/>
        <v>0</v>
      </c>
      <c r="F78" s="2"/>
    </row>
    <row r="79" spans="1:7">
      <c r="A79" s="339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39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39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39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39"/>
      <c r="B83" s="31"/>
      <c r="C83" s="244">
        <f>SUM(C5:C72)</f>
        <v>10021220</v>
      </c>
      <c r="D83" s="244">
        <f>SUM(D5:D77)</f>
        <v>10021220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T32" sqref="T32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45" t="s">
        <v>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62" customFormat="1" ht="18">
      <c r="A2" s="346" t="s">
        <v>68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63" customFormat="1" ht="16.5" thickBot="1">
      <c r="A3" s="347" t="s">
        <v>136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47"/>
      <c r="T3" s="7"/>
      <c r="U3" s="7"/>
      <c r="V3" s="7"/>
      <c r="W3" s="7"/>
      <c r="X3" s="16"/>
    </row>
    <row r="4" spans="1:24" s="64" customFormat="1" ht="12.75" customHeight="1">
      <c r="A4" s="350" t="s">
        <v>29</v>
      </c>
      <c r="B4" s="352" t="s">
        <v>30</v>
      </c>
      <c r="C4" s="341" t="s">
        <v>31</v>
      </c>
      <c r="D4" s="341" t="s">
        <v>32</v>
      </c>
      <c r="E4" s="341" t="s">
        <v>33</v>
      </c>
      <c r="F4" s="341" t="s">
        <v>157</v>
      </c>
      <c r="G4" s="341" t="s">
        <v>34</v>
      </c>
      <c r="H4" s="341" t="s">
        <v>171</v>
      </c>
      <c r="I4" s="341" t="s">
        <v>190</v>
      </c>
      <c r="J4" s="341" t="s">
        <v>35</v>
      </c>
      <c r="K4" s="341" t="s">
        <v>36</v>
      </c>
      <c r="L4" s="341" t="s">
        <v>37</v>
      </c>
      <c r="M4" s="341" t="s">
        <v>163</v>
      </c>
      <c r="N4" s="341" t="s">
        <v>38</v>
      </c>
      <c r="O4" s="343" t="s">
        <v>39</v>
      </c>
      <c r="P4" s="354" t="s">
        <v>169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22" t="s">
        <v>40</v>
      </c>
      <c r="S5" s="68"/>
      <c r="T5" s="69"/>
      <c r="U5" s="69"/>
      <c r="V5" s="69"/>
      <c r="W5" s="69"/>
      <c r="X5" s="70"/>
    </row>
    <row r="6" spans="1:24" s="13" customFormat="1">
      <c r="A6" s="71" t="s">
        <v>134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144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150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41</v>
      </c>
      <c r="V8" s="33"/>
      <c r="W8" s="5"/>
    </row>
    <row r="9" spans="1:24" s="13" customFormat="1">
      <c r="A9" s="71" t="s">
        <v>154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156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159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164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168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170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180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181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182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191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192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196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205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206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209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212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216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223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240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 t="s">
        <v>13</v>
      </c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42</v>
      </c>
      <c r="B37" s="97">
        <f>SUM(B6:B36)</f>
        <v>7500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595</v>
      </c>
      <c r="K37" s="98">
        <f t="shared" si="1"/>
        <v>180</v>
      </c>
      <c r="L37" s="98">
        <f t="shared" si="1"/>
        <v>0</v>
      </c>
      <c r="M37" s="98">
        <f t="shared" si="1"/>
        <v>800</v>
      </c>
      <c r="N37" s="114">
        <f t="shared" si="1"/>
        <v>640</v>
      </c>
      <c r="O37" s="98">
        <f t="shared" si="1"/>
        <v>0</v>
      </c>
      <c r="P37" s="99">
        <f t="shared" si="1"/>
        <v>900</v>
      </c>
      <c r="Q37" s="100">
        <f>SUM(Q6:Q36)</f>
        <v>40525</v>
      </c>
      <c r="S37" s="224" t="s">
        <v>43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64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3" zoomScale="120" zoomScaleNormal="120" workbookViewId="0">
      <selection activeCell="D72" sqref="D72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61" t="s">
        <v>15</v>
      </c>
      <c r="B1" s="361"/>
      <c r="C1" s="361"/>
      <c r="D1" s="361"/>
      <c r="E1" s="361"/>
      <c r="F1" s="361"/>
      <c r="G1" s="361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62" t="s">
        <v>137</v>
      </c>
      <c r="B2" s="362"/>
      <c r="C2" s="362"/>
      <c r="D2" s="362"/>
      <c r="E2" s="362"/>
      <c r="F2" s="362"/>
      <c r="G2" s="362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63" t="s">
        <v>67</v>
      </c>
      <c r="B3" s="363"/>
      <c r="C3" s="363"/>
      <c r="D3" s="363"/>
      <c r="E3" s="363"/>
      <c r="F3" s="363"/>
      <c r="G3" s="363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61" t="s">
        <v>0</v>
      </c>
      <c r="B4" s="262" t="s">
        <v>17</v>
      </c>
      <c r="C4" s="261" t="s">
        <v>18</v>
      </c>
      <c r="D4" s="262" t="s">
        <v>19</v>
      </c>
      <c r="E4" s="262" t="s">
        <v>20</v>
      </c>
      <c r="F4" s="262" t="s">
        <v>1</v>
      </c>
      <c r="G4" s="262" t="s">
        <v>101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3" t="s">
        <v>134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4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3" t="s">
        <v>144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4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150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154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156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159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164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168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170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180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181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182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191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192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196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205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206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209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212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216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223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240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5747254</v>
      </c>
      <c r="C33" s="248">
        <f>SUM(C5:C32)</f>
        <v>4295364</v>
      </c>
      <c r="D33" s="247">
        <f>SUM(D5:D32)</f>
        <v>318480</v>
      </c>
      <c r="E33" s="247">
        <f>SUM(E5:E32)</f>
        <v>4613844</v>
      </c>
      <c r="F33" s="247">
        <f>B33-E33</f>
        <v>1133410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58" t="s">
        <v>21</v>
      </c>
      <c r="C35" s="358"/>
      <c r="D35" s="358"/>
      <c r="E35" s="358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58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175</v>
      </c>
      <c r="B37" s="234" t="s">
        <v>176</v>
      </c>
      <c r="C37" s="308" t="s">
        <v>177</v>
      </c>
      <c r="D37" s="202">
        <v>132540</v>
      </c>
      <c r="E37" s="309" t="s">
        <v>170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100</v>
      </c>
      <c r="B38" s="116" t="s">
        <v>141</v>
      </c>
      <c r="C38" s="115" t="s">
        <v>121</v>
      </c>
      <c r="D38" s="203">
        <v>9140</v>
      </c>
      <c r="E38" s="171" t="s">
        <v>181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100</v>
      </c>
      <c r="B39" s="116" t="s">
        <v>174</v>
      </c>
      <c r="C39" s="115"/>
      <c r="D39" s="203">
        <v>2000</v>
      </c>
      <c r="E39" s="171" t="s">
        <v>240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178</v>
      </c>
      <c r="B40" s="364" t="s">
        <v>202</v>
      </c>
      <c r="C40" s="365"/>
      <c r="D40" s="203">
        <v>83230</v>
      </c>
      <c r="E40" s="171" t="s">
        <v>206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185</v>
      </c>
      <c r="B41" s="54" t="s">
        <v>186</v>
      </c>
      <c r="C41" s="115" t="s">
        <v>187</v>
      </c>
      <c r="D41" s="203">
        <v>33130</v>
      </c>
      <c r="E41" s="172" t="s">
        <v>182</v>
      </c>
      <c r="F41" s="132"/>
      <c r="G41" s="141" t="s">
        <v>43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59"/>
      <c r="H43" s="359"/>
      <c r="I43" s="359"/>
      <c r="J43" s="359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58</v>
      </c>
      <c r="B45" s="197" t="s">
        <v>55</v>
      </c>
      <c r="C45" s="197" t="s">
        <v>56</v>
      </c>
      <c r="D45" s="204" t="s">
        <v>54</v>
      </c>
      <c r="E45" s="198" t="s">
        <v>57</v>
      </c>
      <c r="F45" s="127"/>
      <c r="G45" s="133"/>
      <c r="H45" s="216" t="s">
        <v>59</v>
      </c>
      <c r="I45" s="212" t="s">
        <v>60</v>
      </c>
      <c r="J45" s="212" t="s">
        <v>54</v>
      </c>
      <c r="K45" s="217" t="s">
        <v>61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74</v>
      </c>
      <c r="B46" s="282" t="s">
        <v>75</v>
      </c>
      <c r="C46" s="123"/>
      <c r="D46" s="283">
        <v>65000</v>
      </c>
      <c r="E46" s="284" t="s">
        <v>124</v>
      </c>
      <c r="F46" s="126"/>
      <c r="G46" s="133"/>
      <c r="H46" s="186" t="s">
        <v>75</v>
      </c>
      <c r="I46" s="187"/>
      <c r="J46" s="188">
        <v>65000</v>
      </c>
      <c r="K46" s="123" t="s">
        <v>124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102</v>
      </c>
      <c r="B47" s="50" t="s">
        <v>103</v>
      </c>
      <c r="C47" s="115"/>
      <c r="D47" s="205">
        <v>318320</v>
      </c>
      <c r="E47" s="173" t="s">
        <v>223</v>
      </c>
      <c r="F47" s="127"/>
      <c r="G47" s="133"/>
      <c r="H47" s="182" t="s">
        <v>103</v>
      </c>
      <c r="I47" s="52"/>
      <c r="J47" s="49">
        <v>218000</v>
      </c>
      <c r="K47" s="49" t="s">
        <v>94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102</v>
      </c>
      <c r="B48" s="50" t="s">
        <v>146</v>
      </c>
      <c r="C48" s="115"/>
      <c r="D48" s="205">
        <v>31420</v>
      </c>
      <c r="E48" s="173" t="s">
        <v>159</v>
      </c>
      <c r="F48" s="127"/>
      <c r="G48" s="133"/>
      <c r="H48" s="182" t="s">
        <v>106</v>
      </c>
      <c r="I48" s="52"/>
      <c r="J48" s="49">
        <v>100000</v>
      </c>
      <c r="K48" s="166" t="s">
        <v>133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102</v>
      </c>
      <c r="B49" s="51" t="s">
        <v>184</v>
      </c>
      <c r="C49" s="115"/>
      <c r="D49" s="205">
        <v>40000</v>
      </c>
      <c r="E49" s="175" t="s">
        <v>182</v>
      </c>
      <c r="F49" s="127"/>
      <c r="G49" s="133"/>
      <c r="H49" s="182" t="s">
        <v>107</v>
      </c>
      <c r="I49" s="52"/>
      <c r="J49" s="49">
        <v>11000</v>
      </c>
      <c r="K49" s="166" t="s">
        <v>133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102</v>
      </c>
      <c r="B50" s="50" t="s">
        <v>201</v>
      </c>
      <c r="C50" s="115"/>
      <c r="D50" s="205">
        <v>100000</v>
      </c>
      <c r="E50" s="173" t="s">
        <v>200</v>
      </c>
      <c r="F50" s="127"/>
      <c r="G50" s="133"/>
      <c r="H50" s="170" t="s">
        <v>120</v>
      </c>
      <c r="I50" s="53"/>
      <c r="J50" s="164">
        <v>50000</v>
      </c>
      <c r="K50" s="165" t="s">
        <v>118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105</v>
      </c>
      <c r="B51" s="285" t="s">
        <v>106</v>
      </c>
      <c r="C51" s="115"/>
      <c r="D51" s="286">
        <v>200000</v>
      </c>
      <c r="E51" s="175" t="s">
        <v>144</v>
      </c>
      <c r="F51" s="127"/>
      <c r="G51" s="133"/>
      <c r="H51" s="182" t="s">
        <v>90</v>
      </c>
      <c r="I51" s="52"/>
      <c r="J51" s="49">
        <v>200000</v>
      </c>
      <c r="K51" s="166" t="s">
        <v>123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105</v>
      </c>
      <c r="B52" s="51" t="s">
        <v>107</v>
      </c>
      <c r="C52" s="115"/>
      <c r="D52" s="205">
        <v>78400</v>
      </c>
      <c r="E52" s="175" t="s">
        <v>170</v>
      </c>
      <c r="F52" s="127"/>
      <c r="G52" s="133"/>
      <c r="H52" s="182" t="s">
        <v>91</v>
      </c>
      <c r="I52" s="52"/>
      <c r="J52" s="49">
        <v>220000</v>
      </c>
      <c r="K52" s="166" t="s">
        <v>127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119</v>
      </c>
      <c r="B53" s="51" t="s">
        <v>120</v>
      </c>
      <c r="C53" s="115"/>
      <c r="D53" s="205">
        <v>56320</v>
      </c>
      <c r="E53" s="174" t="s">
        <v>240</v>
      </c>
      <c r="F53" s="127"/>
      <c r="G53" s="133"/>
      <c r="H53" s="182" t="s">
        <v>72</v>
      </c>
      <c r="I53" s="52"/>
      <c r="J53" s="49">
        <v>319360</v>
      </c>
      <c r="K53" s="166" t="s">
        <v>131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89</v>
      </c>
      <c r="B54" s="51" t="s">
        <v>90</v>
      </c>
      <c r="C54" s="115"/>
      <c r="D54" s="205">
        <v>174000</v>
      </c>
      <c r="E54" s="174" t="s">
        <v>223</v>
      </c>
      <c r="F54" s="127"/>
      <c r="G54" s="133"/>
      <c r="H54" s="184" t="s">
        <v>73</v>
      </c>
      <c r="I54" s="58"/>
      <c r="J54" s="49">
        <v>41970</v>
      </c>
      <c r="K54" s="166" t="s">
        <v>65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89</v>
      </c>
      <c r="B55" s="50" t="s">
        <v>91</v>
      </c>
      <c r="C55" s="115"/>
      <c r="D55" s="205">
        <v>240000</v>
      </c>
      <c r="E55" s="175" t="s">
        <v>216</v>
      </c>
      <c r="F55" s="127"/>
      <c r="G55" s="133"/>
      <c r="H55" s="182" t="s">
        <v>82</v>
      </c>
      <c r="I55" s="52"/>
      <c r="J55" s="49">
        <v>119730</v>
      </c>
      <c r="K55" s="166" t="s">
        <v>132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71</v>
      </c>
      <c r="B56" s="287" t="s">
        <v>82</v>
      </c>
      <c r="C56" s="115"/>
      <c r="D56" s="205">
        <v>86710</v>
      </c>
      <c r="E56" s="173" t="s">
        <v>192</v>
      </c>
      <c r="F56" s="127"/>
      <c r="G56" s="133"/>
      <c r="H56" s="182" t="s">
        <v>83</v>
      </c>
      <c r="I56" s="52"/>
      <c r="J56" s="49">
        <v>188300</v>
      </c>
      <c r="K56" s="115" t="s">
        <v>127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71</v>
      </c>
      <c r="B57" s="50" t="s">
        <v>83</v>
      </c>
      <c r="C57" s="115"/>
      <c r="D57" s="205">
        <v>188300</v>
      </c>
      <c r="E57" s="175" t="s">
        <v>127</v>
      </c>
      <c r="F57" s="127"/>
      <c r="G57" s="133"/>
      <c r="H57" s="182" t="s">
        <v>110</v>
      </c>
      <c r="I57" s="52"/>
      <c r="J57" s="49">
        <v>162250</v>
      </c>
      <c r="K57" s="166" t="s">
        <v>109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71</v>
      </c>
      <c r="B58" s="51" t="s">
        <v>73</v>
      </c>
      <c r="C58" s="115"/>
      <c r="D58" s="205">
        <v>51120</v>
      </c>
      <c r="E58" s="173" t="s">
        <v>192</v>
      </c>
      <c r="F58" s="127"/>
      <c r="G58" s="133"/>
      <c r="H58" s="182" t="s">
        <v>113</v>
      </c>
      <c r="I58" s="52"/>
      <c r="J58" s="49">
        <v>170690</v>
      </c>
      <c r="K58" s="166" t="s">
        <v>133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71</v>
      </c>
      <c r="B59" s="51" t="s">
        <v>72</v>
      </c>
      <c r="C59" s="115"/>
      <c r="D59" s="205">
        <v>317910</v>
      </c>
      <c r="E59" s="174" t="s">
        <v>196</v>
      </c>
      <c r="F59" s="127"/>
      <c r="G59" s="133"/>
      <c r="H59" s="182" t="s">
        <v>115</v>
      </c>
      <c r="I59" s="52"/>
      <c r="J59" s="49">
        <v>100000</v>
      </c>
      <c r="K59" s="166" t="s">
        <v>124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71</v>
      </c>
      <c r="B60" s="51" t="s">
        <v>113</v>
      </c>
      <c r="C60" s="115"/>
      <c r="D60" s="205">
        <v>162840</v>
      </c>
      <c r="E60" s="173" t="s">
        <v>192</v>
      </c>
      <c r="F60" s="127"/>
      <c r="G60" s="133"/>
      <c r="H60" s="170" t="s">
        <v>81</v>
      </c>
      <c r="I60" s="53"/>
      <c r="J60" s="164">
        <v>100000</v>
      </c>
      <c r="K60" s="165" t="s">
        <v>79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71</v>
      </c>
      <c r="B61" s="285" t="s">
        <v>110</v>
      </c>
      <c r="C61" s="115"/>
      <c r="D61" s="205">
        <v>162250</v>
      </c>
      <c r="E61" s="173" t="s">
        <v>109</v>
      </c>
      <c r="F61" s="129"/>
      <c r="G61" s="133"/>
      <c r="H61" s="182" t="s">
        <v>111</v>
      </c>
      <c r="I61" s="52"/>
      <c r="J61" s="49">
        <v>200000</v>
      </c>
      <c r="K61" s="166" t="s">
        <v>109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71</v>
      </c>
      <c r="B62" s="51" t="s">
        <v>140</v>
      </c>
      <c r="C62" s="115"/>
      <c r="D62" s="205">
        <v>278180</v>
      </c>
      <c r="E62" s="173" t="s">
        <v>170</v>
      </c>
      <c r="F62" s="126"/>
      <c r="G62" s="133"/>
      <c r="H62" s="182" t="s">
        <v>125</v>
      </c>
      <c r="I62" s="52"/>
      <c r="J62" s="49">
        <v>14000</v>
      </c>
      <c r="K62" s="167" t="s">
        <v>133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215</v>
      </c>
      <c r="B63" s="51" t="s">
        <v>98</v>
      </c>
      <c r="C63" s="115"/>
      <c r="D63" s="205">
        <v>5000</v>
      </c>
      <c r="E63" s="174" t="s">
        <v>212</v>
      </c>
      <c r="F63" s="127"/>
      <c r="G63" s="133"/>
      <c r="H63" s="170" t="s">
        <v>88</v>
      </c>
      <c r="I63" s="53" t="s">
        <v>121</v>
      </c>
      <c r="J63" s="164">
        <v>400</v>
      </c>
      <c r="K63" s="165" t="s">
        <v>87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114</v>
      </c>
      <c r="B64" s="51" t="s">
        <v>115</v>
      </c>
      <c r="C64" s="115"/>
      <c r="D64" s="205">
        <v>100000</v>
      </c>
      <c r="E64" s="174" t="s">
        <v>209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114</v>
      </c>
      <c r="B65" s="51" t="s">
        <v>142</v>
      </c>
      <c r="C65" s="115"/>
      <c r="D65" s="205">
        <v>155300</v>
      </c>
      <c r="E65" s="174" t="s">
        <v>240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221</v>
      </c>
      <c r="B66" s="51" t="s">
        <v>222</v>
      </c>
      <c r="C66" s="115"/>
      <c r="D66" s="205">
        <v>10000</v>
      </c>
      <c r="E66" s="174" t="s">
        <v>216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80</v>
      </c>
      <c r="B67" s="287" t="s">
        <v>81</v>
      </c>
      <c r="C67" s="115"/>
      <c r="D67" s="205">
        <v>100000</v>
      </c>
      <c r="E67" s="173" t="s">
        <v>170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80</v>
      </c>
      <c r="B68" s="287" t="s">
        <v>111</v>
      </c>
      <c r="C68" s="115"/>
      <c r="D68" s="205">
        <v>200000</v>
      </c>
      <c r="E68" s="175" t="s">
        <v>109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 t="s">
        <v>80</v>
      </c>
      <c r="B69" s="50" t="s">
        <v>125</v>
      </c>
      <c r="C69" s="115"/>
      <c r="D69" s="205">
        <v>33000</v>
      </c>
      <c r="E69" s="174" t="s">
        <v>216</v>
      </c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56" t="s">
        <v>27</v>
      </c>
      <c r="B119" s="357"/>
      <c r="C119" s="360"/>
      <c r="D119" s="207">
        <f>SUM(D37:D118)</f>
        <v>3414110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56" t="s">
        <v>28</v>
      </c>
      <c r="B121" s="357"/>
      <c r="C121" s="357"/>
      <c r="D121" s="207">
        <f>D119+M121</f>
        <v>3414110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71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topLeftCell="A25" zoomScaleNormal="100" workbookViewId="0">
      <selection activeCell="E38" sqref="E38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3.7109375" style="1" customWidth="1"/>
    <col min="8" max="8" width="2" style="1" customWidth="1"/>
    <col min="9" max="9" width="20.140625" style="1" bestFit="1" customWidth="1"/>
    <col min="10" max="10" width="11.42578125" style="1" bestFit="1" customWidth="1"/>
    <col min="11" max="11" width="14.42578125" style="1" customWidth="1"/>
    <col min="12" max="16384" width="9.140625" style="1"/>
  </cols>
  <sheetData>
    <row r="1" spans="1:18" ht="26.25">
      <c r="A1" s="369" t="s">
        <v>149</v>
      </c>
      <c r="B1" s="370"/>
      <c r="C1" s="370"/>
      <c r="D1" s="370"/>
      <c r="E1" s="371"/>
      <c r="F1" s="5"/>
      <c r="G1" s="5"/>
      <c r="H1" s="5"/>
    </row>
    <row r="2" spans="1:18" ht="20.25">
      <c r="A2" s="378" t="s">
        <v>66</v>
      </c>
      <c r="B2" s="379"/>
      <c r="C2" s="379"/>
      <c r="D2" s="379"/>
      <c r="E2" s="380"/>
      <c r="F2" s="5"/>
      <c r="G2" s="5"/>
      <c r="H2" s="5"/>
    </row>
    <row r="3" spans="1:18" ht="23.25">
      <c r="A3" s="372" t="s">
        <v>243</v>
      </c>
      <c r="B3" s="373"/>
      <c r="C3" s="373"/>
      <c r="D3" s="373"/>
      <c r="E3" s="374"/>
      <c r="F3" s="5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23.25">
      <c r="A4" s="381" t="s">
        <v>69</v>
      </c>
      <c r="B4" s="382"/>
      <c r="C4" s="382"/>
      <c r="D4" s="382"/>
      <c r="E4" s="383"/>
      <c r="F4" s="5"/>
      <c r="G4" s="41"/>
      <c r="H4" s="41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1.75">
      <c r="A5" s="269" t="s">
        <v>63</v>
      </c>
      <c r="B5" s="240">
        <v>13000000</v>
      </c>
      <c r="C5" s="38"/>
      <c r="D5" s="38" t="s">
        <v>11</v>
      </c>
      <c r="E5" s="268">
        <v>10399312</v>
      </c>
      <c r="F5" s="34"/>
      <c r="G5" s="255"/>
      <c r="H5" s="255"/>
      <c r="I5" s="256"/>
      <c r="J5" s="257"/>
      <c r="K5" s="7"/>
      <c r="L5" s="7"/>
      <c r="M5" s="7"/>
      <c r="N5" s="7"/>
      <c r="O5" s="7"/>
      <c r="P5" s="7"/>
      <c r="Q5" s="7"/>
      <c r="R5" s="7"/>
    </row>
    <row r="6" spans="1:18" ht="21.75">
      <c r="A6" s="267" t="s">
        <v>6</v>
      </c>
      <c r="B6" s="240">
        <v>122850</v>
      </c>
      <c r="C6" s="40"/>
      <c r="D6" s="38" t="s">
        <v>16</v>
      </c>
      <c r="E6" s="268">
        <v>0</v>
      </c>
      <c r="F6" s="7"/>
      <c r="G6" s="251"/>
      <c r="H6" s="251"/>
      <c r="I6" s="320" t="s">
        <v>203</v>
      </c>
      <c r="J6" s="299">
        <v>36790</v>
      </c>
      <c r="K6" s="7"/>
      <c r="L6" s="7"/>
      <c r="M6" s="7"/>
      <c r="N6" s="7"/>
      <c r="O6" s="7"/>
      <c r="P6" s="7"/>
      <c r="Q6" s="7"/>
      <c r="R6" s="7"/>
    </row>
    <row r="7" spans="1:18" ht="21.75">
      <c r="A7" s="269" t="s">
        <v>226</v>
      </c>
      <c r="B7" s="240">
        <v>98768</v>
      </c>
      <c r="C7" s="40"/>
      <c r="D7" s="281" t="s">
        <v>70</v>
      </c>
      <c r="E7" s="270">
        <v>268841</v>
      </c>
      <c r="F7" s="7"/>
      <c r="G7" s="251"/>
      <c r="H7" s="251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1.75">
      <c r="A8" s="269" t="s">
        <v>231</v>
      </c>
      <c r="B8" s="240">
        <v>112954</v>
      </c>
      <c r="C8" s="38"/>
      <c r="D8" s="334"/>
      <c r="E8" s="271"/>
      <c r="F8" s="7"/>
      <c r="G8" s="231"/>
      <c r="H8" s="231"/>
      <c r="I8" s="299" t="s">
        <v>225</v>
      </c>
      <c r="J8" s="299">
        <v>40000</v>
      </c>
      <c r="K8" s="320" t="s">
        <v>75</v>
      </c>
      <c r="L8" s="7"/>
      <c r="M8" s="2"/>
      <c r="N8" s="7"/>
      <c r="O8" s="7"/>
      <c r="P8" s="7"/>
      <c r="Q8" s="7"/>
      <c r="R8" s="7"/>
    </row>
    <row r="9" spans="1:18" ht="21.75">
      <c r="A9" s="267"/>
      <c r="B9" s="240"/>
      <c r="C9" s="39"/>
      <c r="D9" s="38" t="s">
        <v>12</v>
      </c>
      <c r="E9" s="272">
        <v>3414110</v>
      </c>
      <c r="F9" s="7"/>
      <c r="G9" s="108"/>
      <c r="H9" s="108"/>
      <c r="I9" s="320" t="s">
        <v>236</v>
      </c>
      <c r="J9" s="299">
        <v>14900</v>
      </c>
      <c r="K9" s="320" t="s">
        <v>142</v>
      </c>
      <c r="L9" s="7"/>
      <c r="M9" s="2"/>
      <c r="N9" s="7"/>
      <c r="O9" s="7"/>
      <c r="P9" s="7"/>
      <c r="Q9" s="7"/>
      <c r="R9" s="7"/>
    </row>
    <row r="10" spans="1:18" ht="23.25">
      <c r="A10" s="267" t="s">
        <v>138</v>
      </c>
      <c r="B10" s="240">
        <v>40525</v>
      </c>
      <c r="C10" s="39"/>
      <c r="D10" s="324" t="s">
        <v>208</v>
      </c>
      <c r="E10" s="322">
        <v>515044</v>
      </c>
      <c r="F10" s="7"/>
      <c r="G10" s="231"/>
      <c r="H10" s="231"/>
      <c r="K10" s="7"/>
      <c r="L10" s="7"/>
      <c r="M10" s="7"/>
      <c r="N10" s="7"/>
      <c r="O10" s="7"/>
      <c r="P10" s="7"/>
      <c r="Q10" s="7"/>
      <c r="R10" s="7"/>
    </row>
    <row r="11" spans="1:18" ht="21.75">
      <c r="A11" s="267" t="s">
        <v>62</v>
      </c>
      <c r="B11" s="240">
        <v>0</v>
      </c>
      <c r="C11" s="39"/>
      <c r="D11" s="332" t="s">
        <v>234</v>
      </c>
      <c r="E11" s="316">
        <v>36790</v>
      </c>
      <c r="F11" s="7"/>
      <c r="G11" s="231"/>
      <c r="H11" s="231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1.75">
      <c r="A12" s="300" t="s">
        <v>8</v>
      </c>
      <c r="B12" s="301">
        <f>B6+B7+B8-B10-B11</f>
        <v>294047</v>
      </c>
      <c r="C12" s="39"/>
      <c r="D12" s="333" t="s">
        <v>235</v>
      </c>
      <c r="E12" s="317">
        <v>54900</v>
      </c>
      <c r="F12" s="7" t="s">
        <v>43</v>
      </c>
      <c r="G12" s="232"/>
      <c r="H12" s="232"/>
      <c r="I12" s="320" t="s">
        <v>230</v>
      </c>
      <c r="J12" s="299">
        <v>78960</v>
      </c>
      <c r="K12" s="320" t="s">
        <v>205</v>
      </c>
      <c r="N12" s="7"/>
      <c r="O12" s="7"/>
      <c r="P12" s="7"/>
      <c r="Q12" s="7"/>
      <c r="R12" s="7"/>
    </row>
    <row r="13" spans="1:18" ht="21.75">
      <c r="A13" s="269"/>
      <c r="B13" s="240"/>
      <c r="C13" s="39"/>
      <c r="D13" s="333" t="s">
        <v>198</v>
      </c>
      <c r="E13" s="316">
        <v>146300</v>
      </c>
      <c r="F13" s="7"/>
      <c r="G13" s="233"/>
      <c r="H13" s="233"/>
      <c r="I13" s="320" t="s">
        <v>229</v>
      </c>
      <c r="J13" s="299">
        <v>7990</v>
      </c>
      <c r="K13" s="320" t="s">
        <v>205</v>
      </c>
      <c r="N13" s="7"/>
      <c r="O13" s="7"/>
      <c r="P13" s="7"/>
      <c r="Q13" s="7"/>
      <c r="R13" s="7"/>
    </row>
    <row r="14" spans="1:18" ht="21.75">
      <c r="A14" s="325" t="s">
        <v>224</v>
      </c>
      <c r="B14" s="326">
        <v>2000000</v>
      </c>
      <c r="C14" s="39"/>
      <c r="D14" s="332" t="s">
        <v>95</v>
      </c>
      <c r="E14" s="316">
        <v>46500</v>
      </c>
      <c r="F14" s="7"/>
      <c r="G14" s="233"/>
      <c r="H14" s="233"/>
      <c r="I14" s="320" t="s">
        <v>232</v>
      </c>
      <c r="J14" s="299">
        <v>98768</v>
      </c>
      <c r="K14" s="320" t="s">
        <v>205</v>
      </c>
      <c r="N14" s="7"/>
      <c r="O14" s="7"/>
      <c r="P14" s="7"/>
      <c r="Q14" s="7"/>
      <c r="R14" s="7"/>
    </row>
    <row r="15" spans="1:18" ht="21.75">
      <c r="A15" s="325" t="s">
        <v>246</v>
      </c>
      <c r="B15" s="326">
        <v>400000</v>
      </c>
      <c r="C15" s="39"/>
      <c r="D15" s="333" t="s">
        <v>158</v>
      </c>
      <c r="E15" s="317">
        <v>12250</v>
      </c>
      <c r="F15" s="5"/>
      <c r="G15" s="12"/>
      <c r="H15" s="12"/>
      <c r="I15" s="320" t="s">
        <v>233</v>
      </c>
      <c r="J15" s="299">
        <v>112954</v>
      </c>
      <c r="K15" s="320" t="s">
        <v>205</v>
      </c>
      <c r="N15" s="7"/>
      <c r="O15" s="7"/>
      <c r="P15" s="7"/>
      <c r="Q15" s="7"/>
      <c r="R15" s="7"/>
    </row>
    <row r="16" spans="1:18" ht="21.75">
      <c r="A16" s="267" t="s">
        <v>5</v>
      </c>
      <c r="B16" s="241">
        <f>B5+B6+B7+B8-B10-B11+B14-B15</f>
        <v>14894047</v>
      </c>
      <c r="C16" s="39"/>
      <c r="D16" s="39" t="s">
        <v>7</v>
      </c>
      <c r="E16" s="273">
        <f>E5+E6+E10+E11+E12+E7+E13+E14+E15+E9</f>
        <v>14894047</v>
      </c>
      <c r="F16" s="5"/>
      <c r="G16" s="328">
        <f>B16-E16</f>
        <v>0</v>
      </c>
      <c r="H16" s="329"/>
      <c r="I16" s="321" t="s">
        <v>237</v>
      </c>
      <c r="J16" s="321">
        <f>SUM(J12:J15)</f>
        <v>298672</v>
      </c>
      <c r="K16" s="327"/>
      <c r="M16" s="7"/>
      <c r="N16" s="7"/>
      <c r="O16" s="7"/>
      <c r="P16" s="7"/>
      <c r="Q16" s="7"/>
      <c r="R16" s="7"/>
    </row>
    <row r="17" spans="1:18" ht="21.75">
      <c r="A17" s="267"/>
      <c r="B17" s="266" t="s">
        <v>13</v>
      </c>
      <c r="C17" s="39"/>
      <c r="D17" s="39"/>
      <c r="E17" s="274"/>
      <c r="F17" s="5"/>
      <c r="G17" s="9"/>
      <c r="H17" s="9"/>
      <c r="I17" s="7"/>
      <c r="J17" s="7">
        <v>70212</v>
      </c>
      <c r="K17" s="108" t="s">
        <v>238</v>
      </c>
      <c r="L17" s="7"/>
      <c r="M17" s="7"/>
      <c r="N17" s="7"/>
      <c r="O17" s="7"/>
      <c r="P17" s="7"/>
      <c r="Q17" s="7"/>
      <c r="R17" s="7"/>
    </row>
    <row r="18" spans="1:18" ht="23.25" thickBot="1">
      <c r="A18" s="375" t="s">
        <v>14</v>
      </c>
      <c r="B18" s="376"/>
      <c r="C18" s="376"/>
      <c r="D18" s="376"/>
      <c r="E18" s="377"/>
      <c r="F18" s="5"/>
      <c r="G18" s="8"/>
      <c r="H18" s="8"/>
      <c r="I18" s="7"/>
      <c r="J18" s="7">
        <v>2000000</v>
      </c>
      <c r="K18" s="108" t="s">
        <v>239</v>
      </c>
      <c r="L18" s="7"/>
      <c r="M18" s="7"/>
      <c r="N18" s="7"/>
      <c r="O18" s="7"/>
      <c r="P18" s="7"/>
      <c r="Q18" s="7"/>
      <c r="R18" s="7"/>
    </row>
    <row r="19" spans="1:18" ht="21.75">
      <c r="A19" s="288" t="s">
        <v>78</v>
      </c>
      <c r="B19" s="289">
        <v>65000</v>
      </c>
      <c r="C19" s="290"/>
      <c r="D19" s="291" t="s">
        <v>76</v>
      </c>
      <c r="E19" s="292">
        <v>317910</v>
      </c>
      <c r="F19" s="5"/>
      <c r="G19" s="16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1.75">
      <c r="A20" s="276" t="s">
        <v>104</v>
      </c>
      <c r="B20" s="43">
        <v>318320</v>
      </c>
      <c r="C20" s="38"/>
      <c r="D20" s="254" t="s">
        <v>153</v>
      </c>
      <c r="E20" s="275">
        <v>278180</v>
      </c>
      <c r="G20" s="17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1.75">
      <c r="A21" s="277" t="s">
        <v>147</v>
      </c>
      <c r="B21" s="117">
        <v>31460</v>
      </c>
      <c r="C21" s="38"/>
      <c r="D21" s="258" t="s">
        <v>85</v>
      </c>
      <c r="E21" s="278">
        <v>188300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21.75">
      <c r="A22" s="277" t="s">
        <v>188</v>
      </c>
      <c r="B22" s="117">
        <v>40000</v>
      </c>
      <c r="C22" s="38"/>
      <c r="D22" s="254" t="s">
        <v>117</v>
      </c>
      <c r="E22" s="275">
        <v>162840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1.75">
      <c r="A23" s="277" t="s">
        <v>204</v>
      </c>
      <c r="B23" s="117">
        <v>100000</v>
      </c>
      <c r="C23" s="38"/>
      <c r="D23" s="254" t="s">
        <v>152</v>
      </c>
      <c r="E23" s="275">
        <v>162250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1.75">
      <c r="A24" s="279" t="s">
        <v>148</v>
      </c>
      <c r="B24" s="265">
        <v>78400</v>
      </c>
      <c r="C24" s="118"/>
      <c r="D24" s="254" t="s">
        <v>84</v>
      </c>
      <c r="E24" s="275">
        <v>86710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1.75">
      <c r="A25" s="280" t="s">
        <v>108</v>
      </c>
      <c r="B25" s="117">
        <v>200000</v>
      </c>
      <c r="C25" s="118"/>
      <c r="D25" s="254" t="s">
        <v>77</v>
      </c>
      <c r="E25" s="275">
        <v>51120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1.75">
      <c r="A26" s="276" t="s">
        <v>122</v>
      </c>
      <c r="B26" s="43">
        <v>56320</v>
      </c>
      <c r="C26" s="118"/>
      <c r="D26" s="254" t="s">
        <v>86</v>
      </c>
      <c r="E26" s="275">
        <v>100000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21.75">
      <c r="A27" s="280" t="s">
        <v>92</v>
      </c>
      <c r="B27" s="117">
        <v>174000</v>
      </c>
      <c r="C27" s="118"/>
      <c r="D27" s="254" t="s">
        <v>112</v>
      </c>
      <c r="E27" s="275">
        <v>200000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21.75">
      <c r="A28" s="310" t="s">
        <v>93</v>
      </c>
      <c r="B28" s="311">
        <v>240000</v>
      </c>
      <c r="C28" s="312"/>
      <c r="D28" s="313" t="s">
        <v>126</v>
      </c>
      <c r="E28" s="314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10" t="s">
        <v>228</v>
      </c>
      <c r="B29" s="311">
        <v>10000</v>
      </c>
      <c r="C29" s="312"/>
      <c r="D29" s="330" t="s">
        <v>227</v>
      </c>
      <c r="E29" s="331">
        <v>83230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10" t="s">
        <v>143</v>
      </c>
      <c r="B30" s="311">
        <v>155300</v>
      </c>
      <c r="C30" s="312"/>
      <c r="D30" s="330" t="s">
        <v>189</v>
      </c>
      <c r="E30" s="331">
        <v>33130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10" t="s">
        <v>116</v>
      </c>
      <c r="B31" s="311">
        <v>100000</v>
      </c>
      <c r="C31" s="312"/>
      <c r="D31" s="330" t="s">
        <v>179</v>
      </c>
      <c r="E31" s="331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1" thickBot="1">
      <c r="A32" s="366" t="s">
        <v>245</v>
      </c>
      <c r="B32" s="367"/>
      <c r="C32" s="367"/>
      <c r="D32" s="367"/>
      <c r="E32" s="368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</sheetData>
  <sortState ref="D11:E15">
    <sortCondition ref="D11"/>
  </sortState>
  <mergeCells count="6">
    <mergeCell ref="A32:E3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G15" sqref="G15"/>
    </sheetView>
  </sheetViews>
  <sheetFormatPr defaultRowHeight="12.75"/>
  <cols>
    <col min="1" max="1" width="11.7109375" customWidth="1"/>
    <col min="2" max="2" width="15.5703125" customWidth="1"/>
    <col min="3" max="3" width="19.85546875" customWidth="1"/>
  </cols>
  <sheetData>
    <row r="1" spans="1:3" ht="18">
      <c r="A1" s="384" t="s">
        <v>213</v>
      </c>
      <c r="B1" s="385"/>
      <c r="C1" s="386"/>
    </row>
    <row r="2" spans="1:3">
      <c r="A2" s="260" t="s">
        <v>0</v>
      </c>
      <c r="B2" s="260" t="s">
        <v>214</v>
      </c>
      <c r="C2" s="260" t="s">
        <v>40</v>
      </c>
    </row>
    <row r="3" spans="1:3">
      <c r="A3" s="307" t="s">
        <v>212</v>
      </c>
      <c r="B3" s="307" t="s">
        <v>88</v>
      </c>
      <c r="C3" s="307">
        <v>1920</v>
      </c>
    </row>
    <row r="4" spans="1:3">
      <c r="A4" s="307" t="s">
        <v>216</v>
      </c>
      <c r="B4" s="307" t="s">
        <v>88</v>
      </c>
      <c r="C4" s="307">
        <v>1920</v>
      </c>
    </row>
    <row r="5" spans="1:3">
      <c r="A5" s="307" t="s">
        <v>223</v>
      </c>
      <c r="B5" s="307" t="s">
        <v>88</v>
      </c>
      <c r="C5" s="307">
        <v>2400</v>
      </c>
    </row>
    <row r="6" spans="1:3">
      <c r="A6" s="307" t="s">
        <v>240</v>
      </c>
      <c r="B6" s="307" t="s">
        <v>141</v>
      </c>
      <c r="C6" s="307">
        <v>960</v>
      </c>
    </row>
    <row r="7" spans="1:3">
      <c r="A7" s="307" t="s">
        <v>240</v>
      </c>
      <c r="B7" s="307" t="s">
        <v>88</v>
      </c>
      <c r="C7" s="307">
        <v>1440</v>
      </c>
    </row>
    <row r="8" spans="1:3">
      <c r="A8" s="307"/>
      <c r="B8" s="307"/>
      <c r="C8" s="307"/>
    </row>
    <row r="9" spans="1:3">
      <c r="A9" s="307"/>
      <c r="B9" s="307"/>
      <c r="C9" s="307"/>
    </row>
    <row r="10" spans="1:3">
      <c r="A10" s="307"/>
      <c r="B10" s="307"/>
      <c r="C10" s="307"/>
    </row>
    <row r="11" spans="1:3">
      <c r="A11" s="307"/>
      <c r="B11" s="307"/>
      <c r="C11" s="307"/>
    </row>
    <row r="12" spans="1:3">
      <c r="A12" s="307"/>
      <c r="B12" s="307"/>
      <c r="C12" s="307"/>
    </row>
    <row r="13" spans="1:3">
      <c r="A13" s="307"/>
      <c r="B13" s="307"/>
      <c r="C13" s="307"/>
    </row>
    <row r="14" spans="1:3">
      <c r="A14" s="307"/>
      <c r="B14" s="307"/>
      <c r="C14" s="307"/>
    </row>
    <row r="15" spans="1:3">
      <c r="A15" s="307"/>
      <c r="B15" s="307"/>
      <c r="C15" s="307"/>
    </row>
    <row r="16" spans="1:3">
      <c r="A16" s="307"/>
      <c r="B16" s="307"/>
      <c r="C16" s="307"/>
    </row>
    <row r="17" spans="1:3">
      <c r="A17" s="307"/>
      <c r="B17" s="307"/>
      <c r="C17" s="307"/>
    </row>
    <row r="18" spans="1:3">
      <c r="A18" s="307"/>
      <c r="B18" s="307"/>
      <c r="C18" s="307"/>
    </row>
    <row r="19" spans="1:3">
      <c r="A19" s="307"/>
      <c r="B19" s="307"/>
      <c r="C19" s="307"/>
    </row>
    <row r="20" spans="1:3">
      <c r="A20" s="307"/>
      <c r="B20" s="307"/>
      <c r="C20" s="307"/>
    </row>
    <row r="21" spans="1:3">
      <c r="A21" s="307"/>
      <c r="B21" s="307"/>
      <c r="C21" s="307"/>
    </row>
    <row r="22" spans="1:3">
      <c r="A22" s="307"/>
      <c r="B22" s="307"/>
      <c r="C22" s="307"/>
    </row>
    <row r="23" spans="1:3">
      <c r="A23" s="307"/>
      <c r="B23" s="307"/>
      <c r="C23" s="307"/>
    </row>
    <row r="24" spans="1:3">
      <c r="A24" s="307"/>
      <c r="B24" s="307"/>
      <c r="C24" s="307"/>
    </row>
    <row r="25" spans="1:3" ht="15.75">
      <c r="A25" s="387" t="s">
        <v>99</v>
      </c>
      <c r="B25" s="388"/>
      <c r="C25" s="323">
        <f>SUM(C3:C24)</f>
        <v>8640</v>
      </c>
    </row>
  </sheetData>
  <mergeCells count="2">
    <mergeCell ref="A1:C1"/>
    <mergeCell ref="A25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Protection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2022-03-26T18:05:23Z</dcterms:modified>
</cp:coreProperties>
</file>