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February\06.02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Feb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B12" i="10" l="1"/>
  <c r="E15" i="10" l="1"/>
  <c r="E13" i="14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<sst xmlns="http://schemas.openxmlformats.org/spreadsheetml/2006/main" count="399" uniqueCount="220">
  <si>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</si>
  <si>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</si>
  <si>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</si>
  <si>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</si>
  <si>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</si>
  <si>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</si>
  <si>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</si>
  <si>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</si>
  <si>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</si>
  <si>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</si>
  <si>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</si>
  <si>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</si>
  <si>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</si>
  <si>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</si>
  <si>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</si>
  <si>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</si>
  <si>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</si>
  <si>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</si>
  <si>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</si>
  <si>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</si>
  <si>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</si>
  <si>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</si>
  <si>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</si>
  <si>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</si>
  <si>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</si>
  <si>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</si>
  <si>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</si>
  <si>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</si>
  <si>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</si>
  <si>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</si>
  <si>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</si>
  <si>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</si>
  <si>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</si>
  <si>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</si>
  <si>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</si>
  <si>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</si>
  <si>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</si>
  <si>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</si>
  <si>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</si>
  <si>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</si>
  <si>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</si>
  <si>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</si>
  <si>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</si>
  <si>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</si>
  <si>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</si>
  <si>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</si>
  <si>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</si>
  <si>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</si>
  <si>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</si>
  <si>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</si>
  <si>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</si>
  <si>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</si>
  <si>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</si>
  <si>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</si>
  <si>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</si>
  <si>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</si>
  <si>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</si>
  <si>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</si>
  <si>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</si>
  <si>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</si>
  <si>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</si>
  <si>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</si>
  <si>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</si>
  <si>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</si>
  <si>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</si>
  <si>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</si>
  <si>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</si>
  <si>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</si>
  <si>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</si>
  <si>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</si>
  <si>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</si>
  <si>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</si>
  <si>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</si>
  <si>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</si>
  <si>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</si>
  <si>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</si>
  <si>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</si>
  <si>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</si>
  <si>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</si>
  <si>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</si>
  <si>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</si>
  <si>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</si>
  <si>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</si>
  <si>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</si>
  <si>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</si>
  <si>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</si>
  <si>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</si>
  <si>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</si>
  <si>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</si>
  <si>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</si>
  <si>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</si>
  <si>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</si>
  <si>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</si>
  <si>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</si>
  <si>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</si>
  <si>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</si>
  <si>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</si>
  <si>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</si>
  <si>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</si>
  <si>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</si>
  <si>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</si>
  <si>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</si>
  <si>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</si>
  <si>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</si>
  <si>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</si>
  <si>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</si>
  <si>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</si>
  <si>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</si>
  <si>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</si>
  <si>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</si>
  <si>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</si>
  <si>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</si>
  <si>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</si>
  <si>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</si>
  <si>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</si>
  <si>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</si>
  <si>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</si>
  <si>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</si>
  <si>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</si>
  <si>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</si>
  <si>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</si>
  <si>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</si>
  <si>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</si>
  <si>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</si>
  <si>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</si>
  <si>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</si>
  <si>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</si>
  <si>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</si>
  <si>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</si>
  <si>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DSR Masud Jony</t>
  </si>
  <si>
    <t>Discount Offer</t>
  </si>
  <si>
    <t xml:space="preserve">                                                                   </t>
  </si>
  <si>
    <t>Daffodils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</si>
  <si>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</si>
  <si>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</si>
  <si>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</si>
  <si>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</si>
  <si>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</si>
  <si>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</si>
  <si>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</si>
  <si>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</si>
  <si>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06.12.2021</t>
  </si>
  <si>
    <t>N=Jilani Mobile Center</t>
  </si>
  <si>
    <t>16.12.2021</t>
  </si>
  <si>
    <t>Jilani Mobile</t>
  </si>
  <si>
    <t>07.12.2021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</si>
  <si>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</si>
  <si>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</si>
  <si>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</si>
  <si>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</si>
  <si>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</si>
  <si>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</si>
  <si>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</si>
  <si>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</si>
  <si>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</si>
  <si>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</si>
  <si>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</si>
  <si>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</si>
  <si>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</si>
  <si>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Malanchi</t>
  </si>
  <si>
    <t>Imran Telecom</t>
  </si>
  <si>
    <t>N=Desh Telecom</t>
  </si>
  <si>
    <t>13.12.2021</t>
  </si>
  <si>
    <t>15.12.2021</t>
  </si>
  <si>
    <t>Khondokar Electronics</t>
  </si>
  <si>
    <t>ADSR</t>
  </si>
  <si>
    <t>N=Mobile Park</t>
  </si>
  <si>
    <t>Chaskoir</t>
  </si>
  <si>
    <t>SR Electonics</t>
  </si>
  <si>
    <t>21.12.2021</t>
  </si>
  <si>
    <t>25.12.2021</t>
  </si>
  <si>
    <t>Office Cost</t>
  </si>
  <si>
    <t>Mobile Cervicing Cost</t>
  </si>
  <si>
    <t xml:space="preserve">L=Sabbir Mobile </t>
  </si>
  <si>
    <t>30.12.2021</t>
  </si>
  <si>
    <t>RK Mobile King</t>
  </si>
  <si>
    <t>L=RK Mobile King</t>
  </si>
  <si>
    <t>06.01.2022</t>
  </si>
  <si>
    <t>Imran</t>
  </si>
  <si>
    <t>08.01.2022</t>
  </si>
  <si>
    <t xml:space="preserve">Atik </t>
  </si>
  <si>
    <t>13.01.2022</t>
  </si>
  <si>
    <t>18.01.2022</t>
  </si>
  <si>
    <t>Tutul</t>
  </si>
  <si>
    <t>20.01.2022</t>
  </si>
  <si>
    <t>Bariola</t>
  </si>
  <si>
    <t>Hirok</t>
  </si>
  <si>
    <t>23.01.2022</t>
  </si>
  <si>
    <t>Rasel Telecom</t>
  </si>
  <si>
    <t>26.01.2022</t>
  </si>
  <si>
    <t>27.01.2022</t>
  </si>
  <si>
    <t>Galaxy Mobile</t>
  </si>
  <si>
    <t>29.01.2022</t>
  </si>
  <si>
    <t>Sigra</t>
  </si>
  <si>
    <t>Dighi Telecom</t>
  </si>
  <si>
    <t>30.01.2022</t>
  </si>
  <si>
    <t>31.01.2022</t>
  </si>
  <si>
    <t>Bank Statement February-2022</t>
  </si>
  <si>
    <t>Month : February-2022</t>
  </si>
  <si>
    <t>Balance Statement February-2022</t>
  </si>
  <si>
    <t>01.02.2022</t>
  </si>
  <si>
    <t>Fahim</t>
  </si>
  <si>
    <t>Abdulpur</t>
  </si>
  <si>
    <t>02.02.2022</t>
  </si>
  <si>
    <t>03.02.2022</t>
  </si>
  <si>
    <t>BOSS (+)</t>
  </si>
  <si>
    <t>Hoibotpur</t>
  </si>
  <si>
    <t>Sohel Telecom</t>
  </si>
  <si>
    <t>B=Hossain Telecom</t>
  </si>
  <si>
    <t>05.02.2022</t>
  </si>
  <si>
    <t>Hafiz Telecom</t>
  </si>
  <si>
    <t>Serkul</t>
  </si>
  <si>
    <t>Barsha Computer</t>
  </si>
  <si>
    <t>06.02.2022</t>
  </si>
  <si>
    <t>Date:06.02.2022</t>
  </si>
  <si>
    <t>Symphony  Balance(+)</t>
  </si>
  <si>
    <t>Bonpara</t>
  </si>
  <si>
    <t>Shanto</t>
  </si>
  <si>
    <t>Bhuiyan Mobile</t>
  </si>
  <si>
    <t>Realme(+)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</si>
</sst>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5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21" fontId="38" fillId="0" borderId="49" xfId="0" applyNumberFormat="1" applyFont="1" applyFill="1" applyBorder="1" applyAlignment="1">
      <alignment horizontal="center"/>
    </xf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0" fontId="34" fillId="42" borderId="4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07"/>
      <c r="B1" s="307"/>
      <c r="C1" s="307"/>
      <c r="D1" s="307"/>
      <c r="E1" s="307"/>
      <c r="F1" s="307"/>
    </row>
    <row r="2" spans="1:8" ht="20.25">
      <c r="A2" s="308"/>
      <c r="B2" s="305" t="s">
        <v>16</v>
      </c>
      <c r="C2" s="305"/>
      <c r="D2" s="305"/>
      <c r="E2" s="305"/>
    </row>
    <row r="3" spans="1:8" ht="16.5" customHeight="1">
      <c r="A3" s="308"/>
      <c r="B3" s="306" t="s">
        <v>62</v>
      </c>
      <c r="C3" s="306"/>
      <c r="D3" s="306"/>
      <c r="E3" s="306"/>
    </row>
    <row r="4" spans="1:8" ht="15.75" customHeight="1">
      <c r="A4" s="308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08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08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08"/>
      <c r="B7" s="26" t="s">
        <v>60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08"/>
      <c r="B8" s="26" t="s">
        <v>61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08"/>
      <c r="B9" s="26" t="s">
        <v>63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08"/>
      <c r="B10" s="26" t="s">
        <v>64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08"/>
      <c r="B11" s="26" t="s">
        <v>65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08"/>
      <c r="B12" s="26" t="s">
        <v>66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08"/>
      <c r="B13" s="26" t="s">
        <v>67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08"/>
      <c r="B14" s="26" t="s">
        <v>68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08"/>
      <c r="B15" s="26" t="s">
        <v>69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08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08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08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08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08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08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08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08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08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08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08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08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08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08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08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08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08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08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08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08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08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08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08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08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08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08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08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08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08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08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08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08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08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08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08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08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08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08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08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08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08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08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08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08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08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08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08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08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08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08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08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08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08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08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08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08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08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08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08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08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08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08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08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08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08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08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08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08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" workbookViewId="0">
      <selection activeCell="G22" sqref="G22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07"/>
      <c r="B1" s="307"/>
      <c r="C1" s="307"/>
      <c r="D1" s="307"/>
      <c r="E1" s="307"/>
      <c r="F1" s="307"/>
    </row>
    <row r="2" spans="1:7" ht="20.25">
      <c r="A2" s="308"/>
      <c r="B2" s="305" t="s">
        <v>16</v>
      </c>
      <c r="C2" s="305"/>
      <c r="D2" s="305"/>
      <c r="E2" s="305"/>
    </row>
    <row r="3" spans="1:7" ht="16.5" customHeight="1">
      <c r="A3" s="308"/>
      <c r="B3" s="306" t="s">
        <v>197</v>
      </c>
      <c r="C3" s="306"/>
      <c r="D3" s="306"/>
      <c r="E3" s="306"/>
    </row>
    <row r="4" spans="1:7" ht="15.75" customHeight="1">
      <c r="A4" s="308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08"/>
      <c r="B5" s="24" t="s">
        <v>3</v>
      </c>
      <c r="C5" s="269">
        <v>21038</v>
      </c>
      <c r="D5" s="269">
        <v>0</v>
      </c>
      <c r="E5" s="270">
        <f>C5-D5</f>
        <v>21038</v>
      </c>
      <c r="F5" s="18"/>
      <c r="G5" s="2"/>
    </row>
    <row r="6" spans="1:7">
      <c r="A6" s="308"/>
      <c r="B6" s="26" t="s">
        <v>203</v>
      </c>
      <c r="C6" s="269">
        <v>250000</v>
      </c>
      <c r="D6" s="303">
        <v>250000</v>
      </c>
      <c r="E6" s="271">
        <f t="shared" ref="E6:E69" si="0">E5+C6-D6</f>
        <v>21038</v>
      </c>
      <c r="F6" s="18"/>
      <c r="G6" s="19"/>
    </row>
    <row r="7" spans="1:7">
      <c r="A7" s="308"/>
      <c r="B7" s="26" t="s">
        <v>204</v>
      </c>
      <c r="C7" s="269">
        <v>300000</v>
      </c>
      <c r="D7" s="303">
        <v>300000</v>
      </c>
      <c r="E7" s="271">
        <f t="shared" si="0"/>
        <v>21038</v>
      </c>
      <c r="F7" s="2"/>
      <c r="G7" s="2"/>
    </row>
    <row r="8" spans="1:7">
      <c r="A8" s="308"/>
      <c r="B8" s="26" t="s">
        <v>209</v>
      </c>
      <c r="C8" s="269">
        <v>0</v>
      </c>
      <c r="D8" s="269">
        <v>0</v>
      </c>
      <c r="E8" s="271">
        <f>E7+C8-D8</f>
        <v>21038</v>
      </c>
      <c r="F8" s="2"/>
      <c r="G8" s="2"/>
    </row>
    <row r="9" spans="1:7">
      <c r="A9" s="308"/>
      <c r="B9" s="26" t="s">
        <v>213</v>
      </c>
      <c r="C9" s="269">
        <v>1700000</v>
      </c>
      <c r="D9" s="303">
        <v>1700000</v>
      </c>
      <c r="E9" s="271">
        <f t="shared" si="0"/>
        <v>21038</v>
      </c>
      <c r="F9" s="2"/>
      <c r="G9" s="2"/>
    </row>
    <row r="10" spans="1:7">
      <c r="A10" s="308"/>
      <c r="B10" s="26"/>
      <c r="C10" s="272"/>
      <c r="D10" s="272"/>
      <c r="E10" s="271">
        <f t="shared" si="0"/>
        <v>21038</v>
      </c>
      <c r="F10" s="2"/>
      <c r="G10" s="2"/>
    </row>
    <row r="11" spans="1:7">
      <c r="A11" s="308"/>
      <c r="B11" s="26"/>
      <c r="C11" s="269"/>
      <c r="D11" s="269"/>
      <c r="E11" s="271">
        <f t="shared" si="0"/>
        <v>21038</v>
      </c>
      <c r="F11" s="2"/>
      <c r="G11" s="2"/>
    </row>
    <row r="12" spans="1:7">
      <c r="A12" s="308"/>
      <c r="B12" s="26"/>
      <c r="C12" s="269"/>
      <c r="D12" s="269"/>
      <c r="E12" s="271">
        <f t="shared" si="0"/>
        <v>21038</v>
      </c>
      <c r="F12" s="29"/>
      <c r="G12" s="2"/>
    </row>
    <row r="13" spans="1:7">
      <c r="A13" s="308"/>
      <c r="B13" s="26"/>
      <c r="C13" s="269"/>
      <c r="D13" s="269"/>
      <c r="E13" s="271">
        <f t="shared" si="0"/>
        <v>21038</v>
      </c>
      <c r="F13" s="2"/>
      <c r="G13" s="30"/>
    </row>
    <row r="14" spans="1:7">
      <c r="A14" s="308"/>
      <c r="B14" s="26"/>
      <c r="C14" s="269"/>
      <c r="D14" s="269"/>
      <c r="E14" s="271">
        <f t="shared" si="0"/>
        <v>21038</v>
      </c>
      <c r="F14" s="2"/>
      <c r="G14" s="2"/>
    </row>
    <row r="15" spans="1:7">
      <c r="A15" s="308"/>
      <c r="B15" s="26"/>
      <c r="C15" s="269"/>
      <c r="D15" s="269"/>
      <c r="E15" s="271">
        <f t="shared" si="0"/>
        <v>21038</v>
      </c>
      <c r="F15" s="2"/>
      <c r="G15" s="11"/>
    </row>
    <row r="16" spans="1:7">
      <c r="A16" s="308"/>
      <c r="B16" s="26"/>
      <c r="C16" s="269"/>
      <c r="D16" s="269"/>
      <c r="E16" s="271">
        <f t="shared" si="0"/>
        <v>21038</v>
      </c>
      <c r="F16" s="20"/>
      <c r="G16" s="2"/>
    </row>
    <row r="17" spans="1:7">
      <c r="A17" s="308"/>
      <c r="B17" s="26"/>
      <c r="C17" s="269"/>
      <c r="D17" s="269"/>
      <c r="E17" s="271">
        <f t="shared" si="0"/>
        <v>21038</v>
      </c>
      <c r="F17" s="12"/>
      <c r="G17" s="2"/>
    </row>
    <row r="18" spans="1:7">
      <c r="A18" s="308"/>
      <c r="B18" s="26"/>
      <c r="C18" s="269"/>
      <c r="D18" s="269"/>
      <c r="E18" s="271">
        <f>E17+C18-D18</f>
        <v>21038</v>
      </c>
      <c r="F18" s="29"/>
      <c r="G18" s="2"/>
    </row>
    <row r="19" spans="1:7" ht="12.75" customHeight="1">
      <c r="A19" s="308"/>
      <c r="B19" s="26"/>
      <c r="C19" s="269"/>
      <c r="D19" s="272"/>
      <c r="E19" s="271">
        <f t="shared" si="0"/>
        <v>21038</v>
      </c>
      <c r="F19" s="29"/>
      <c r="G19" s="2"/>
    </row>
    <row r="20" spans="1:7">
      <c r="A20" s="308"/>
      <c r="B20" s="26"/>
      <c r="C20" s="269"/>
      <c r="D20" s="269"/>
      <c r="E20" s="271">
        <f t="shared" si="0"/>
        <v>21038</v>
      </c>
      <c r="F20" s="29"/>
      <c r="G20" s="2"/>
    </row>
    <row r="21" spans="1:7">
      <c r="A21" s="308"/>
      <c r="B21" s="26"/>
      <c r="C21" s="269"/>
      <c r="D21" s="269"/>
      <c r="E21" s="271">
        <f>E20+C21-D21</f>
        <v>21038</v>
      </c>
      <c r="F21" s="287"/>
      <c r="G21" s="2"/>
    </row>
    <row r="22" spans="1:7">
      <c r="A22" s="308"/>
      <c r="B22" s="26"/>
      <c r="C22" s="269"/>
      <c r="D22" s="269"/>
      <c r="E22" s="271">
        <f t="shared" si="0"/>
        <v>21038</v>
      </c>
      <c r="F22" s="2"/>
      <c r="G22" s="2"/>
    </row>
    <row r="23" spans="1:7">
      <c r="A23" s="308"/>
      <c r="B23" s="26"/>
      <c r="C23" s="269"/>
      <c r="D23" s="269"/>
      <c r="E23" s="271">
        <f>E22+C23-D23</f>
        <v>21038</v>
      </c>
      <c r="F23" s="2"/>
      <c r="G23" s="2"/>
    </row>
    <row r="24" spans="1:7">
      <c r="A24" s="308"/>
      <c r="B24" s="26"/>
      <c r="C24" s="269"/>
      <c r="D24" s="269"/>
      <c r="E24" s="271">
        <f t="shared" si="0"/>
        <v>21038</v>
      </c>
      <c r="F24" s="2"/>
      <c r="G24" s="2"/>
    </row>
    <row r="25" spans="1:7">
      <c r="A25" s="308"/>
      <c r="B25" s="26"/>
      <c r="C25" s="269"/>
      <c r="D25" s="269"/>
      <c r="E25" s="271">
        <f t="shared" si="0"/>
        <v>21038</v>
      </c>
      <c r="F25" s="2"/>
      <c r="G25" s="2"/>
    </row>
    <row r="26" spans="1:7">
      <c r="A26" s="308"/>
      <c r="B26" s="26"/>
      <c r="C26" s="269"/>
      <c r="D26" s="269"/>
      <c r="E26" s="271">
        <f t="shared" si="0"/>
        <v>21038</v>
      </c>
      <c r="F26" s="2"/>
      <c r="G26" s="2"/>
    </row>
    <row r="27" spans="1:7">
      <c r="A27" s="308"/>
      <c r="B27" s="26"/>
      <c r="C27" s="269"/>
      <c r="D27" s="269"/>
      <c r="E27" s="271">
        <f t="shared" si="0"/>
        <v>21038</v>
      </c>
      <c r="F27" s="2"/>
      <c r="G27" s="21"/>
    </row>
    <row r="28" spans="1:7">
      <c r="A28" s="308"/>
      <c r="B28" s="26"/>
      <c r="C28" s="269"/>
      <c r="D28" s="269"/>
      <c r="E28" s="271">
        <f>E27+C28-D28</f>
        <v>21038</v>
      </c>
      <c r="F28" s="2"/>
      <c r="G28" s="21"/>
    </row>
    <row r="29" spans="1:7">
      <c r="A29" s="308"/>
      <c r="B29" s="26"/>
      <c r="C29" s="269"/>
      <c r="D29" s="269"/>
      <c r="E29" s="271">
        <f t="shared" si="0"/>
        <v>21038</v>
      </c>
      <c r="F29" s="2"/>
      <c r="G29" s="21"/>
    </row>
    <row r="30" spans="1:7">
      <c r="A30" s="308"/>
      <c r="B30" s="26"/>
      <c r="C30" s="269"/>
      <c r="D30" s="269"/>
      <c r="E30" s="271">
        <f t="shared" si="0"/>
        <v>21038</v>
      </c>
      <c r="F30" s="2"/>
      <c r="G30" s="21"/>
    </row>
    <row r="31" spans="1:7">
      <c r="A31" s="308"/>
      <c r="B31" s="26"/>
      <c r="C31" s="269"/>
      <c r="D31" s="269"/>
      <c r="E31" s="271">
        <f t="shared" si="0"/>
        <v>21038</v>
      </c>
      <c r="F31" s="2"/>
      <c r="G31" s="21"/>
    </row>
    <row r="32" spans="1:7">
      <c r="A32" s="308"/>
      <c r="B32" s="26"/>
      <c r="C32" s="269"/>
      <c r="D32" s="269"/>
      <c r="E32" s="271">
        <f>E31+C32-D32</f>
        <v>21038</v>
      </c>
      <c r="F32" s="2"/>
      <c r="G32" s="21"/>
    </row>
    <row r="33" spans="1:7">
      <c r="A33" s="308"/>
      <c r="B33" s="26"/>
      <c r="C33" s="269"/>
      <c r="D33" s="272"/>
      <c r="E33" s="271">
        <f t="shared" si="0"/>
        <v>21038</v>
      </c>
      <c r="F33" s="2"/>
      <c r="G33" s="21"/>
    </row>
    <row r="34" spans="1:7">
      <c r="A34" s="308"/>
      <c r="B34" s="26"/>
      <c r="C34" s="269"/>
      <c r="D34" s="269"/>
      <c r="E34" s="271">
        <f t="shared" si="0"/>
        <v>21038</v>
      </c>
      <c r="F34" s="2"/>
      <c r="G34" s="21"/>
    </row>
    <row r="35" spans="1:7">
      <c r="A35" s="308"/>
      <c r="B35" s="26"/>
      <c r="C35" s="269"/>
      <c r="D35" s="269"/>
      <c r="E35" s="271">
        <f t="shared" si="0"/>
        <v>21038</v>
      </c>
      <c r="F35" s="2"/>
      <c r="G35" s="21"/>
    </row>
    <row r="36" spans="1:7">
      <c r="A36" s="308"/>
      <c r="B36" s="26"/>
      <c r="C36" s="269"/>
      <c r="D36" s="269"/>
      <c r="E36" s="271">
        <f t="shared" si="0"/>
        <v>21038</v>
      </c>
      <c r="F36" s="2"/>
      <c r="G36" s="21"/>
    </row>
    <row r="37" spans="1:7">
      <c r="A37" s="308"/>
      <c r="B37" s="26"/>
      <c r="C37" s="269"/>
      <c r="D37" s="269"/>
      <c r="E37" s="271">
        <f t="shared" si="0"/>
        <v>21038</v>
      </c>
      <c r="F37" s="2"/>
      <c r="G37" s="21"/>
    </row>
    <row r="38" spans="1:7">
      <c r="A38" s="308"/>
      <c r="B38" s="26"/>
      <c r="C38" s="269"/>
      <c r="D38" s="269"/>
      <c r="E38" s="271">
        <f t="shared" si="0"/>
        <v>21038</v>
      </c>
      <c r="F38" s="2"/>
      <c r="G38" s="21"/>
    </row>
    <row r="39" spans="1:7">
      <c r="A39" s="308"/>
      <c r="B39" s="26"/>
      <c r="C39" s="269"/>
      <c r="D39" s="269"/>
      <c r="E39" s="271">
        <f t="shared" si="0"/>
        <v>21038</v>
      </c>
      <c r="F39" s="2"/>
      <c r="G39" s="21"/>
    </row>
    <row r="40" spans="1:7">
      <c r="A40" s="308"/>
      <c r="B40" s="26"/>
      <c r="C40" s="269"/>
      <c r="D40" s="269"/>
      <c r="E40" s="271">
        <f t="shared" si="0"/>
        <v>21038</v>
      </c>
      <c r="F40" s="2"/>
      <c r="G40" s="21"/>
    </row>
    <row r="41" spans="1:7">
      <c r="A41" s="308"/>
      <c r="B41" s="26"/>
      <c r="C41" s="269"/>
      <c r="D41" s="269"/>
      <c r="E41" s="271">
        <f t="shared" si="0"/>
        <v>21038</v>
      </c>
      <c r="F41" s="2"/>
      <c r="G41" s="21"/>
    </row>
    <row r="42" spans="1:7">
      <c r="A42" s="308"/>
      <c r="B42" s="26"/>
      <c r="C42" s="269"/>
      <c r="D42" s="269"/>
      <c r="E42" s="271">
        <f t="shared" si="0"/>
        <v>21038</v>
      </c>
      <c r="F42" s="2"/>
      <c r="G42" s="21"/>
    </row>
    <row r="43" spans="1:7">
      <c r="A43" s="308"/>
      <c r="B43" s="26"/>
      <c r="C43" s="269"/>
      <c r="D43" s="269"/>
      <c r="E43" s="271">
        <f t="shared" si="0"/>
        <v>21038</v>
      </c>
      <c r="F43" s="2"/>
      <c r="G43" s="21"/>
    </row>
    <row r="44" spans="1:7">
      <c r="A44" s="308"/>
      <c r="B44" s="26"/>
      <c r="C44" s="269"/>
      <c r="D44" s="269"/>
      <c r="E44" s="271">
        <f t="shared" si="0"/>
        <v>21038</v>
      </c>
      <c r="F44" s="2"/>
      <c r="G44" s="21"/>
    </row>
    <row r="45" spans="1:7">
      <c r="A45" s="308"/>
      <c r="B45" s="26"/>
      <c r="C45" s="269"/>
      <c r="D45" s="269"/>
      <c r="E45" s="271">
        <f t="shared" si="0"/>
        <v>21038</v>
      </c>
      <c r="F45" s="2"/>
      <c r="G45" s="21"/>
    </row>
    <row r="46" spans="1:7">
      <c r="A46" s="308"/>
      <c r="B46" s="26"/>
      <c r="C46" s="269"/>
      <c r="D46" s="269"/>
      <c r="E46" s="271">
        <f t="shared" si="0"/>
        <v>21038</v>
      </c>
      <c r="F46" s="2"/>
      <c r="G46" s="21"/>
    </row>
    <row r="47" spans="1:7">
      <c r="A47" s="308"/>
      <c r="B47" s="26"/>
      <c r="C47" s="269"/>
      <c r="D47" s="269"/>
      <c r="E47" s="271">
        <f t="shared" si="0"/>
        <v>21038</v>
      </c>
      <c r="F47" s="2"/>
      <c r="G47" s="21"/>
    </row>
    <row r="48" spans="1:7">
      <c r="A48" s="308"/>
      <c r="B48" s="26"/>
      <c r="C48" s="269"/>
      <c r="D48" s="269"/>
      <c r="E48" s="271">
        <f t="shared" si="0"/>
        <v>21038</v>
      </c>
      <c r="F48" s="2"/>
      <c r="G48" s="21"/>
    </row>
    <row r="49" spans="1:7">
      <c r="A49" s="308"/>
      <c r="B49" s="26"/>
      <c r="C49" s="269"/>
      <c r="D49" s="269"/>
      <c r="E49" s="271">
        <f t="shared" si="0"/>
        <v>21038</v>
      </c>
      <c r="F49" s="2"/>
      <c r="G49" s="21"/>
    </row>
    <row r="50" spans="1:7">
      <c r="A50" s="308"/>
      <c r="B50" s="26"/>
      <c r="C50" s="269"/>
      <c r="D50" s="269"/>
      <c r="E50" s="271">
        <f t="shared" si="0"/>
        <v>21038</v>
      </c>
      <c r="F50" s="2"/>
      <c r="G50" s="21"/>
    </row>
    <row r="51" spans="1:7">
      <c r="A51" s="308"/>
      <c r="B51" s="26"/>
      <c r="C51" s="269"/>
      <c r="D51" s="269"/>
      <c r="E51" s="271">
        <f t="shared" si="0"/>
        <v>21038</v>
      </c>
      <c r="F51" s="2"/>
      <c r="G51" s="21"/>
    </row>
    <row r="52" spans="1:7">
      <c r="A52" s="308"/>
      <c r="B52" s="26"/>
      <c r="C52" s="269"/>
      <c r="D52" s="269"/>
      <c r="E52" s="271">
        <f t="shared" si="0"/>
        <v>21038</v>
      </c>
      <c r="F52" s="2"/>
      <c r="G52" s="21"/>
    </row>
    <row r="53" spans="1:7">
      <c r="A53" s="308"/>
      <c r="B53" s="26"/>
      <c r="C53" s="269"/>
      <c r="D53" s="269"/>
      <c r="E53" s="271">
        <f t="shared" si="0"/>
        <v>21038</v>
      </c>
      <c r="F53" s="2"/>
      <c r="G53" s="21"/>
    </row>
    <row r="54" spans="1:7">
      <c r="A54" s="308"/>
      <c r="B54" s="26"/>
      <c r="C54" s="269"/>
      <c r="D54" s="269"/>
      <c r="E54" s="271">
        <f t="shared" si="0"/>
        <v>21038</v>
      </c>
      <c r="F54" s="2"/>
      <c r="G54" s="21"/>
    </row>
    <row r="55" spans="1:7">
      <c r="A55" s="308"/>
      <c r="B55" s="26"/>
      <c r="C55" s="269"/>
      <c r="D55" s="269"/>
      <c r="E55" s="271">
        <f t="shared" si="0"/>
        <v>21038</v>
      </c>
      <c r="F55" s="2"/>
    </row>
    <row r="56" spans="1:7">
      <c r="A56" s="308"/>
      <c r="B56" s="26"/>
      <c r="C56" s="269"/>
      <c r="D56" s="269"/>
      <c r="E56" s="271">
        <f t="shared" si="0"/>
        <v>21038</v>
      </c>
      <c r="F56" s="2"/>
    </row>
    <row r="57" spans="1:7">
      <c r="A57" s="308"/>
      <c r="B57" s="26"/>
      <c r="C57" s="269"/>
      <c r="D57" s="269"/>
      <c r="E57" s="271">
        <f t="shared" si="0"/>
        <v>21038</v>
      </c>
      <c r="F57" s="2"/>
    </row>
    <row r="58" spans="1:7">
      <c r="A58" s="308"/>
      <c r="B58" s="26"/>
      <c r="C58" s="269"/>
      <c r="D58" s="269"/>
      <c r="E58" s="271">
        <f t="shared" si="0"/>
        <v>21038</v>
      </c>
      <c r="F58" s="2"/>
    </row>
    <row r="59" spans="1:7">
      <c r="A59" s="308"/>
      <c r="B59" s="26"/>
      <c r="C59" s="269"/>
      <c r="D59" s="269"/>
      <c r="E59" s="271">
        <f t="shared" si="0"/>
        <v>21038</v>
      </c>
      <c r="F59" s="2"/>
    </row>
    <row r="60" spans="1:7">
      <c r="A60" s="308"/>
      <c r="B60" s="26"/>
      <c r="C60" s="269"/>
      <c r="D60" s="269"/>
      <c r="E60" s="271">
        <f t="shared" si="0"/>
        <v>21038</v>
      </c>
      <c r="F60" s="2"/>
    </row>
    <row r="61" spans="1:7">
      <c r="A61" s="308"/>
      <c r="B61" s="26"/>
      <c r="C61" s="269"/>
      <c r="D61" s="269"/>
      <c r="E61" s="271">
        <f t="shared" si="0"/>
        <v>21038</v>
      </c>
      <c r="F61" s="2"/>
    </row>
    <row r="62" spans="1:7">
      <c r="A62" s="308"/>
      <c r="B62" s="26"/>
      <c r="C62" s="269"/>
      <c r="D62" s="269"/>
      <c r="E62" s="271">
        <f t="shared" si="0"/>
        <v>21038</v>
      </c>
      <c r="F62" s="2"/>
    </row>
    <row r="63" spans="1:7">
      <c r="A63" s="308"/>
      <c r="B63" s="26"/>
      <c r="C63" s="269"/>
      <c r="D63" s="269"/>
      <c r="E63" s="271">
        <f t="shared" si="0"/>
        <v>21038</v>
      </c>
      <c r="F63" s="2"/>
    </row>
    <row r="64" spans="1:7">
      <c r="A64" s="308"/>
      <c r="B64" s="26"/>
      <c r="C64" s="269"/>
      <c r="D64" s="269"/>
      <c r="E64" s="271">
        <f t="shared" si="0"/>
        <v>21038</v>
      </c>
      <c r="F64" s="2"/>
    </row>
    <row r="65" spans="1:7">
      <c r="A65" s="308"/>
      <c r="B65" s="26"/>
      <c r="C65" s="269"/>
      <c r="D65" s="269"/>
      <c r="E65" s="271">
        <f t="shared" si="0"/>
        <v>21038</v>
      </c>
      <c r="F65" s="2"/>
    </row>
    <row r="66" spans="1:7">
      <c r="A66" s="308"/>
      <c r="B66" s="26"/>
      <c r="C66" s="269"/>
      <c r="D66" s="269"/>
      <c r="E66" s="271">
        <f t="shared" si="0"/>
        <v>21038</v>
      </c>
      <c r="F66" s="2"/>
    </row>
    <row r="67" spans="1:7">
      <c r="A67" s="308"/>
      <c r="B67" s="26"/>
      <c r="C67" s="269"/>
      <c r="D67" s="269"/>
      <c r="E67" s="271">
        <f t="shared" si="0"/>
        <v>21038</v>
      </c>
      <c r="F67" s="2"/>
    </row>
    <row r="68" spans="1:7">
      <c r="A68" s="308"/>
      <c r="B68" s="26"/>
      <c r="C68" s="269"/>
      <c r="D68" s="269"/>
      <c r="E68" s="271">
        <f t="shared" si="0"/>
        <v>21038</v>
      </c>
      <c r="F68" s="2"/>
    </row>
    <row r="69" spans="1:7">
      <c r="A69" s="308"/>
      <c r="B69" s="26"/>
      <c r="C69" s="269"/>
      <c r="D69" s="269"/>
      <c r="E69" s="271">
        <f t="shared" si="0"/>
        <v>21038</v>
      </c>
      <c r="F69" s="2"/>
    </row>
    <row r="70" spans="1:7">
      <c r="A70" s="308"/>
      <c r="B70" s="26"/>
      <c r="C70" s="269"/>
      <c r="D70" s="269"/>
      <c r="E70" s="271">
        <f t="shared" ref="E70:E82" si="1">E69+C70-D70</f>
        <v>21038</v>
      </c>
      <c r="F70" s="2"/>
    </row>
    <row r="71" spans="1:7">
      <c r="A71" s="308"/>
      <c r="B71" s="26"/>
      <c r="C71" s="269"/>
      <c r="D71" s="269"/>
      <c r="E71" s="271">
        <f t="shared" si="1"/>
        <v>21038</v>
      </c>
      <c r="F71" s="2"/>
    </row>
    <row r="72" spans="1:7">
      <c r="A72" s="308"/>
      <c r="B72" s="26"/>
      <c r="C72" s="269"/>
      <c r="D72" s="269"/>
      <c r="E72" s="271">
        <f t="shared" si="1"/>
        <v>21038</v>
      </c>
      <c r="F72" s="2"/>
    </row>
    <row r="73" spans="1:7">
      <c r="A73" s="308"/>
      <c r="B73" s="26"/>
      <c r="C73" s="269"/>
      <c r="D73" s="269"/>
      <c r="E73" s="271">
        <f t="shared" si="1"/>
        <v>21038</v>
      </c>
      <c r="F73" s="2"/>
    </row>
    <row r="74" spans="1:7">
      <c r="A74" s="308"/>
      <c r="B74" s="26"/>
      <c r="C74" s="269"/>
      <c r="D74" s="269"/>
      <c r="E74" s="271">
        <f t="shared" si="1"/>
        <v>21038</v>
      </c>
      <c r="F74" s="2"/>
    </row>
    <row r="75" spans="1:7">
      <c r="A75" s="308"/>
      <c r="B75" s="26"/>
      <c r="C75" s="269"/>
      <c r="D75" s="269"/>
      <c r="E75" s="271">
        <f t="shared" si="1"/>
        <v>21038</v>
      </c>
      <c r="F75" s="2"/>
    </row>
    <row r="76" spans="1:7">
      <c r="A76" s="308"/>
      <c r="B76" s="26"/>
      <c r="C76" s="269"/>
      <c r="D76" s="269"/>
      <c r="E76" s="271">
        <f t="shared" si="1"/>
        <v>21038</v>
      </c>
      <c r="F76" s="2"/>
    </row>
    <row r="77" spans="1:7">
      <c r="A77" s="308"/>
      <c r="B77" s="26"/>
      <c r="C77" s="269"/>
      <c r="D77" s="269"/>
      <c r="E77" s="271">
        <f t="shared" si="1"/>
        <v>21038</v>
      </c>
      <c r="F77" s="2"/>
    </row>
    <row r="78" spans="1:7">
      <c r="A78" s="308"/>
      <c r="B78" s="26"/>
      <c r="C78" s="269"/>
      <c r="D78" s="269"/>
      <c r="E78" s="271">
        <f t="shared" si="1"/>
        <v>21038</v>
      </c>
      <c r="F78" s="2"/>
    </row>
    <row r="79" spans="1:7">
      <c r="A79" s="308"/>
      <c r="B79" s="26"/>
      <c r="C79" s="269"/>
      <c r="D79" s="269"/>
      <c r="E79" s="271">
        <f t="shared" si="1"/>
        <v>21038</v>
      </c>
      <c r="F79" s="18"/>
      <c r="G79" s="2"/>
    </row>
    <row r="80" spans="1:7">
      <c r="A80" s="308"/>
      <c r="B80" s="26"/>
      <c r="C80" s="269"/>
      <c r="D80" s="269"/>
      <c r="E80" s="271">
        <f t="shared" si="1"/>
        <v>21038</v>
      </c>
      <c r="F80" s="18"/>
      <c r="G80" s="2"/>
    </row>
    <row r="81" spans="1:7">
      <c r="A81" s="308"/>
      <c r="B81" s="26"/>
      <c r="C81" s="269"/>
      <c r="D81" s="269"/>
      <c r="E81" s="271">
        <f t="shared" si="1"/>
        <v>21038</v>
      </c>
      <c r="F81" s="18"/>
      <c r="G81" s="2"/>
    </row>
    <row r="82" spans="1:7">
      <c r="A82" s="308"/>
      <c r="B82" s="26"/>
      <c r="C82" s="269"/>
      <c r="D82" s="269"/>
      <c r="E82" s="271">
        <f t="shared" si="1"/>
        <v>21038</v>
      </c>
      <c r="F82" s="18"/>
      <c r="G82" s="2"/>
    </row>
    <row r="83" spans="1:7">
      <c r="A83" s="308"/>
      <c r="B83" s="31"/>
      <c r="C83" s="271">
        <f>SUM(C5:C72)</f>
        <v>2271038</v>
      </c>
      <c r="D83" s="271">
        <f>SUM(D5:D77)</f>
        <v>2250000</v>
      </c>
      <c r="E83" s="273">
        <f>E71</f>
        <v>21038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9" activePane="bottomLeft" state="frozen"/>
      <selection pane="bottomLeft" activeCell="O41" sqref="O41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3" t="s">
        <v>16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</row>
    <row r="2" spans="1:24" s="72" customFormat="1" ht="18">
      <c r="A2" s="314" t="s">
        <v>124</v>
      </c>
      <c r="B2" s="314"/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  <c r="P2" s="314"/>
      <c r="Q2" s="314"/>
    </row>
    <row r="3" spans="1:24" s="73" customFormat="1" ht="16.5" thickBot="1">
      <c r="A3" s="315" t="s">
        <v>198</v>
      </c>
      <c r="B3" s="316"/>
      <c r="C3" s="316"/>
      <c r="D3" s="316"/>
      <c r="E3" s="316"/>
      <c r="F3" s="316"/>
      <c r="G3" s="316"/>
      <c r="H3" s="316"/>
      <c r="I3" s="316"/>
      <c r="J3" s="316"/>
      <c r="K3" s="316"/>
      <c r="L3" s="316"/>
      <c r="M3" s="316"/>
      <c r="N3" s="316"/>
      <c r="O3" s="316"/>
      <c r="P3" s="316"/>
      <c r="Q3" s="317"/>
      <c r="S3" s="56"/>
      <c r="T3" s="7"/>
      <c r="U3" s="7"/>
      <c r="V3" s="7"/>
      <c r="W3" s="7"/>
      <c r="X3" s="16"/>
    </row>
    <row r="4" spans="1:24" s="74" customFormat="1" ht="12.75" customHeight="1">
      <c r="A4" s="318" t="s">
        <v>35</v>
      </c>
      <c r="B4" s="320" t="s">
        <v>36</v>
      </c>
      <c r="C4" s="309" t="s">
        <v>37</v>
      </c>
      <c r="D4" s="309" t="s">
        <v>38</v>
      </c>
      <c r="E4" s="309" t="s">
        <v>39</v>
      </c>
      <c r="F4" s="309"/>
      <c r="G4" s="309" t="s">
        <v>40</v>
      </c>
      <c r="H4" s="309" t="s">
        <v>172</v>
      </c>
      <c r="I4" s="309" t="s">
        <v>171</v>
      </c>
      <c r="J4" s="309" t="s">
        <v>41</v>
      </c>
      <c r="K4" s="309" t="s">
        <v>42</v>
      </c>
      <c r="L4" s="309" t="s">
        <v>43</v>
      </c>
      <c r="M4" s="309" t="s">
        <v>44</v>
      </c>
      <c r="N4" s="309" t="s">
        <v>45</v>
      </c>
      <c r="O4" s="311" t="s">
        <v>46</v>
      </c>
      <c r="P4" s="322" t="s">
        <v>72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19"/>
      <c r="B5" s="321"/>
      <c r="C5" s="310"/>
      <c r="D5" s="310"/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2"/>
      <c r="P5" s="323"/>
      <c r="Q5" s="136" t="s">
        <v>47</v>
      </c>
      <c r="S5" s="78"/>
      <c r="T5" s="79"/>
      <c r="U5" s="79"/>
      <c r="V5" s="79"/>
      <c r="W5" s="79"/>
      <c r="X5" s="80"/>
    </row>
    <row r="6" spans="1:24" s="13" customFormat="1">
      <c r="A6" s="81" t="s">
        <v>200</v>
      </c>
      <c r="B6" s="82">
        <v>1500</v>
      </c>
      <c r="C6" s="82"/>
      <c r="D6" s="83"/>
      <c r="E6" s="83"/>
      <c r="F6" s="83"/>
      <c r="G6" s="83">
        <v>270</v>
      </c>
      <c r="H6" s="83"/>
      <c r="I6" s="83"/>
      <c r="J6" s="84">
        <v>30</v>
      </c>
      <c r="K6" s="83">
        <v>400</v>
      </c>
      <c r="L6" s="83">
        <v>799</v>
      </c>
      <c r="M6" s="83">
        <v>1200</v>
      </c>
      <c r="N6" s="120"/>
      <c r="O6" s="83"/>
      <c r="P6" s="85"/>
      <c r="Q6" s="86">
        <f t="shared" ref="Q6:Q36" si="0">SUM(B6:P6)</f>
        <v>4199</v>
      </c>
      <c r="R6" s="87"/>
      <c r="S6" s="88"/>
      <c r="T6" s="34"/>
      <c r="U6" s="5"/>
      <c r="V6" s="34"/>
      <c r="W6" s="5"/>
    </row>
    <row r="7" spans="1:24" s="13" customFormat="1">
      <c r="A7" s="81" t="s">
        <v>203</v>
      </c>
      <c r="B7" s="82">
        <v>500</v>
      </c>
      <c r="C7" s="82"/>
      <c r="D7" s="83"/>
      <c r="E7" s="83"/>
      <c r="F7" s="83"/>
      <c r="G7" s="83">
        <v>500</v>
      </c>
      <c r="H7" s="83"/>
      <c r="I7" s="83"/>
      <c r="J7" s="84">
        <v>30</v>
      </c>
      <c r="K7" s="83">
        <v>400</v>
      </c>
      <c r="L7" s="83"/>
      <c r="M7" s="83"/>
      <c r="N7" s="120"/>
      <c r="O7" s="83"/>
      <c r="P7" s="85"/>
      <c r="Q7" s="86">
        <f t="shared" si="0"/>
        <v>1430</v>
      </c>
      <c r="R7" s="87"/>
      <c r="S7" s="34"/>
      <c r="T7" s="34"/>
      <c r="U7" s="34"/>
      <c r="V7" s="34"/>
      <c r="W7" s="34"/>
    </row>
    <row r="8" spans="1:24" s="13" customFormat="1">
      <c r="A8" s="81" t="s">
        <v>204</v>
      </c>
      <c r="B8" s="89">
        <v>300</v>
      </c>
      <c r="C8" s="82"/>
      <c r="D8" s="90"/>
      <c r="E8" s="90">
        <v>2990</v>
      </c>
      <c r="F8" s="90"/>
      <c r="G8" s="90">
        <v>270</v>
      </c>
      <c r="H8" s="90"/>
      <c r="I8" s="90"/>
      <c r="J8" s="91">
        <v>30</v>
      </c>
      <c r="K8" s="90">
        <v>400</v>
      </c>
      <c r="L8" s="90"/>
      <c r="M8" s="90"/>
      <c r="N8" s="121">
        <v>20</v>
      </c>
      <c r="O8" s="90"/>
      <c r="P8" s="92">
        <v>215</v>
      </c>
      <c r="Q8" s="86">
        <f>SUM(B8:P8)</f>
        <v>4225</v>
      </c>
      <c r="R8" s="87"/>
      <c r="S8" s="9"/>
      <c r="T8" s="9"/>
      <c r="U8" s="5" t="s">
        <v>48</v>
      </c>
      <c r="V8" s="34"/>
      <c r="W8" s="5"/>
    </row>
    <row r="9" spans="1:24" s="13" customFormat="1">
      <c r="A9" s="81" t="s">
        <v>209</v>
      </c>
      <c r="B9" s="89">
        <v>1500</v>
      </c>
      <c r="C9" s="82"/>
      <c r="D9" s="90"/>
      <c r="E9" s="90">
        <v>490</v>
      </c>
      <c r="F9" s="90"/>
      <c r="G9" s="90">
        <v>520</v>
      </c>
      <c r="H9" s="90"/>
      <c r="I9" s="90"/>
      <c r="J9" s="91">
        <v>45</v>
      </c>
      <c r="K9" s="90">
        <v>400</v>
      </c>
      <c r="L9" s="90"/>
      <c r="M9" s="90"/>
      <c r="N9" s="121">
        <v>20</v>
      </c>
      <c r="O9" s="90"/>
      <c r="P9" s="92"/>
      <c r="Q9" s="86">
        <f t="shared" si="0"/>
        <v>2975</v>
      </c>
      <c r="R9" s="87"/>
      <c r="S9" s="9"/>
      <c r="T9" s="9"/>
      <c r="U9" s="34"/>
      <c r="V9" s="34"/>
      <c r="W9" s="34"/>
    </row>
    <row r="10" spans="1:24" s="13" customFormat="1">
      <c r="A10" s="81" t="s">
        <v>213</v>
      </c>
      <c r="B10" s="89">
        <v>800</v>
      </c>
      <c r="C10" s="82"/>
      <c r="D10" s="90"/>
      <c r="E10" s="90"/>
      <c r="F10" s="90"/>
      <c r="G10" s="90">
        <v>470</v>
      </c>
      <c r="H10" s="90"/>
      <c r="I10" s="90"/>
      <c r="J10" s="90">
        <v>50</v>
      </c>
      <c r="K10" s="90">
        <v>400</v>
      </c>
      <c r="L10" s="90"/>
      <c r="M10" s="90"/>
      <c r="N10" s="121"/>
      <c r="O10" s="90"/>
      <c r="P10" s="92"/>
      <c r="Q10" s="86">
        <f t="shared" si="0"/>
        <v>1720</v>
      </c>
      <c r="R10" s="87"/>
      <c r="S10" s="34"/>
      <c r="T10" s="34"/>
      <c r="U10" s="5"/>
      <c r="V10" s="34"/>
      <c r="W10" s="5"/>
    </row>
    <row r="11" spans="1:24" s="13" customFormat="1">
      <c r="A11" s="81"/>
      <c r="B11" s="89"/>
      <c r="C11" s="82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121"/>
      <c r="O11" s="90"/>
      <c r="P11" s="92"/>
      <c r="Q11" s="86">
        <f t="shared" si="0"/>
        <v>0</v>
      </c>
      <c r="R11" s="87"/>
      <c r="S11" s="34"/>
      <c r="T11" s="34"/>
      <c r="U11" s="34"/>
      <c r="V11" s="34"/>
      <c r="W11" s="34"/>
    </row>
    <row r="12" spans="1:24" s="13" customFormat="1">
      <c r="A12" s="81"/>
      <c r="B12" s="89"/>
      <c r="C12" s="82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121"/>
      <c r="O12" s="90"/>
      <c r="P12" s="92"/>
      <c r="Q12" s="86">
        <f t="shared" si="0"/>
        <v>0</v>
      </c>
      <c r="R12" s="87"/>
      <c r="S12" s="34"/>
      <c r="T12" s="34"/>
      <c r="U12" s="5"/>
      <c r="V12" s="34"/>
      <c r="W12" s="5"/>
    </row>
    <row r="13" spans="1:24" s="13" customFormat="1">
      <c r="A13" s="81"/>
      <c r="B13" s="89"/>
      <c r="C13" s="82"/>
      <c r="D13" s="90"/>
      <c r="E13" s="90"/>
      <c r="F13" s="90"/>
      <c r="G13" s="90"/>
      <c r="H13" s="90"/>
      <c r="I13" s="90"/>
      <c r="J13" s="90"/>
      <c r="K13" s="90"/>
      <c r="L13" s="93"/>
      <c r="M13" s="90"/>
      <c r="N13" s="121"/>
      <c r="O13" s="90"/>
      <c r="P13" s="92"/>
      <c r="Q13" s="86">
        <f t="shared" si="0"/>
        <v>0</v>
      </c>
      <c r="R13" s="87"/>
      <c r="S13" s="88"/>
      <c r="T13" s="34"/>
      <c r="U13" s="34"/>
      <c r="V13" s="34"/>
      <c r="W13" s="34"/>
    </row>
    <row r="14" spans="1:24" s="13" customFormat="1">
      <c r="A14" s="81"/>
      <c r="B14" s="89"/>
      <c r="C14" s="82"/>
      <c r="D14" s="90"/>
      <c r="E14" s="90"/>
      <c r="F14" s="90"/>
      <c r="G14" s="90"/>
      <c r="H14" s="90"/>
      <c r="I14" s="90"/>
      <c r="J14" s="90"/>
      <c r="K14" s="90"/>
      <c r="L14" s="94"/>
      <c r="M14" s="90"/>
      <c r="N14" s="121"/>
      <c r="O14" s="90"/>
      <c r="P14" s="92"/>
      <c r="Q14" s="86">
        <f t="shared" si="0"/>
        <v>0</v>
      </c>
      <c r="R14" s="87"/>
      <c r="S14" s="95"/>
      <c r="T14" s="34"/>
      <c r="U14" s="5"/>
      <c r="V14" s="34"/>
      <c r="W14" s="5"/>
    </row>
    <row r="15" spans="1:24" s="13" customFormat="1">
      <c r="A15" s="81"/>
      <c r="B15" s="89"/>
      <c r="C15" s="82"/>
      <c r="D15" s="90"/>
      <c r="E15" s="90"/>
      <c r="F15" s="90"/>
      <c r="G15" s="90"/>
      <c r="H15" s="90"/>
      <c r="I15" s="90"/>
      <c r="J15" s="90"/>
      <c r="K15" s="90"/>
      <c r="L15" s="83"/>
      <c r="M15" s="90"/>
      <c r="N15" s="121"/>
      <c r="O15" s="90"/>
      <c r="P15" s="92"/>
      <c r="Q15" s="86">
        <f t="shared" si="0"/>
        <v>0</v>
      </c>
      <c r="R15" s="87"/>
      <c r="S15" s="6"/>
      <c r="T15" s="34"/>
      <c r="U15" s="34"/>
      <c r="V15" s="34"/>
      <c r="W15" s="34"/>
    </row>
    <row r="16" spans="1:24" s="13" customFormat="1">
      <c r="A16" s="81"/>
      <c r="B16" s="89"/>
      <c r="C16" s="82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121"/>
      <c r="O16" s="90"/>
      <c r="P16" s="92"/>
      <c r="Q16" s="86">
        <f t="shared" si="0"/>
        <v>0</v>
      </c>
      <c r="R16" s="87"/>
      <c r="S16" s="6"/>
      <c r="T16" s="34"/>
      <c r="U16" s="5"/>
      <c r="V16" s="34"/>
      <c r="W16" s="5"/>
    </row>
    <row r="17" spans="1:23" s="13" customFormat="1">
      <c r="A17" s="81"/>
      <c r="B17" s="89"/>
      <c r="C17" s="82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121"/>
      <c r="O17" s="92"/>
      <c r="P17" s="92"/>
      <c r="Q17" s="86">
        <f t="shared" si="0"/>
        <v>0</v>
      </c>
      <c r="R17" s="87"/>
      <c r="S17" s="6"/>
      <c r="T17" s="34"/>
      <c r="U17" s="34"/>
      <c r="V17" s="34"/>
      <c r="W17" s="34"/>
    </row>
    <row r="18" spans="1:23" s="13" customFormat="1">
      <c r="A18" s="81"/>
      <c r="B18" s="89"/>
      <c r="C18" s="82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121"/>
      <c r="O18" s="92"/>
      <c r="P18" s="92"/>
      <c r="Q18" s="86">
        <f t="shared" si="0"/>
        <v>0</v>
      </c>
      <c r="R18" s="87"/>
      <c r="S18" s="6"/>
      <c r="T18" s="34"/>
      <c r="U18" s="5"/>
      <c r="V18" s="34"/>
      <c r="W18" s="5"/>
    </row>
    <row r="19" spans="1:23" s="13" customFormat="1">
      <c r="A19" s="81"/>
      <c r="B19" s="89"/>
      <c r="C19" s="82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122"/>
      <c r="O19" s="92"/>
      <c r="P19" s="92"/>
      <c r="Q19" s="86">
        <f t="shared" si="0"/>
        <v>0</v>
      </c>
      <c r="R19" s="87"/>
      <c r="S19" s="6"/>
      <c r="T19" s="34"/>
      <c r="U19" s="34"/>
      <c r="V19" s="34"/>
      <c r="W19" s="34"/>
    </row>
    <row r="20" spans="1:23" s="13" customFormat="1">
      <c r="A20" s="81"/>
      <c r="B20" s="89"/>
      <c r="C20" s="82"/>
      <c r="D20" s="90"/>
      <c r="E20" s="90"/>
      <c r="F20" s="121"/>
      <c r="G20" s="90"/>
      <c r="H20" s="90"/>
      <c r="I20" s="90"/>
      <c r="J20" s="90"/>
      <c r="K20" s="90"/>
      <c r="L20" s="90"/>
      <c r="M20" s="90"/>
      <c r="N20" s="121"/>
      <c r="O20" s="90"/>
      <c r="P20" s="92"/>
      <c r="Q20" s="86">
        <f t="shared" si="0"/>
        <v>0</v>
      </c>
      <c r="R20" s="87"/>
      <c r="S20" s="6"/>
      <c r="T20" s="34"/>
      <c r="U20" s="5"/>
      <c r="V20" s="34"/>
      <c r="W20" s="5"/>
    </row>
    <row r="21" spans="1:23" s="13" customFormat="1">
      <c r="A21" s="81"/>
      <c r="B21" s="89"/>
      <c r="C21" s="82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121"/>
      <c r="O21" s="90"/>
      <c r="P21" s="92"/>
      <c r="Q21" s="86">
        <f t="shared" si="0"/>
        <v>0</v>
      </c>
      <c r="R21" s="87"/>
      <c r="S21" s="6"/>
    </row>
    <row r="22" spans="1:23" s="13" customFormat="1">
      <c r="A22" s="81"/>
      <c r="B22" s="89"/>
      <c r="C22" s="82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121"/>
      <c r="O22" s="90"/>
      <c r="P22" s="92"/>
      <c r="Q22" s="86">
        <f t="shared" si="0"/>
        <v>0</v>
      </c>
      <c r="R22" s="87"/>
      <c r="S22" s="6"/>
    </row>
    <row r="23" spans="1:23" s="97" customFormat="1">
      <c r="A23" s="81"/>
      <c r="B23" s="89"/>
      <c r="C23" s="82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121"/>
      <c r="O23" s="90"/>
      <c r="P23" s="92"/>
      <c r="Q23" s="86">
        <f t="shared" si="0"/>
        <v>0</v>
      </c>
      <c r="R23" s="96"/>
      <c r="S23" s="6"/>
    </row>
    <row r="24" spans="1:23" s="13" customFormat="1">
      <c r="A24" s="81"/>
      <c r="B24" s="89"/>
      <c r="C24" s="82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121"/>
      <c r="O24" s="90"/>
      <c r="P24" s="92"/>
      <c r="Q24" s="86">
        <f t="shared" si="0"/>
        <v>0</v>
      </c>
      <c r="R24" s="87"/>
      <c r="S24" s="6"/>
      <c r="U24" s="98"/>
      <c r="V24" s="98"/>
      <c r="W24" s="98"/>
    </row>
    <row r="25" spans="1:23" s="97" customFormat="1">
      <c r="A25" s="81"/>
      <c r="B25" s="89"/>
      <c r="C25" s="82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121"/>
      <c r="O25" s="90"/>
      <c r="P25" s="92"/>
      <c r="Q25" s="86">
        <f t="shared" si="0"/>
        <v>0</v>
      </c>
      <c r="R25" s="96"/>
      <c r="S25" s="6"/>
    </row>
    <row r="26" spans="1:23" s="13" customFormat="1">
      <c r="A26" s="81"/>
      <c r="B26" s="89"/>
      <c r="C26" s="82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121"/>
      <c r="O26" s="90"/>
      <c r="P26" s="92"/>
      <c r="Q26" s="86">
        <f t="shared" si="0"/>
        <v>0</v>
      </c>
      <c r="R26" s="87"/>
      <c r="S26" s="6"/>
    </row>
    <row r="27" spans="1:23" s="13" customFormat="1">
      <c r="A27" s="81"/>
      <c r="B27" s="89"/>
      <c r="C27" s="82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121"/>
      <c r="O27" s="90"/>
      <c r="P27" s="92"/>
      <c r="Q27" s="86">
        <f t="shared" si="0"/>
        <v>0</v>
      </c>
      <c r="R27" s="87"/>
      <c r="S27" s="6"/>
    </row>
    <row r="28" spans="1:23" s="13" customFormat="1">
      <c r="A28" s="81"/>
      <c r="B28" s="89"/>
      <c r="C28" s="82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121"/>
      <c r="O28" s="90"/>
      <c r="P28" s="92"/>
      <c r="Q28" s="86">
        <f t="shared" si="0"/>
        <v>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49</v>
      </c>
      <c r="B37" s="107">
        <f>SUM(B6:B36)</f>
        <v>4600</v>
      </c>
      <c r="C37" s="108">
        <f t="shared" ref="C37:P37" si="1">SUM(C6:C36)</f>
        <v>0</v>
      </c>
      <c r="D37" s="108">
        <f t="shared" si="1"/>
        <v>0</v>
      </c>
      <c r="E37" s="108">
        <f t="shared" si="1"/>
        <v>3480</v>
      </c>
      <c r="F37" s="108">
        <f t="shared" si="1"/>
        <v>0</v>
      </c>
      <c r="G37" s="108">
        <f>SUM(G6:G36)</f>
        <v>2030</v>
      </c>
      <c r="H37" s="108">
        <f t="shared" si="1"/>
        <v>0</v>
      </c>
      <c r="I37" s="108">
        <f t="shared" si="1"/>
        <v>0</v>
      </c>
      <c r="J37" s="108">
        <f t="shared" si="1"/>
        <v>185</v>
      </c>
      <c r="K37" s="108">
        <f t="shared" si="1"/>
        <v>2000</v>
      </c>
      <c r="L37" s="108">
        <f t="shared" si="1"/>
        <v>799</v>
      </c>
      <c r="M37" s="108">
        <f t="shared" si="1"/>
        <v>1200</v>
      </c>
      <c r="N37" s="124">
        <f t="shared" si="1"/>
        <v>40</v>
      </c>
      <c r="O37" s="108">
        <f t="shared" si="1"/>
        <v>0</v>
      </c>
      <c r="P37" s="109">
        <f t="shared" si="1"/>
        <v>215</v>
      </c>
      <c r="Q37" s="110">
        <f>SUM(Q6:Q36)</f>
        <v>14549</v>
      </c>
      <c r="S37" s="241" t="s">
        <v>54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3" customFormat="1">
      <c r="A44" s="283" t="s">
        <v>131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13" zoomScale="120" zoomScaleNormal="120" workbookViewId="0">
      <selection activeCell="D131" sqref="D131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140625" style="52" bestFit="1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28" t="s">
        <v>16</v>
      </c>
      <c r="B1" s="329"/>
      <c r="C1" s="329"/>
      <c r="D1" s="329"/>
      <c r="E1" s="329"/>
      <c r="F1" s="330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1" t="s">
        <v>199</v>
      </c>
      <c r="B2" s="332"/>
      <c r="C2" s="332"/>
      <c r="D2" s="332"/>
      <c r="E2" s="332"/>
      <c r="F2" s="333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34" t="s">
        <v>109</v>
      </c>
      <c r="B3" s="335"/>
      <c r="C3" s="335"/>
      <c r="D3" s="335"/>
      <c r="E3" s="335"/>
      <c r="F3" s="336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5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4" t="s">
        <v>130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200</v>
      </c>
      <c r="B5" s="54">
        <v>392160</v>
      </c>
      <c r="C5" s="203">
        <v>219351</v>
      </c>
      <c r="D5" s="54">
        <v>2999</v>
      </c>
      <c r="E5" s="54">
        <f>C5+D5</f>
        <v>222350</v>
      </c>
      <c r="F5" s="242"/>
      <c r="G5" s="255"/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203</v>
      </c>
      <c r="B6" s="55">
        <v>309310</v>
      </c>
      <c r="C6" s="58">
        <v>319090</v>
      </c>
      <c r="D6" s="55">
        <v>1430</v>
      </c>
      <c r="E6" s="55">
        <f t="shared" ref="E6:E32" si="0">C6+D6</f>
        <v>320520</v>
      </c>
      <c r="F6" s="243"/>
      <c r="G6" s="256"/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204</v>
      </c>
      <c r="B7" s="55">
        <v>541420</v>
      </c>
      <c r="C7" s="58">
        <v>599695</v>
      </c>
      <c r="D7" s="55">
        <v>4225</v>
      </c>
      <c r="E7" s="55">
        <f t="shared" si="0"/>
        <v>603920</v>
      </c>
      <c r="F7" s="243"/>
      <c r="G7" s="256"/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 t="s">
        <v>209</v>
      </c>
      <c r="B8" s="55">
        <v>534010</v>
      </c>
      <c r="C8" s="58">
        <v>438685</v>
      </c>
      <c r="D8" s="55">
        <v>2975</v>
      </c>
      <c r="E8" s="55">
        <f t="shared" si="0"/>
        <v>441660</v>
      </c>
      <c r="F8" s="244"/>
      <c r="G8" s="255"/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 t="s">
        <v>213</v>
      </c>
      <c r="B9" s="55">
        <v>432930</v>
      </c>
      <c r="C9" s="58">
        <v>480250</v>
      </c>
      <c r="D9" s="55">
        <v>1720</v>
      </c>
      <c r="E9" s="55">
        <f t="shared" si="0"/>
        <v>481970</v>
      </c>
      <c r="F9" s="245"/>
      <c r="G9" s="255"/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/>
      <c r="B10" s="55"/>
      <c r="C10" s="58"/>
      <c r="D10" s="55"/>
      <c r="E10" s="55">
        <f t="shared" si="0"/>
        <v>0</v>
      </c>
      <c r="F10" s="246"/>
      <c r="G10" s="255"/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/>
      <c r="B11" s="55"/>
      <c r="C11" s="58"/>
      <c r="D11" s="55"/>
      <c r="E11" s="55">
        <f t="shared" si="0"/>
        <v>0</v>
      </c>
      <c r="F11" s="244"/>
      <c r="G11" s="255"/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/>
      <c r="B12" s="55"/>
      <c r="C12" s="58"/>
      <c r="D12" s="55"/>
      <c r="E12" s="55">
        <f t="shared" si="0"/>
        <v>0</v>
      </c>
      <c r="F12" s="244"/>
      <c r="G12" s="255"/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/>
      <c r="B13" s="55"/>
      <c r="C13" s="58"/>
      <c r="D13" s="55"/>
      <c r="E13" s="55">
        <f t="shared" si="0"/>
        <v>0</v>
      </c>
      <c r="F13" s="246"/>
      <c r="G13" s="255"/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/>
      <c r="B14" s="55"/>
      <c r="C14" s="58"/>
      <c r="D14" s="55"/>
      <c r="E14" s="55">
        <f t="shared" si="0"/>
        <v>0</v>
      </c>
      <c r="F14" s="245"/>
      <c r="G14" s="255"/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/>
      <c r="B15" s="55"/>
      <c r="C15" s="58"/>
      <c r="D15" s="55"/>
      <c r="E15" s="55">
        <f t="shared" si="0"/>
        <v>0</v>
      </c>
      <c r="F15" s="244"/>
      <c r="G15" s="255"/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/>
      <c r="B16" s="55"/>
      <c r="C16" s="58"/>
      <c r="D16" s="55"/>
      <c r="E16" s="55">
        <f t="shared" si="0"/>
        <v>0</v>
      </c>
      <c r="F16" s="244"/>
      <c r="G16" s="255"/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/>
      <c r="B17" s="55"/>
      <c r="C17" s="58"/>
      <c r="D17" s="55"/>
      <c r="E17" s="55">
        <f t="shared" si="0"/>
        <v>0</v>
      </c>
      <c r="F17" s="243"/>
      <c r="G17" s="256"/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/>
      <c r="B18" s="55"/>
      <c r="C18" s="58"/>
      <c r="D18" s="55"/>
      <c r="E18" s="55">
        <f t="shared" si="0"/>
        <v>0</v>
      </c>
      <c r="F18" s="246"/>
      <c r="G18" s="255"/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/>
      <c r="B19" s="55"/>
      <c r="C19" s="58"/>
      <c r="D19" s="55"/>
      <c r="E19" s="55">
        <f>C19+D19</f>
        <v>0</v>
      </c>
      <c r="F19" s="245"/>
      <c r="G19" s="255"/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/>
      <c r="B20" s="55"/>
      <c r="C20" s="58"/>
      <c r="D20" s="55"/>
      <c r="E20" s="55">
        <f t="shared" ref="E20:E23" si="1">C20+D20</f>
        <v>0</v>
      </c>
      <c r="F20" s="243"/>
      <c r="G20" s="255"/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/>
      <c r="B21" s="55"/>
      <c r="C21" s="58"/>
      <c r="D21" s="55"/>
      <c r="E21" s="55">
        <f t="shared" si="1"/>
        <v>0</v>
      </c>
      <c r="F21" s="243"/>
      <c r="G21" s="255"/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/>
      <c r="B22" s="55"/>
      <c r="C22" s="58"/>
      <c r="D22" s="55"/>
      <c r="E22" s="55">
        <f t="shared" si="1"/>
        <v>0</v>
      </c>
      <c r="F22" s="243"/>
      <c r="G22" s="255"/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/>
      <c r="B23" s="55"/>
      <c r="C23" s="58"/>
      <c r="D23" s="55"/>
      <c r="E23" s="55">
        <f t="shared" si="1"/>
        <v>0</v>
      </c>
      <c r="F23" s="243"/>
      <c r="G23" s="256"/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/>
      <c r="B24" s="55"/>
      <c r="C24" s="58"/>
      <c r="D24" s="55"/>
      <c r="E24" s="55">
        <f t="shared" si="0"/>
        <v>0</v>
      </c>
      <c r="F24" s="243"/>
      <c r="G24" s="256"/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/>
      <c r="B25" s="55"/>
      <c r="C25" s="58"/>
      <c r="D25" s="55"/>
      <c r="E25" s="55">
        <f t="shared" si="0"/>
        <v>0</v>
      </c>
      <c r="F25" s="245"/>
      <c r="G25" s="255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/>
      <c r="B26" s="55"/>
      <c r="C26" s="58"/>
      <c r="D26" s="55"/>
      <c r="E26" s="55">
        <f t="shared" si="0"/>
        <v>0</v>
      </c>
      <c r="F26" s="247"/>
      <c r="G26" s="255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/>
      <c r="B27" s="55"/>
      <c r="C27" s="58"/>
      <c r="D27" s="55"/>
      <c r="E27" s="55">
        <f t="shared" si="0"/>
        <v>0</v>
      </c>
      <c r="F27" s="245"/>
      <c r="G27" s="255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5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5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7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7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4"/>
      <c r="D32" s="139"/>
      <c r="E32" s="139">
        <f t="shared" si="0"/>
        <v>0</v>
      </c>
      <c r="F32" s="248"/>
      <c r="G32" s="257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6">
        <f>SUM(B5:B32)</f>
        <v>2209830</v>
      </c>
      <c r="C33" s="277">
        <f>SUM(C5:C32)</f>
        <v>2057071</v>
      </c>
      <c r="D33" s="276">
        <f>SUM(D5:D32)</f>
        <v>13349</v>
      </c>
      <c r="E33" s="276">
        <f>SUM(E5:E32)</f>
        <v>2070420</v>
      </c>
      <c r="F33" s="276">
        <f>B33-E33</f>
        <v>139410</v>
      </c>
      <c r="G33" s="278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26" t="s">
        <v>25</v>
      </c>
      <c r="C35" s="326"/>
      <c r="D35" s="326"/>
      <c r="E35" s="326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101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106</v>
      </c>
      <c r="B37" s="253" t="s">
        <v>129</v>
      </c>
      <c r="C37" s="137" t="s">
        <v>120</v>
      </c>
      <c r="D37" s="217">
        <v>1000</v>
      </c>
      <c r="E37" s="284" t="s">
        <v>119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106</v>
      </c>
      <c r="B38" s="126" t="s">
        <v>180</v>
      </c>
      <c r="C38" s="125" t="s">
        <v>137</v>
      </c>
      <c r="D38" s="218">
        <v>2000</v>
      </c>
      <c r="E38" s="185" t="s">
        <v>182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106</v>
      </c>
      <c r="B39" s="64" t="s">
        <v>138</v>
      </c>
      <c r="C39" s="125" t="s">
        <v>137</v>
      </c>
      <c r="D39" s="218">
        <v>16570</v>
      </c>
      <c r="E39" s="185" t="s">
        <v>203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106</v>
      </c>
      <c r="B40" s="126" t="s">
        <v>133</v>
      </c>
      <c r="C40" s="125" t="s">
        <v>120</v>
      </c>
      <c r="D40" s="218">
        <v>7040</v>
      </c>
      <c r="E40" s="185" t="s">
        <v>200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106</v>
      </c>
      <c r="B41" s="126"/>
      <c r="C41" s="125"/>
      <c r="D41" s="218"/>
      <c r="E41" s="185"/>
      <c r="F41" s="146"/>
      <c r="G41" s="155" t="s">
        <v>54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106</v>
      </c>
      <c r="B42" s="64"/>
      <c r="C42" s="125"/>
      <c r="D42" s="218"/>
      <c r="E42" s="185"/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106</v>
      </c>
      <c r="B43" s="126"/>
      <c r="C43" s="125"/>
      <c r="D43" s="218"/>
      <c r="E43" s="185"/>
      <c r="F43" s="143"/>
      <c r="G43" s="327"/>
      <c r="H43" s="327"/>
      <c r="I43" s="327"/>
      <c r="J43" s="327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106</v>
      </c>
      <c r="B44" s="64"/>
      <c r="C44" s="125"/>
      <c r="D44" s="218"/>
      <c r="E44" s="186"/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101</v>
      </c>
      <c r="B45" s="212" t="s">
        <v>97</v>
      </c>
      <c r="C45" s="212" t="s">
        <v>98</v>
      </c>
      <c r="D45" s="219" t="s">
        <v>74</v>
      </c>
      <c r="E45" s="213" t="s">
        <v>99</v>
      </c>
      <c r="F45" s="141"/>
      <c r="G45" s="147"/>
      <c r="H45" s="233" t="s">
        <v>110</v>
      </c>
      <c r="I45" s="229" t="s">
        <v>111</v>
      </c>
      <c r="J45" s="229" t="s">
        <v>74</v>
      </c>
      <c r="K45" s="234" t="s">
        <v>112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113</v>
      </c>
      <c r="B46" s="288" t="s">
        <v>114</v>
      </c>
      <c r="C46" s="137"/>
      <c r="D46" s="220">
        <v>544380</v>
      </c>
      <c r="E46" s="289" t="s">
        <v>213</v>
      </c>
      <c r="F46" s="140"/>
      <c r="G46" s="147"/>
      <c r="H46" s="201" t="s">
        <v>129</v>
      </c>
      <c r="I46" s="202" t="s">
        <v>120</v>
      </c>
      <c r="J46" s="203">
        <v>1000</v>
      </c>
      <c r="K46" s="137" t="s">
        <v>119</v>
      </c>
      <c r="L46" s="204">
        <v>1000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113</v>
      </c>
      <c r="B47" s="60" t="s">
        <v>116</v>
      </c>
      <c r="C47" s="125"/>
      <c r="D47" s="221">
        <v>204400</v>
      </c>
      <c r="E47" s="187" t="s">
        <v>213</v>
      </c>
      <c r="F47" s="141"/>
      <c r="G47" s="147"/>
      <c r="H47" s="197" t="s">
        <v>180</v>
      </c>
      <c r="I47" s="62" t="s">
        <v>137</v>
      </c>
      <c r="J47" s="58">
        <v>5000</v>
      </c>
      <c r="K47" s="58" t="s">
        <v>182</v>
      </c>
      <c r="L47" s="138">
        <v>5000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113</v>
      </c>
      <c r="B48" s="59" t="s">
        <v>144</v>
      </c>
      <c r="C48" s="125"/>
      <c r="D48" s="221">
        <v>200000</v>
      </c>
      <c r="E48" s="189" t="s">
        <v>141</v>
      </c>
      <c r="F48" s="141"/>
      <c r="G48" s="147"/>
      <c r="H48" s="197" t="s">
        <v>178</v>
      </c>
      <c r="I48" s="62" t="s">
        <v>165</v>
      </c>
      <c r="J48" s="58">
        <v>6000</v>
      </c>
      <c r="K48" s="180" t="s">
        <v>177</v>
      </c>
      <c r="L48" s="138">
        <v>6000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113</v>
      </c>
      <c r="B49" s="127" t="s">
        <v>151</v>
      </c>
      <c r="C49" s="125"/>
      <c r="D49" s="221">
        <v>200000</v>
      </c>
      <c r="E49" s="187" t="s">
        <v>213</v>
      </c>
      <c r="F49" s="141"/>
      <c r="G49" s="147"/>
      <c r="H49" s="197" t="s">
        <v>138</v>
      </c>
      <c r="I49" s="62" t="s">
        <v>137</v>
      </c>
      <c r="J49" s="58">
        <v>33870</v>
      </c>
      <c r="K49" s="180" t="s">
        <v>190</v>
      </c>
      <c r="L49" s="138">
        <v>33870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113</v>
      </c>
      <c r="B50" s="127" t="s">
        <v>115</v>
      </c>
      <c r="C50" s="125"/>
      <c r="D50" s="221">
        <v>270000</v>
      </c>
      <c r="E50" s="187" t="s">
        <v>213</v>
      </c>
      <c r="F50" s="141"/>
      <c r="G50" s="147"/>
      <c r="H50" s="184" t="s">
        <v>133</v>
      </c>
      <c r="I50" s="63" t="s">
        <v>120</v>
      </c>
      <c r="J50" s="178">
        <v>5840</v>
      </c>
      <c r="K50" s="179" t="s">
        <v>181</v>
      </c>
      <c r="L50" s="138">
        <v>5840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113</v>
      </c>
      <c r="B51" s="59" t="s">
        <v>148</v>
      </c>
      <c r="C51" s="125"/>
      <c r="D51" s="221">
        <v>69960</v>
      </c>
      <c r="E51" s="189" t="s">
        <v>162</v>
      </c>
      <c r="F51" s="141"/>
      <c r="G51" s="147"/>
      <c r="H51" s="197" t="s">
        <v>183</v>
      </c>
      <c r="I51" s="62" t="s">
        <v>137</v>
      </c>
      <c r="J51" s="58">
        <v>1000</v>
      </c>
      <c r="K51" s="180" t="s">
        <v>189</v>
      </c>
      <c r="L51" s="138">
        <v>1000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113</v>
      </c>
      <c r="B52" s="60" t="s">
        <v>149</v>
      </c>
      <c r="C52" s="125"/>
      <c r="D52" s="221">
        <v>31600</v>
      </c>
      <c r="E52" s="188" t="s">
        <v>213</v>
      </c>
      <c r="F52" s="141"/>
      <c r="G52" s="147"/>
      <c r="H52" s="197" t="s">
        <v>114</v>
      </c>
      <c r="I52" s="62"/>
      <c r="J52" s="58">
        <v>655580</v>
      </c>
      <c r="K52" s="180" t="s">
        <v>196</v>
      </c>
      <c r="L52" s="138">
        <v>655580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113</v>
      </c>
      <c r="B53" s="59" t="s">
        <v>150</v>
      </c>
      <c r="C53" s="125"/>
      <c r="D53" s="221">
        <v>34270</v>
      </c>
      <c r="E53" s="189" t="s">
        <v>204</v>
      </c>
      <c r="F53" s="141"/>
      <c r="G53" s="147"/>
      <c r="H53" s="197" t="s">
        <v>116</v>
      </c>
      <c r="I53" s="62"/>
      <c r="J53" s="58">
        <v>20000</v>
      </c>
      <c r="K53" s="180" t="s">
        <v>196</v>
      </c>
      <c r="L53" s="138">
        <v>20000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113</v>
      </c>
      <c r="B54" s="59" t="s">
        <v>117</v>
      </c>
      <c r="C54" s="125"/>
      <c r="D54" s="221">
        <v>54500</v>
      </c>
      <c r="E54" s="187" t="s">
        <v>213</v>
      </c>
      <c r="F54" s="141"/>
      <c r="G54" s="147"/>
      <c r="H54" s="199" t="s">
        <v>144</v>
      </c>
      <c r="I54" s="68"/>
      <c r="J54" s="58">
        <v>200000</v>
      </c>
      <c r="K54" s="180" t="s">
        <v>141</v>
      </c>
      <c r="L54" s="138">
        <v>200000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/>
      <c r="B55" s="60"/>
      <c r="C55" s="125"/>
      <c r="D55" s="221"/>
      <c r="E55" s="188"/>
      <c r="F55" s="141"/>
      <c r="G55" s="147"/>
      <c r="H55" s="197" t="s">
        <v>151</v>
      </c>
      <c r="I55" s="62"/>
      <c r="J55" s="58">
        <v>150000</v>
      </c>
      <c r="K55" s="180" t="s">
        <v>174</v>
      </c>
      <c r="L55" s="138">
        <v>150000</v>
      </c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 t="s">
        <v>115</v>
      </c>
      <c r="I56" s="62"/>
      <c r="J56" s="58">
        <v>230600</v>
      </c>
      <c r="K56" s="125" t="s">
        <v>196</v>
      </c>
      <c r="L56" s="138">
        <v>230600</v>
      </c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 t="s">
        <v>148</v>
      </c>
      <c r="I57" s="62"/>
      <c r="J57" s="58">
        <v>69960</v>
      </c>
      <c r="K57" s="180" t="s">
        <v>162</v>
      </c>
      <c r="L57" s="138">
        <v>69960</v>
      </c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 t="s">
        <v>100</v>
      </c>
      <c r="B58" s="60" t="s">
        <v>93</v>
      </c>
      <c r="C58" s="125" t="s">
        <v>82</v>
      </c>
      <c r="D58" s="221">
        <v>13500</v>
      </c>
      <c r="E58" s="188" t="s">
        <v>118</v>
      </c>
      <c r="F58" s="141"/>
      <c r="G58" s="147"/>
      <c r="H58" s="197" t="s">
        <v>149</v>
      </c>
      <c r="I58" s="62"/>
      <c r="J58" s="58">
        <v>39480</v>
      </c>
      <c r="K58" s="180" t="s">
        <v>196</v>
      </c>
      <c r="L58" s="138">
        <v>39480</v>
      </c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102</v>
      </c>
      <c r="B59" s="127" t="s">
        <v>96</v>
      </c>
      <c r="C59" s="125" t="s">
        <v>84</v>
      </c>
      <c r="D59" s="221">
        <v>7000</v>
      </c>
      <c r="E59" s="189" t="s">
        <v>143</v>
      </c>
      <c r="F59" s="141"/>
      <c r="G59" s="147"/>
      <c r="H59" s="197" t="s">
        <v>150</v>
      </c>
      <c r="I59" s="62"/>
      <c r="J59" s="58">
        <v>34130</v>
      </c>
      <c r="K59" s="180" t="s">
        <v>189</v>
      </c>
      <c r="L59" s="138">
        <v>34130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102</v>
      </c>
      <c r="B60" s="59" t="s">
        <v>95</v>
      </c>
      <c r="C60" s="125" t="s">
        <v>83</v>
      </c>
      <c r="D60" s="221">
        <v>79590</v>
      </c>
      <c r="E60" s="187" t="s">
        <v>179</v>
      </c>
      <c r="F60" s="141"/>
      <c r="G60" s="147"/>
      <c r="H60" s="184" t="s">
        <v>117</v>
      </c>
      <c r="I60" s="63"/>
      <c r="J60" s="178">
        <v>54500</v>
      </c>
      <c r="K60" s="179" t="s">
        <v>196</v>
      </c>
      <c r="L60" s="138">
        <v>54500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/>
      <c r="B61" s="60"/>
      <c r="C61" s="125"/>
      <c r="D61" s="221"/>
      <c r="E61" s="187"/>
      <c r="F61" s="143"/>
      <c r="G61" s="147"/>
      <c r="H61" s="197" t="s">
        <v>93</v>
      </c>
      <c r="I61" s="62" t="s">
        <v>82</v>
      </c>
      <c r="J61" s="58">
        <v>13500</v>
      </c>
      <c r="K61" s="180" t="s">
        <v>118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/>
      <c r="B62" s="61"/>
      <c r="C62" s="125"/>
      <c r="D62" s="221"/>
      <c r="E62" s="187"/>
      <c r="F62" s="140"/>
      <c r="G62" s="147"/>
      <c r="H62" s="197" t="s">
        <v>96</v>
      </c>
      <c r="I62" s="62" t="s">
        <v>84</v>
      </c>
      <c r="J62" s="58">
        <v>7000</v>
      </c>
      <c r="K62" s="181" t="s">
        <v>143</v>
      </c>
      <c r="L62" s="138">
        <v>7000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/>
      <c r="B63" s="59"/>
      <c r="C63" s="125"/>
      <c r="D63" s="221"/>
      <c r="E63" s="188"/>
      <c r="F63" s="141"/>
      <c r="G63" s="147"/>
      <c r="H63" s="184" t="s">
        <v>95</v>
      </c>
      <c r="I63" s="63" t="s">
        <v>83</v>
      </c>
      <c r="J63" s="178">
        <v>79590</v>
      </c>
      <c r="K63" s="179" t="s">
        <v>179</v>
      </c>
      <c r="L63" s="138">
        <v>79590</v>
      </c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 t="s">
        <v>105</v>
      </c>
      <c r="B64" s="60" t="s">
        <v>86</v>
      </c>
      <c r="C64" s="125" t="s">
        <v>76</v>
      </c>
      <c r="D64" s="221">
        <v>78750</v>
      </c>
      <c r="E64" s="188" t="s">
        <v>169</v>
      </c>
      <c r="F64" s="141"/>
      <c r="G64" s="147"/>
      <c r="H64" s="184" t="s">
        <v>86</v>
      </c>
      <c r="I64" s="63" t="s">
        <v>76</v>
      </c>
      <c r="J64" s="178">
        <v>78750</v>
      </c>
      <c r="K64" s="179" t="s">
        <v>169</v>
      </c>
      <c r="L64" s="138">
        <v>78750</v>
      </c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 t="s">
        <v>105</v>
      </c>
      <c r="B65" s="59" t="s">
        <v>85</v>
      </c>
      <c r="C65" s="125" t="s">
        <v>75</v>
      </c>
      <c r="D65" s="221">
        <v>10915</v>
      </c>
      <c r="E65" s="187" t="s">
        <v>59</v>
      </c>
      <c r="F65" s="141"/>
      <c r="G65" s="147"/>
      <c r="H65" s="197" t="s">
        <v>85</v>
      </c>
      <c r="I65" s="62" t="s">
        <v>75</v>
      </c>
      <c r="J65" s="58">
        <v>10915</v>
      </c>
      <c r="K65" s="180" t="s">
        <v>59</v>
      </c>
      <c r="L65" s="138">
        <v>10915</v>
      </c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 t="s">
        <v>104</v>
      </c>
      <c r="B66" s="60" t="s">
        <v>87</v>
      </c>
      <c r="C66" s="125" t="s">
        <v>77</v>
      </c>
      <c r="D66" s="221">
        <v>20000</v>
      </c>
      <c r="E66" s="187" t="s">
        <v>140</v>
      </c>
      <c r="F66" s="141"/>
      <c r="G66" s="147"/>
      <c r="H66" s="197" t="s">
        <v>87</v>
      </c>
      <c r="I66" s="62" t="s">
        <v>77</v>
      </c>
      <c r="J66" s="58">
        <v>20000</v>
      </c>
      <c r="K66" s="180" t="s">
        <v>140</v>
      </c>
      <c r="L66" s="138">
        <v>20000</v>
      </c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104</v>
      </c>
      <c r="B67" s="60" t="s">
        <v>92</v>
      </c>
      <c r="C67" s="125" t="s">
        <v>81</v>
      </c>
      <c r="D67" s="221">
        <v>11000</v>
      </c>
      <c r="E67" s="188" t="s">
        <v>140</v>
      </c>
      <c r="F67" s="141"/>
      <c r="G67" s="147"/>
      <c r="H67" s="197" t="s">
        <v>92</v>
      </c>
      <c r="I67" s="62" t="s">
        <v>81</v>
      </c>
      <c r="J67" s="58">
        <v>11000</v>
      </c>
      <c r="K67" s="180" t="s">
        <v>140</v>
      </c>
      <c r="L67" s="138">
        <v>11000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104</v>
      </c>
      <c r="B68" s="60" t="s">
        <v>88</v>
      </c>
      <c r="C68" s="125" t="s">
        <v>78</v>
      </c>
      <c r="D68" s="221">
        <v>19460</v>
      </c>
      <c r="E68" s="188" t="s">
        <v>145</v>
      </c>
      <c r="F68" s="141"/>
      <c r="G68" s="147"/>
      <c r="H68" s="197" t="s">
        <v>88</v>
      </c>
      <c r="I68" s="62" t="s">
        <v>78</v>
      </c>
      <c r="J68" s="58">
        <v>19460</v>
      </c>
      <c r="K68" s="58" t="s">
        <v>145</v>
      </c>
      <c r="L68" s="138">
        <v>19460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104</v>
      </c>
      <c r="B69" s="60" t="s">
        <v>90</v>
      </c>
      <c r="C69" s="125" t="s">
        <v>79</v>
      </c>
      <c r="D69" s="221">
        <v>19370</v>
      </c>
      <c r="E69" s="189" t="s">
        <v>134</v>
      </c>
      <c r="F69" s="67"/>
      <c r="G69" s="147"/>
      <c r="H69" s="197" t="s">
        <v>90</v>
      </c>
      <c r="I69" s="62" t="s">
        <v>79</v>
      </c>
      <c r="J69" s="58">
        <v>19370</v>
      </c>
      <c r="K69" s="125" t="s">
        <v>134</v>
      </c>
      <c r="L69" s="138">
        <v>19370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104</v>
      </c>
      <c r="B70" s="60" t="s">
        <v>91</v>
      </c>
      <c r="C70" s="125" t="s">
        <v>80</v>
      </c>
      <c r="D70" s="221">
        <v>22000</v>
      </c>
      <c r="E70" s="189" t="s">
        <v>58</v>
      </c>
      <c r="F70" s="141"/>
      <c r="G70" s="147"/>
      <c r="H70" s="184" t="s">
        <v>91</v>
      </c>
      <c r="I70" s="63" t="s">
        <v>80</v>
      </c>
      <c r="J70" s="178">
        <v>22000</v>
      </c>
      <c r="K70" s="179" t="s">
        <v>58</v>
      </c>
      <c r="L70" s="138">
        <v>22000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104</v>
      </c>
      <c r="B71" s="60" t="s">
        <v>89</v>
      </c>
      <c r="C71" s="125"/>
      <c r="D71" s="221">
        <v>25000</v>
      </c>
      <c r="E71" s="188" t="s">
        <v>204</v>
      </c>
      <c r="F71" s="143"/>
      <c r="G71" s="147"/>
      <c r="H71" s="200" t="s">
        <v>89</v>
      </c>
      <c r="I71" s="65"/>
      <c r="J71" s="58">
        <v>20000</v>
      </c>
      <c r="K71" s="125" t="s">
        <v>163</v>
      </c>
      <c r="L71" s="138">
        <v>20000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/>
      <c r="B72" s="59"/>
      <c r="C72" s="125"/>
      <c r="D72" s="221"/>
      <c r="E72" s="187"/>
      <c r="F72" s="143"/>
      <c r="G72" s="147"/>
      <c r="H72" s="184"/>
      <c r="I72" s="63"/>
      <c r="J72" s="178"/>
      <c r="K72" s="179"/>
      <c r="L72" s="138"/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/>
      <c r="B73" s="60"/>
      <c r="C73" s="125"/>
      <c r="D73" s="221"/>
      <c r="E73" s="187"/>
      <c r="F73" s="143"/>
      <c r="G73" s="147"/>
      <c r="H73" s="197"/>
      <c r="I73" s="62"/>
      <c r="J73" s="58"/>
      <c r="K73" s="180"/>
      <c r="L73" s="138"/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/>
      <c r="B74" s="60"/>
      <c r="C74" s="125"/>
      <c r="D74" s="221"/>
      <c r="E74" s="189"/>
      <c r="F74" s="143"/>
      <c r="G74" s="147"/>
      <c r="H74" s="184"/>
      <c r="I74" s="63"/>
      <c r="J74" s="178"/>
      <c r="K74" s="179"/>
      <c r="L74" s="138"/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/>
      <c r="B75" s="60"/>
      <c r="C75" s="125"/>
      <c r="D75" s="221"/>
      <c r="E75" s="188"/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 t="s">
        <v>107</v>
      </c>
      <c r="B76" s="60" t="s">
        <v>164</v>
      </c>
      <c r="C76" s="125"/>
      <c r="D76" s="221">
        <v>10610</v>
      </c>
      <c r="E76" s="188" t="s">
        <v>189</v>
      </c>
      <c r="F76" s="141"/>
      <c r="G76" s="147"/>
      <c r="H76" s="184" t="s">
        <v>164</v>
      </c>
      <c r="I76" s="63"/>
      <c r="J76" s="178">
        <v>10610</v>
      </c>
      <c r="K76" s="178" t="s">
        <v>189</v>
      </c>
      <c r="L76" s="138">
        <v>10610</v>
      </c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167</v>
      </c>
      <c r="B77" s="60" t="s">
        <v>168</v>
      </c>
      <c r="C77" s="125"/>
      <c r="D77" s="221">
        <v>5800</v>
      </c>
      <c r="E77" s="187" t="s">
        <v>170</v>
      </c>
      <c r="F77" s="141"/>
      <c r="G77" s="147"/>
      <c r="H77" s="197" t="s">
        <v>168</v>
      </c>
      <c r="I77" s="62"/>
      <c r="J77" s="58">
        <v>5800</v>
      </c>
      <c r="K77" s="180" t="s">
        <v>170</v>
      </c>
      <c r="L77" s="138">
        <v>5800</v>
      </c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167</v>
      </c>
      <c r="B78" s="60" t="s">
        <v>210</v>
      </c>
      <c r="C78" s="125"/>
      <c r="D78" s="221">
        <v>16000</v>
      </c>
      <c r="E78" s="188" t="s">
        <v>209</v>
      </c>
      <c r="F78" s="141"/>
      <c r="G78" s="147"/>
      <c r="H78" s="197" t="s">
        <v>191</v>
      </c>
      <c r="I78" s="62"/>
      <c r="J78" s="58">
        <v>6000</v>
      </c>
      <c r="K78" s="180" t="s">
        <v>190</v>
      </c>
      <c r="L78" s="138">
        <v>6000</v>
      </c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152</v>
      </c>
      <c r="B79" s="60" t="s">
        <v>153</v>
      </c>
      <c r="C79" s="125"/>
      <c r="D79" s="221">
        <v>11630</v>
      </c>
      <c r="E79" s="188" t="s">
        <v>213</v>
      </c>
      <c r="F79" s="141"/>
      <c r="G79" s="147"/>
      <c r="H79" s="197" t="s">
        <v>153</v>
      </c>
      <c r="I79" s="62"/>
      <c r="J79" s="58">
        <v>23130</v>
      </c>
      <c r="K79" s="180" t="s">
        <v>195</v>
      </c>
      <c r="L79" s="138">
        <v>23130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103</v>
      </c>
      <c r="B80" s="60" t="s">
        <v>94</v>
      </c>
      <c r="C80" s="125"/>
      <c r="D80" s="221">
        <v>7000</v>
      </c>
      <c r="E80" s="188" t="s">
        <v>140</v>
      </c>
      <c r="F80" s="141" t="s">
        <v>13</v>
      </c>
      <c r="G80" s="147"/>
      <c r="H80" s="197" t="s">
        <v>94</v>
      </c>
      <c r="I80" s="62"/>
      <c r="J80" s="58">
        <v>7000</v>
      </c>
      <c r="K80" s="180" t="s">
        <v>140</v>
      </c>
      <c r="L80" s="138">
        <v>7000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68" t="s">
        <v>103</v>
      </c>
      <c r="B81" s="60" t="s">
        <v>135</v>
      </c>
      <c r="C81" s="125"/>
      <c r="D81" s="221">
        <v>37550</v>
      </c>
      <c r="E81" s="188" t="s">
        <v>213</v>
      </c>
      <c r="F81" s="141"/>
      <c r="G81" s="147"/>
      <c r="H81" s="197" t="s">
        <v>135</v>
      </c>
      <c r="I81" s="62"/>
      <c r="J81" s="58">
        <v>40550</v>
      </c>
      <c r="K81" s="180" t="s">
        <v>190</v>
      </c>
      <c r="L81" s="138">
        <v>40550</v>
      </c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38" t="s">
        <v>103</v>
      </c>
      <c r="B82" s="60" t="s">
        <v>188</v>
      </c>
      <c r="C82" s="125"/>
      <c r="D82" s="221">
        <v>7700</v>
      </c>
      <c r="E82" s="188" t="s">
        <v>187</v>
      </c>
      <c r="F82" s="143"/>
      <c r="G82" s="147"/>
      <c r="H82" s="197" t="s">
        <v>188</v>
      </c>
      <c r="I82" s="62"/>
      <c r="J82" s="58">
        <v>7700</v>
      </c>
      <c r="K82" s="180" t="s">
        <v>187</v>
      </c>
      <c r="L82" s="138">
        <v>7700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38" t="s">
        <v>103</v>
      </c>
      <c r="B83" s="59" t="s">
        <v>175</v>
      </c>
      <c r="C83" s="125"/>
      <c r="D83" s="221">
        <v>260000</v>
      </c>
      <c r="E83" s="188" t="s">
        <v>213</v>
      </c>
      <c r="F83" s="143"/>
      <c r="G83" s="147"/>
      <c r="H83" s="197" t="s">
        <v>175</v>
      </c>
      <c r="I83" s="62"/>
      <c r="J83" s="58">
        <v>280000</v>
      </c>
      <c r="K83" s="180" t="s">
        <v>196</v>
      </c>
      <c r="L83" s="138">
        <v>280000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38" t="s">
        <v>159</v>
      </c>
      <c r="B84" s="60" t="s">
        <v>160</v>
      </c>
      <c r="C84" s="125"/>
      <c r="D84" s="221">
        <v>1060</v>
      </c>
      <c r="E84" s="189" t="s">
        <v>196</v>
      </c>
      <c r="F84" s="143"/>
      <c r="G84" s="147"/>
      <c r="H84" s="197" t="s">
        <v>160</v>
      </c>
      <c r="I84" s="62"/>
      <c r="J84" s="58">
        <v>1060</v>
      </c>
      <c r="K84" s="180" t="s">
        <v>196</v>
      </c>
      <c r="L84" s="138">
        <v>1060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38" t="s">
        <v>146</v>
      </c>
      <c r="B85" s="60" t="s">
        <v>123</v>
      </c>
      <c r="C85" s="125"/>
      <c r="D85" s="221">
        <v>9000</v>
      </c>
      <c r="E85" s="187" t="s">
        <v>213</v>
      </c>
      <c r="F85" s="143"/>
      <c r="G85" s="147"/>
      <c r="H85" s="197" t="s">
        <v>123</v>
      </c>
      <c r="I85" s="62"/>
      <c r="J85" s="58">
        <v>16530</v>
      </c>
      <c r="K85" s="180" t="s">
        <v>195</v>
      </c>
      <c r="L85" s="138">
        <v>16530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146</v>
      </c>
      <c r="B86" s="60" t="s">
        <v>147</v>
      </c>
      <c r="C86" s="125"/>
      <c r="D86" s="221">
        <v>39800</v>
      </c>
      <c r="E86" s="187" t="s">
        <v>187</v>
      </c>
      <c r="F86" s="143"/>
      <c r="G86" s="147"/>
      <c r="H86" s="197" t="s">
        <v>147</v>
      </c>
      <c r="I86" s="62"/>
      <c r="J86" s="58">
        <v>39800</v>
      </c>
      <c r="K86" s="180" t="s">
        <v>187</v>
      </c>
      <c r="L86" s="138">
        <v>39800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193</v>
      </c>
      <c r="B87" s="60" t="s">
        <v>194</v>
      </c>
      <c r="C87" s="125"/>
      <c r="D87" s="221">
        <v>18000</v>
      </c>
      <c r="E87" s="189" t="s">
        <v>192</v>
      </c>
      <c r="F87" s="141"/>
      <c r="G87" s="147"/>
      <c r="H87" s="197" t="s">
        <v>194</v>
      </c>
      <c r="I87" s="62"/>
      <c r="J87" s="58">
        <v>18000</v>
      </c>
      <c r="K87" s="180" t="s">
        <v>192</v>
      </c>
      <c r="L87" s="138">
        <v>18000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202</v>
      </c>
      <c r="B88" s="60" t="s">
        <v>201</v>
      </c>
      <c r="C88" s="125"/>
      <c r="D88" s="221">
        <v>17480</v>
      </c>
      <c r="E88" s="189" t="s">
        <v>200</v>
      </c>
      <c r="F88" s="141"/>
      <c r="G88" s="147"/>
      <c r="H88" s="197" t="s">
        <v>186</v>
      </c>
      <c r="I88" s="62"/>
      <c r="J88" s="58">
        <v>20000</v>
      </c>
      <c r="K88" s="180" t="s">
        <v>184</v>
      </c>
      <c r="L88" s="138">
        <v>20000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206</v>
      </c>
      <c r="B89" s="60" t="s">
        <v>207</v>
      </c>
      <c r="C89" s="125"/>
      <c r="D89" s="221">
        <v>200</v>
      </c>
      <c r="E89" s="189" t="s">
        <v>213</v>
      </c>
      <c r="F89" s="141"/>
      <c r="G89" s="147"/>
      <c r="H89" s="197" t="s">
        <v>55</v>
      </c>
      <c r="I89" s="62">
        <v>1739992171</v>
      </c>
      <c r="J89" s="58">
        <v>17500</v>
      </c>
      <c r="K89" s="58" t="s">
        <v>56</v>
      </c>
      <c r="L89" s="138">
        <v>17500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 t="s">
        <v>211</v>
      </c>
      <c r="B90" s="126" t="s">
        <v>212</v>
      </c>
      <c r="C90" s="125"/>
      <c r="D90" s="221">
        <v>10000</v>
      </c>
      <c r="E90" s="188" t="s">
        <v>209</v>
      </c>
      <c r="F90" s="141"/>
      <c r="G90" s="147"/>
      <c r="H90" s="197" t="s">
        <v>32</v>
      </c>
      <c r="I90" s="62">
        <v>1713632915</v>
      </c>
      <c r="J90" s="58">
        <v>2300</v>
      </c>
      <c r="K90" s="180" t="s">
        <v>31</v>
      </c>
      <c r="L90" s="138">
        <v>2300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 t="s">
        <v>216</v>
      </c>
      <c r="B91" s="60" t="s">
        <v>217</v>
      </c>
      <c r="C91" s="125"/>
      <c r="D91" s="221">
        <v>9000</v>
      </c>
      <c r="E91" s="188" t="s">
        <v>213</v>
      </c>
      <c r="F91" s="141"/>
      <c r="G91" s="147"/>
      <c r="H91" s="184" t="s">
        <v>139</v>
      </c>
      <c r="I91" s="63">
        <v>1758900692</v>
      </c>
      <c r="J91" s="178">
        <v>30000</v>
      </c>
      <c r="K91" s="179" t="s">
        <v>52</v>
      </c>
      <c r="L91" s="138">
        <v>30000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 t="s">
        <v>216</v>
      </c>
      <c r="B92" s="60" t="s">
        <v>218</v>
      </c>
      <c r="C92" s="125"/>
      <c r="D92" s="221">
        <v>1000</v>
      </c>
      <c r="E92" s="188" t="s">
        <v>213</v>
      </c>
      <c r="F92" s="147"/>
      <c r="G92" s="147"/>
      <c r="H92" s="197" t="s">
        <v>50</v>
      </c>
      <c r="I92" s="62">
        <v>1755626210</v>
      </c>
      <c r="J92" s="58">
        <v>17500</v>
      </c>
      <c r="K92" s="180" t="s">
        <v>53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7"/>
      <c r="F93" s="147"/>
      <c r="G93" s="147"/>
      <c r="H93" s="197"/>
      <c r="I93" s="62"/>
      <c r="J93" s="58"/>
      <c r="K93" s="58"/>
      <c r="L93" s="138"/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60"/>
      <c r="C94" s="125"/>
      <c r="D94" s="221"/>
      <c r="E94" s="189"/>
      <c r="F94" s="147"/>
      <c r="G94" s="147"/>
      <c r="H94" s="197"/>
      <c r="I94" s="62"/>
      <c r="J94" s="58"/>
      <c r="K94" s="180"/>
      <c r="L94" s="138"/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/>
      <c r="I95" s="63"/>
      <c r="J95" s="178"/>
      <c r="K95" s="179"/>
      <c r="L95" s="138"/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/>
      <c r="I96" s="62"/>
      <c r="J96" s="58"/>
      <c r="K96" s="125"/>
      <c r="L96" s="138"/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/>
      <c r="I97" s="62"/>
      <c r="J97" s="58"/>
      <c r="K97" s="58"/>
      <c r="L97" s="138"/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/>
      <c r="I98" s="63"/>
      <c r="J98" s="178"/>
      <c r="K98" s="179"/>
      <c r="L98" s="138"/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/>
      <c r="I99" s="62"/>
      <c r="J99" s="58"/>
      <c r="K99" s="180"/>
      <c r="L99" s="138"/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/>
      <c r="I100" s="62"/>
      <c r="J100" s="58"/>
      <c r="K100" s="180"/>
      <c r="L100" s="138"/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/>
      <c r="I101" s="63"/>
      <c r="J101" s="178"/>
      <c r="K101" s="179"/>
      <c r="L101" s="138"/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/>
      <c r="I102" s="63"/>
      <c r="J102" s="178"/>
      <c r="K102" s="179"/>
      <c r="L102" s="138"/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/>
      <c r="B113" s="60"/>
      <c r="C113" s="125"/>
      <c r="D113" s="221"/>
      <c r="E113" s="189"/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 t="s">
        <v>185</v>
      </c>
      <c r="B114" s="60" t="s">
        <v>186</v>
      </c>
      <c r="C114" s="125"/>
      <c r="D114" s="221">
        <v>20000</v>
      </c>
      <c r="E114" s="189" t="s">
        <v>200</v>
      </c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107</v>
      </c>
      <c r="B115" s="60" t="s">
        <v>55</v>
      </c>
      <c r="C115" s="125">
        <v>1739992171</v>
      </c>
      <c r="D115" s="221">
        <v>17500</v>
      </c>
      <c r="E115" s="189" t="s">
        <v>56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132</v>
      </c>
      <c r="B116" s="60" t="s">
        <v>32</v>
      </c>
      <c r="C116" s="125">
        <v>1713632915</v>
      </c>
      <c r="D116" s="221">
        <v>2300</v>
      </c>
      <c r="E116" s="189" t="s">
        <v>31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103</v>
      </c>
      <c r="B117" s="60" t="s">
        <v>139</v>
      </c>
      <c r="C117" s="125">
        <v>1758900692</v>
      </c>
      <c r="D117" s="221">
        <v>30000</v>
      </c>
      <c r="E117" s="189" t="s">
        <v>52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108</v>
      </c>
      <c r="B118" s="183" t="s">
        <v>50</v>
      </c>
      <c r="C118" s="125">
        <v>1755626210</v>
      </c>
      <c r="D118" s="279">
        <v>17500</v>
      </c>
      <c r="E118" s="190" t="s">
        <v>53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24" t="s">
        <v>33</v>
      </c>
      <c r="B119" s="325"/>
      <c r="C119" s="337"/>
      <c r="D119" s="224">
        <f>SUM(D37:D118)</f>
        <v>2491435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24" t="s">
        <v>34</v>
      </c>
      <c r="B121" s="325"/>
      <c r="C121" s="325"/>
      <c r="D121" s="224">
        <f>D119+M121</f>
        <v>2491435</v>
      </c>
      <c r="E121" s="216"/>
      <c r="F121" s="147"/>
      <c r="G121" s="147"/>
      <c r="H121" s="228"/>
      <c r="I121" s="195"/>
      <c r="J121" s="229">
        <f>SUM(J46:J120)</f>
        <v>2352025</v>
      </c>
      <c r="K121" s="230"/>
      <c r="L121" s="231">
        <f>SUM(L46:L120)</f>
        <v>2352025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B38:E44">
    <sortCondition ref="B3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7"/>
  <sheetViews>
    <sheetView tabSelected="1" zoomScaleNormal="100" workbookViewId="0">
      <selection activeCell="I5" sqref="I5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11.42578125" style="1" customWidth="1"/>
    <col min="9" max="12" width="10.7109375" style="1" customWidth="1"/>
    <col min="13" max="16384" width="9.140625" style="1"/>
  </cols>
  <sheetData>
    <row r="1" spans="1:25" ht="26.25">
      <c r="A1" s="338" t="s">
        <v>57</v>
      </c>
      <c r="B1" s="339"/>
      <c r="C1" s="339"/>
      <c r="D1" s="339"/>
      <c r="E1" s="340"/>
      <c r="F1" s="5"/>
      <c r="G1" s="5"/>
    </row>
    <row r="2" spans="1:25" ht="21.75">
      <c r="A2" s="347" t="s">
        <v>73</v>
      </c>
      <c r="B2" s="348"/>
      <c r="C2" s="348"/>
      <c r="D2" s="348"/>
      <c r="E2" s="349"/>
      <c r="F2" s="5"/>
      <c r="G2" s="5"/>
    </row>
    <row r="3" spans="1:25" ht="23.25">
      <c r="A3" s="341" t="s">
        <v>214</v>
      </c>
      <c r="B3" s="342"/>
      <c r="C3" s="342"/>
      <c r="D3" s="342"/>
      <c r="E3" s="343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0" t="s">
        <v>127</v>
      </c>
      <c r="B4" s="351"/>
      <c r="C4" s="286"/>
      <c r="D4" s="352" t="s">
        <v>126</v>
      </c>
      <c r="E4" s="353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125</v>
      </c>
      <c r="B5" s="262">
        <v>8000000</v>
      </c>
      <c r="C5" s="41"/>
      <c r="D5" s="41" t="s">
        <v>11</v>
      </c>
      <c r="E5" s="258">
        <v>7719885.4140999988</v>
      </c>
      <c r="F5" s="36"/>
      <c r="G5" s="280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2">
        <v>58152.230400000059</v>
      </c>
      <c r="C6" s="43"/>
      <c r="D6" s="41" t="s">
        <v>18</v>
      </c>
      <c r="E6" s="258">
        <v>21038</v>
      </c>
      <c r="F6" s="7"/>
      <c r="G6" s="28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1"/>
      <c r="B7" s="290"/>
      <c r="C7" s="43"/>
      <c r="D7" s="41" t="s">
        <v>70</v>
      </c>
      <c r="E7" s="258">
        <v>14247.816300000995</v>
      </c>
      <c r="F7" s="7"/>
      <c r="G7" s="281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02"/>
      <c r="B8" s="290"/>
      <c r="C8" s="41"/>
      <c r="D8" s="252"/>
      <c r="E8" s="259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2"/>
      <c r="C9" s="42"/>
      <c r="D9" s="285"/>
      <c r="E9" s="260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2">
        <v>14549</v>
      </c>
      <c r="C10" s="42"/>
      <c r="D10" s="41" t="s">
        <v>12</v>
      </c>
      <c r="E10" s="258">
        <v>2491435</v>
      </c>
      <c r="F10" s="7"/>
      <c r="G10" s="249"/>
      <c r="H10" s="7" t="s">
        <v>54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122</v>
      </c>
      <c r="B11" s="262">
        <v>0</v>
      </c>
      <c r="C11" s="42"/>
      <c r="D11" s="42" t="s">
        <v>71</v>
      </c>
      <c r="E11" s="258">
        <v>95210</v>
      </c>
      <c r="F11" s="7"/>
      <c r="G11" s="249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300" t="s">
        <v>8</v>
      </c>
      <c r="B12" s="263">
        <f>B6+B7+B8-B10-B11</f>
        <v>43603.230400000059</v>
      </c>
      <c r="C12" s="42"/>
      <c r="D12" s="41" t="s">
        <v>215</v>
      </c>
      <c r="E12" s="260">
        <v>1787</v>
      </c>
      <c r="F12" s="7" t="s">
        <v>54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04" t="s">
        <v>219</v>
      </c>
      <c r="B13" s="290">
        <v>300000</v>
      </c>
      <c r="C13" s="42"/>
      <c r="D13" s="42"/>
      <c r="E13" s="261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01" t="s">
        <v>205</v>
      </c>
      <c r="B14" s="290">
        <v>2000000</v>
      </c>
      <c r="C14" s="42"/>
      <c r="D14" s="132"/>
      <c r="E14" s="260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4">
        <f>B5+B6+B7+B8-B10-B11+B13+B14</f>
        <v>10343603.2304</v>
      </c>
      <c r="C15" s="42"/>
      <c r="D15" s="42" t="s">
        <v>7</v>
      </c>
      <c r="E15" s="261">
        <f>E5+E6+E7+E10+E11+E12+E13</f>
        <v>10343603.2304</v>
      </c>
      <c r="F15" s="5"/>
      <c r="G15" s="119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44" t="s">
        <v>15</v>
      </c>
      <c r="B17" s="345"/>
      <c r="C17" s="345"/>
      <c r="D17" s="345"/>
      <c r="E17" s="346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51</v>
      </c>
      <c r="B18" s="50">
        <v>78750</v>
      </c>
      <c r="C18" s="41"/>
      <c r="D18" s="292" t="s">
        <v>17</v>
      </c>
      <c r="E18" s="293">
        <v>544380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292" t="s">
        <v>142</v>
      </c>
      <c r="E19" s="293">
        <v>200000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121</v>
      </c>
      <c r="B20" s="51">
        <v>19600</v>
      </c>
      <c r="C20" s="41"/>
      <c r="D20" s="296" t="s">
        <v>136</v>
      </c>
      <c r="E20" s="297">
        <v>200000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5" t="s">
        <v>128</v>
      </c>
      <c r="B21" s="267">
        <v>22000</v>
      </c>
      <c r="C21" s="41"/>
      <c r="D21" s="292" t="s">
        <v>154</v>
      </c>
      <c r="E21" s="293">
        <v>200000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208</v>
      </c>
      <c r="B22" s="129">
        <v>25000</v>
      </c>
      <c r="C22" s="41"/>
      <c r="D22" s="292" t="s">
        <v>161</v>
      </c>
      <c r="E22" s="293">
        <v>270000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6" t="s">
        <v>176</v>
      </c>
      <c r="B23" s="129">
        <v>270000</v>
      </c>
      <c r="C23" s="130"/>
      <c r="D23" s="292" t="s">
        <v>166</v>
      </c>
      <c r="E23" s="293">
        <v>54500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6" t="s">
        <v>173</v>
      </c>
      <c r="B24" s="129">
        <v>40550</v>
      </c>
      <c r="C24" s="130"/>
      <c r="D24" s="292" t="s">
        <v>155</v>
      </c>
      <c r="E24" s="293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6" t="s">
        <v>158</v>
      </c>
      <c r="B25" s="129">
        <v>40000</v>
      </c>
      <c r="C25" s="130"/>
      <c r="D25" s="292" t="s">
        <v>156</v>
      </c>
      <c r="E25" s="293">
        <v>34000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2.5" thickBot="1">
      <c r="A26" s="298" t="s">
        <v>19</v>
      </c>
      <c r="B26" s="299">
        <v>79590</v>
      </c>
      <c r="C26" s="131"/>
      <c r="D26" s="294" t="s">
        <v>157</v>
      </c>
      <c r="E26" s="295">
        <v>31000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>
      <c r="A27" s="5"/>
      <c r="B27" s="32"/>
      <c r="C27" s="5"/>
      <c r="D27" s="33"/>
      <c r="G27" s="282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2"/>
      <c r="C29" s="5"/>
      <c r="D29" s="33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4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5:25">
      <c r="E33" s="14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5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5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5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5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5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5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5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5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5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5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5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5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5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5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5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</sheetData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2022-02-06T16:05:09Z</dcterms:modified>
</cp:coreProperties>
</file>