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26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 xml:space="preserve">December'2021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Retail meet gift wrapping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running month pre recharge</t>
        </r>
      </text>
    </comment>
    <comment ref="M16" authorId="0" shapeId="0">
      <text>
        <r>
          <rPr>
            <sz val="9"/>
            <color indexed="81"/>
            <rFont val="Tahoma"/>
            <family val="2"/>
          </rPr>
          <t xml:space="preserve">March'2021 Prepaid meter deyar somoykar, Line off kore diyesilo tai bill porisodh kora laglo.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Rasel Garir Tayre</t>
        </r>
      </text>
    </comment>
  </commentList>
</comments>
</file>

<file path=xl/sharedStrings.xml><?xml version="1.0" encoding="utf-8"?>
<sst xmlns="http://schemas.openxmlformats.org/spreadsheetml/2006/main" count="475" uniqueCount="255">
  <si>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</si>
  <si>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</si>
  <si>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</si>
  <si>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</si>
  <si>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</si>
  <si>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</si>
  <si>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</si>
  <si>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</si>
  <si>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</si>
  <si>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</si>
  <si>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</si>
  <si>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</si>
  <si>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</si>
  <si>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</si>
  <si>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</si>
  <si>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</si>
  <si>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</si>
  <si>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</si>
  <si>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</si>
  <si>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</si>
  <si>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</si>
  <si>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</si>
  <si>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</si>
  <si>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</si>
  <si>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</si>
  <si>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</si>
  <si>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</si>
  <si>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</si>
  <si>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</si>
  <si>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</si>
  <si>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</si>
  <si>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</si>
  <si>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</si>
  <si>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</si>
  <si>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</si>
  <si>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</si>
  <si>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</si>
  <si>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</si>
  <si>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</si>
  <si>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</si>
  <si>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</si>
  <si>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</si>
  <si>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</si>
  <si>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</si>
  <si>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</si>
  <si>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</si>
  <si>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</si>
  <si>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</si>
  <si>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</si>
  <si>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</si>
  <si>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</si>
  <si>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</si>
  <si>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</si>
  <si>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</si>
  <si>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</si>
  <si>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</si>
  <si>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</si>
  <si>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</si>
  <si>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</si>
  <si>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</si>
  <si>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</si>
  <si>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</si>
  <si>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</si>
  <si>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</si>
  <si>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</si>
  <si>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</si>
  <si>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</si>
  <si>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</si>
  <si>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</si>
  <si>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</si>
  <si>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</si>
  <si>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</si>
  <si>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</si>
  <si>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</si>
  <si>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</si>
  <si>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</si>
  <si>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</si>
  <si>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</si>
  <si>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</si>
  <si>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</si>
  <si>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</si>
  <si>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</si>
  <si>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</si>
  <si>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</si>
  <si>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</si>
  <si>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</si>
  <si>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</si>
  <si>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</si>
  <si>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</si>
  <si>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</si>
  <si>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</si>
  <si>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</si>
  <si>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</si>
  <si>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</si>
  <si>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</si>
  <si>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</si>
  <si>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</si>
  <si>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</si>
  <si>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</si>
  <si>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</si>
  <si>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</si>
  <si>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</si>
  <si>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</si>
  <si>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</si>
  <si>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</si>
  <si>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</si>
  <si>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</si>
  <si>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</si>
  <si>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</si>
  <si>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</si>
  <si>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</si>
  <si>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</si>
  <si>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</si>
  <si>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</si>
  <si>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</si>
  <si>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</si>
  <si>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</si>
  <si>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</si>
  <si>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</si>
  <si>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</si>
  <si>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</si>
  <si>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</si>
  <si>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</si>
  <si>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</si>
  <si>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</si>
  <si>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</si>
  <si>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</si>
  <si>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</si>
  <si>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</si>
  <si>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</si>
  <si>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</si>
  <si>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</si>
  <si>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</si>
  <si>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</si>
  <si>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</si>
  <si>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</si>
  <si>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</si>
  <si>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</si>
  <si>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</si>
  <si>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</si>
  <si>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</si>
  <si>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</si>
  <si>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</si>
  <si>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</si>
  <si>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</si>
  <si>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</si>
  <si>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</si>
  <si>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</si>
  <si>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</si>
  <si>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</si>
  <si>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</si>
  <si>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</si>
  <si>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</si>
  <si>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</si>
  <si>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</si>
  <si>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</si>
  <si>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</si>
  <si>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</si>
  <si>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</si>
  <si>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</si>
  <si>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</si>
  <si>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</si>
  <si>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</si>
  <si>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</si>
  <si>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</si>
  <si>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</si>
  <si>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</si>
  <si>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</si>
  <si>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</si>
  <si>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</si>
  <si>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</si>
  <si>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</si>
  <si>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</si>
  <si>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</si>
  <si>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</si>
  <si>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</si>
  <si>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</si>
  <si>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</si>
  <si>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</si>
  <si>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</si>
  <si>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</si>
  <si>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</si>
  <si>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</si>
  <si>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</si>
  <si>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</si>
  <si>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</si>
  <si>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</si>
  <si>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</si>
  <si>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</si>
  <si>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</si>
  <si>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</si>
  <si>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</si>
  <si>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</si>
  <si>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</si>
  <si>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</si>
  <si>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</si>
  <si>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</si>
  <si>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</si>
  <si>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</si>
  <si>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</si>
  <si>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Office Cost</t>
  </si>
  <si>
    <t>Mobile Cervicing Cost</t>
  </si>
  <si>
    <t>28.12.2021</t>
  </si>
  <si>
    <t>Momtaj Telecom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</si>
  <si>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</si>
  <si>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</si>
  <si>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</si>
  <si>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</si>
  <si>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</si>
  <si>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</si>
  <si>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</si>
  <si>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</si>
  <si>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RK Mobile King</t>
  </si>
  <si>
    <t>Manager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</si>
  <si>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</si>
  <si>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</si>
  <si>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</si>
  <si>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</si>
  <si>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</si>
  <si>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</si>
  <si>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</si>
  <si>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>06.01.2022</t>
  </si>
  <si>
    <t>Imran</t>
  </si>
  <si>
    <t>08.01.2022</t>
  </si>
  <si>
    <t>09.01.2022</t>
  </si>
  <si>
    <t>10.01.2022</t>
  </si>
  <si>
    <t xml:space="preserve">Atik </t>
  </si>
  <si>
    <t>11.01.2022</t>
  </si>
  <si>
    <t>12.01.2022</t>
  </si>
  <si>
    <t>13.01.2022</t>
  </si>
  <si>
    <t>15.01.2022</t>
  </si>
  <si>
    <t>16.01.2021</t>
  </si>
  <si>
    <t>16.01.2022</t>
  </si>
  <si>
    <t>17.01.2022</t>
  </si>
  <si>
    <t>Satata Mobile</t>
  </si>
  <si>
    <t>18.01.2022</t>
  </si>
  <si>
    <t>19.01.2022</t>
  </si>
  <si>
    <t>Tutul</t>
  </si>
  <si>
    <t>20.01.2022</t>
  </si>
  <si>
    <t>Bariola</t>
  </si>
  <si>
    <t>Hirok</t>
  </si>
  <si>
    <t>22.01.2022</t>
  </si>
  <si>
    <t>NajirPur</t>
  </si>
  <si>
    <t>CD Sound</t>
  </si>
  <si>
    <t>23.01.2022</t>
  </si>
  <si>
    <t>Symphony  Balance(+)</t>
  </si>
  <si>
    <t>Rasel Telecom</t>
  </si>
  <si>
    <t>House Rent Advance</t>
  </si>
  <si>
    <t>Naj=CD Sound</t>
  </si>
  <si>
    <t>24.01.2022</t>
  </si>
  <si>
    <t>25.01.2022</t>
  </si>
  <si>
    <t>Friends Telecom</t>
  </si>
  <si>
    <t>Motiur Telecom</t>
  </si>
  <si>
    <t>26.01.2022</t>
  </si>
  <si>
    <t>Date:26.01.2022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</si>
</sst>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32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2" fontId="33" fillId="42" borderId="43" xfId="0" applyNumberFormat="1" applyFont="1" applyFill="1" applyBorder="1" applyAlignment="1">
      <alignment horizontal="center" vertical="center"/>
    </xf>
    <xf numFmtId="2" fontId="33" fillId="42" borderId="44" xfId="0" applyNumberFormat="1" applyFont="1" applyFill="1" applyBorder="1" applyAlignment="1">
      <alignment horizontal="center" vertical="center"/>
    </xf>
    <xf numFmtId="2" fontId="33" fillId="42" borderId="51" xfId="0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63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21" workbookViewId="0">
      <selection activeCell="H42" sqref="H42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207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4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4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4"/>
      <c r="B7" s="26" t="s">
        <v>209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4"/>
      <c r="B8" s="26" t="s">
        <v>215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4"/>
      <c r="B9" s="26" t="s">
        <v>217</v>
      </c>
      <c r="C9" s="271">
        <v>300000</v>
      </c>
      <c r="D9" s="304">
        <v>300000</v>
      </c>
      <c r="E9" s="273">
        <f t="shared" si="0"/>
        <v>26038</v>
      </c>
      <c r="F9" s="2"/>
      <c r="G9" s="2"/>
    </row>
    <row r="10" spans="1:7">
      <c r="A10" s="314"/>
      <c r="B10" s="26" t="s">
        <v>219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4"/>
      <c r="B11" s="26" t="s">
        <v>220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4"/>
      <c r="B12" s="26" t="s">
        <v>220</v>
      </c>
      <c r="C12" s="271">
        <v>65000</v>
      </c>
      <c r="D12" s="304">
        <v>780000</v>
      </c>
      <c r="E12" s="273">
        <f t="shared" si="0"/>
        <v>11038</v>
      </c>
      <c r="F12" s="29"/>
      <c r="G12" s="2"/>
    </row>
    <row r="13" spans="1:7">
      <c r="A13" s="314"/>
      <c r="B13" s="26" t="s">
        <v>221</v>
      </c>
      <c r="C13" s="271">
        <v>530000</v>
      </c>
      <c r="D13" s="304">
        <v>520000</v>
      </c>
      <c r="E13" s="273">
        <f t="shared" si="0"/>
        <v>21038</v>
      </c>
      <c r="F13" s="2"/>
      <c r="G13" s="30"/>
    </row>
    <row r="14" spans="1:7">
      <c r="A14" s="314"/>
      <c r="B14" s="26" t="s">
        <v>223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4"/>
      <c r="B15" s="26" t="s">
        <v>224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4"/>
      <c r="B16" s="26" t="s">
        <v>225</v>
      </c>
      <c r="C16" s="271">
        <v>180000</v>
      </c>
      <c r="D16" s="304">
        <v>150000</v>
      </c>
      <c r="E16" s="273">
        <f t="shared" si="0"/>
        <v>51038</v>
      </c>
      <c r="F16" s="20"/>
      <c r="G16" s="2"/>
    </row>
    <row r="17" spans="1:7">
      <c r="A17" s="314"/>
      <c r="B17" s="26" t="s">
        <v>227</v>
      </c>
      <c r="C17" s="271">
        <v>240000</v>
      </c>
      <c r="D17" s="304">
        <v>200000</v>
      </c>
      <c r="E17" s="273">
        <f t="shared" si="0"/>
        <v>91038</v>
      </c>
      <c r="F17" s="12"/>
      <c r="G17" s="2"/>
    </row>
    <row r="18" spans="1:7">
      <c r="A18" s="314"/>
      <c r="B18" s="26" t="s">
        <v>228</v>
      </c>
      <c r="C18" s="271">
        <v>350000</v>
      </c>
      <c r="D18" s="304">
        <v>200000</v>
      </c>
      <c r="E18" s="273">
        <f>E17+C18-D18</f>
        <v>241038</v>
      </c>
      <c r="F18" s="29"/>
      <c r="G18" s="2"/>
    </row>
    <row r="19" spans="1:7" ht="12.75" customHeight="1">
      <c r="A19" s="314"/>
      <c r="B19" s="26" t="s">
        <v>229</v>
      </c>
      <c r="C19" s="271">
        <v>430000</v>
      </c>
      <c r="D19" s="309">
        <v>650000</v>
      </c>
      <c r="E19" s="273">
        <f t="shared" si="0"/>
        <v>21038</v>
      </c>
      <c r="F19" s="29"/>
      <c r="G19" s="2"/>
    </row>
    <row r="20" spans="1:7">
      <c r="A20" s="314"/>
      <c r="B20" s="26" t="s">
        <v>231</v>
      </c>
      <c r="C20" s="271">
        <v>700000</v>
      </c>
      <c r="D20" s="304">
        <v>700000</v>
      </c>
      <c r="E20" s="273">
        <f t="shared" si="0"/>
        <v>21038</v>
      </c>
      <c r="F20" s="29"/>
      <c r="G20" s="2"/>
    </row>
    <row r="21" spans="1:7">
      <c r="A21" s="314"/>
      <c r="B21" s="26" t="s">
        <v>233</v>
      </c>
      <c r="C21" s="271">
        <v>100000</v>
      </c>
      <c r="D21" s="304">
        <v>100000</v>
      </c>
      <c r="E21" s="273">
        <f>E20+C21-D21</f>
        <v>21038</v>
      </c>
      <c r="F21" s="290"/>
      <c r="G21" s="2"/>
    </row>
    <row r="22" spans="1:7">
      <c r="A22" s="314"/>
      <c r="B22" s="26" t="s">
        <v>235</v>
      </c>
      <c r="C22" s="271">
        <v>550000</v>
      </c>
      <c r="D22" s="304">
        <v>550000</v>
      </c>
      <c r="E22" s="273">
        <f t="shared" si="0"/>
        <v>21038</v>
      </c>
      <c r="F22" s="2"/>
      <c r="G22" s="2"/>
    </row>
    <row r="23" spans="1:7">
      <c r="A23" s="314"/>
      <c r="B23" s="26" t="s">
        <v>236</v>
      </c>
      <c r="C23" s="271">
        <v>480000</v>
      </c>
      <c r="D23" s="304">
        <v>480000</v>
      </c>
      <c r="E23" s="273">
        <f>E22+C23-D23</f>
        <v>21038</v>
      </c>
      <c r="F23" s="2"/>
      <c r="G23" s="2"/>
    </row>
    <row r="24" spans="1:7">
      <c r="A24" s="314"/>
      <c r="B24" s="26" t="s">
        <v>238</v>
      </c>
      <c r="C24" s="271">
        <v>300000</v>
      </c>
      <c r="D24" s="304">
        <v>300000</v>
      </c>
      <c r="E24" s="273">
        <f t="shared" si="0"/>
        <v>21038</v>
      </c>
      <c r="F24" s="2"/>
      <c r="G24" s="2"/>
    </row>
    <row r="25" spans="1:7">
      <c r="A25" s="314"/>
      <c r="B25" s="26" t="s">
        <v>241</v>
      </c>
      <c r="C25" s="271">
        <v>0</v>
      </c>
      <c r="D25" s="271">
        <v>0</v>
      </c>
      <c r="E25" s="273">
        <f t="shared" si="0"/>
        <v>21038</v>
      </c>
      <c r="F25" s="2"/>
      <c r="G25" s="2"/>
    </row>
    <row r="26" spans="1:7">
      <c r="A26" s="314"/>
      <c r="B26" s="26" t="s">
        <v>244</v>
      </c>
      <c r="C26" s="271">
        <v>1000000</v>
      </c>
      <c r="D26" s="304">
        <v>1000000</v>
      </c>
      <c r="E26" s="273">
        <f t="shared" si="0"/>
        <v>21038</v>
      </c>
      <c r="F26" s="2"/>
      <c r="G26" s="2"/>
    </row>
    <row r="27" spans="1:7">
      <c r="A27" s="314"/>
      <c r="B27" s="26" t="s">
        <v>249</v>
      </c>
      <c r="C27" s="271">
        <v>600000</v>
      </c>
      <c r="D27" s="304">
        <v>600000</v>
      </c>
      <c r="E27" s="273">
        <f t="shared" si="0"/>
        <v>21038</v>
      </c>
      <c r="F27" s="2"/>
      <c r="G27" s="21"/>
    </row>
    <row r="28" spans="1:7">
      <c r="A28" s="314"/>
      <c r="B28" s="26" t="s">
        <v>250</v>
      </c>
      <c r="C28" s="271">
        <v>600000</v>
      </c>
      <c r="D28" s="304">
        <v>600000</v>
      </c>
      <c r="E28" s="273">
        <f>E27+C28-D28</f>
        <v>21038</v>
      </c>
      <c r="F28" s="2"/>
      <c r="G28" s="21"/>
    </row>
    <row r="29" spans="1:7">
      <c r="A29" s="314"/>
      <c r="B29" s="26" t="s">
        <v>253</v>
      </c>
      <c r="C29" s="271">
        <v>400000</v>
      </c>
      <c r="D29" s="304">
        <v>400000</v>
      </c>
      <c r="E29" s="273">
        <f t="shared" si="0"/>
        <v>21038</v>
      </c>
      <c r="F29" s="2"/>
      <c r="G29" s="21"/>
    </row>
    <row r="30" spans="1:7">
      <c r="A30" s="314"/>
      <c r="B30" s="26"/>
      <c r="C30" s="271"/>
      <c r="D30" s="271"/>
      <c r="E30" s="273">
        <f t="shared" si="0"/>
        <v>21038</v>
      </c>
      <c r="F30" s="2"/>
      <c r="G30" s="21"/>
    </row>
    <row r="31" spans="1:7">
      <c r="A31" s="314"/>
      <c r="B31" s="26"/>
      <c r="C31" s="271"/>
      <c r="D31" s="271"/>
      <c r="E31" s="273">
        <f t="shared" si="0"/>
        <v>21038</v>
      </c>
      <c r="F31" s="2"/>
      <c r="G31" s="21"/>
    </row>
    <row r="32" spans="1:7">
      <c r="A32" s="314"/>
      <c r="B32" s="26"/>
      <c r="C32" s="271"/>
      <c r="D32" s="271"/>
      <c r="E32" s="273">
        <f>E31+C32-D32</f>
        <v>21038</v>
      </c>
      <c r="F32" s="2"/>
      <c r="G32" s="21"/>
    </row>
    <row r="33" spans="1:7">
      <c r="A33" s="314"/>
      <c r="B33" s="26"/>
      <c r="C33" s="271"/>
      <c r="D33" s="274"/>
      <c r="E33" s="273">
        <f t="shared" si="0"/>
        <v>21038</v>
      </c>
      <c r="F33" s="2"/>
      <c r="G33" s="21"/>
    </row>
    <row r="34" spans="1:7">
      <c r="A34" s="314"/>
      <c r="B34" s="26"/>
      <c r="C34" s="271"/>
      <c r="D34" s="271"/>
      <c r="E34" s="273">
        <f t="shared" si="0"/>
        <v>21038</v>
      </c>
      <c r="F34" s="2"/>
      <c r="G34" s="21"/>
    </row>
    <row r="35" spans="1:7">
      <c r="A35" s="314"/>
      <c r="B35" s="26"/>
      <c r="C35" s="271"/>
      <c r="D35" s="271"/>
      <c r="E35" s="273">
        <f t="shared" si="0"/>
        <v>21038</v>
      </c>
      <c r="F35" s="2"/>
      <c r="G35" s="21"/>
    </row>
    <row r="36" spans="1:7">
      <c r="A36" s="314"/>
      <c r="B36" s="26"/>
      <c r="C36" s="271"/>
      <c r="D36" s="271"/>
      <c r="E36" s="273">
        <f t="shared" si="0"/>
        <v>21038</v>
      </c>
      <c r="F36" s="2"/>
      <c r="G36" s="21"/>
    </row>
    <row r="37" spans="1:7">
      <c r="A37" s="314"/>
      <c r="B37" s="26"/>
      <c r="C37" s="271"/>
      <c r="D37" s="271"/>
      <c r="E37" s="273">
        <f t="shared" si="0"/>
        <v>21038</v>
      </c>
      <c r="F37" s="2"/>
      <c r="G37" s="21"/>
    </row>
    <row r="38" spans="1:7">
      <c r="A38" s="314"/>
      <c r="B38" s="26"/>
      <c r="C38" s="271"/>
      <c r="D38" s="271"/>
      <c r="E38" s="273">
        <f t="shared" si="0"/>
        <v>21038</v>
      </c>
      <c r="F38" s="2"/>
      <c r="G38" s="21"/>
    </row>
    <row r="39" spans="1:7">
      <c r="A39" s="314"/>
      <c r="B39" s="26"/>
      <c r="C39" s="271"/>
      <c r="D39" s="271"/>
      <c r="E39" s="273">
        <f t="shared" si="0"/>
        <v>21038</v>
      </c>
      <c r="F39" s="2"/>
      <c r="G39" s="21"/>
    </row>
    <row r="40" spans="1:7">
      <c r="A40" s="314"/>
      <c r="B40" s="26"/>
      <c r="C40" s="271"/>
      <c r="D40" s="271"/>
      <c r="E40" s="273">
        <f t="shared" si="0"/>
        <v>21038</v>
      </c>
      <c r="F40" s="2"/>
      <c r="G40" s="21"/>
    </row>
    <row r="41" spans="1:7">
      <c r="A41" s="314"/>
      <c r="B41" s="26"/>
      <c r="C41" s="271"/>
      <c r="D41" s="271"/>
      <c r="E41" s="273">
        <f t="shared" si="0"/>
        <v>21038</v>
      </c>
      <c r="F41" s="2"/>
      <c r="G41" s="21"/>
    </row>
    <row r="42" spans="1:7">
      <c r="A42" s="314"/>
      <c r="B42" s="26"/>
      <c r="C42" s="271"/>
      <c r="D42" s="271"/>
      <c r="E42" s="273">
        <f t="shared" si="0"/>
        <v>21038</v>
      </c>
      <c r="F42" s="2"/>
      <c r="G42" s="21"/>
    </row>
    <row r="43" spans="1:7">
      <c r="A43" s="314"/>
      <c r="B43" s="26"/>
      <c r="C43" s="271"/>
      <c r="D43" s="271"/>
      <c r="E43" s="273">
        <f t="shared" si="0"/>
        <v>21038</v>
      </c>
      <c r="F43" s="2"/>
      <c r="G43" s="21"/>
    </row>
    <row r="44" spans="1:7">
      <c r="A44" s="314"/>
      <c r="B44" s="26"/>
      <c r="C44" s="271"/>
      <c r="D44" s="271"/>
      <c r="E44" s="273">
        <f t="shared" si="0"/>
        <v>21038</v>
      </c>
      <c r="F44" s="2"/>
      <c r="G44" s="21"/>
    </row>
    <row r="45" spans="1:7">
      <c r="A45" s="314"/>
      <c r="B45" s="26"/>
      <c r="C45" s="271"/>
      <c r="D45" s="271"/>
      <c r="E45" s="273">
        <f t="shared" si="0"/>
        <v>21038</v>
      </c>
      <c r="F45" s="2"/>
      <c r="G45" s="21"/>
    </row>
    <row r="46" spans="1:7">
      <c r="A46" s="314"/>
      <c r="B46" s="26"/>
      <c r="C46" s="271"/>
      <c r="D46" s="271"/>
      <c r="E46" s="273">
        <f t="shared" si="0"/>
        <v>21038</v>
      </c>
      <c r="F46" s="2"/>
      <c r="G46" s="21"/>
    </row>
    <row r="47" spans="1:7">
      <c r="A47" s="314"/>
      <c r="B47" s="26"/>
      <c r="C47" s="271"/>
      <c r="D47" s="271"/>
      <c r="E47" s="273">
        <f t="shared" si="0"/>
        <v>21038</v>
      </c>
      <c r="F47" s="2"/>
      <c r="G47" s="21"/>
    </row>
    <row r="48" spans="1:7">
      <c r="A48" s="314"/>
      <c r="B48" s="26"/>
      <c r="C48" s="271"/>
      <c r="D48" s="271"/>
      <c r="E48" s="273">
        <f t="shared" si="0"/>
        <v>21038</v>
      </c>
      <c r="F48" s="2"/>
      <c r="G48" s="21"/>
    </row>
    <row r="49" spans="1:7">
      <c r="A49" s="314"/>
      <c r="B49" s="26"/>
      <c r="C49" s="271"/>
      <c r="D49" s="271"/>
      <c r="E49" s="273">
        <f t="shared" si="0"/>
        <v>21038</v>
      </c>
      <c r="F49" s="2"/>
      <c r="G49" s="21"/>
    </row>
    <row r="50" spans="1:7">
      <c r="A50" s="314"/>
      <c r="B50" s="26"/>
      <c r="C50" s="271"/>
      <c r="D50" s="271"/>
      <c r="E50" s="273">
        <f t="shared" si="0"/>
        <v>21038</v>
      </c>
      <c r="F50" s="2"/>
      <c r="G50" s="21"/>
    </row>
    <row r="51" spans="1:7">
      <c r="A51" s="314"/>
      <c r="B51" s="26"/>
      <c r="C51" s="271"/>
      <c r="D51" s="271"/>
      <c r="E51" s="273">
        <f t="shared" si="0"/>
        <v>21038</v>
      </c>
      <c r="F51" s="2"/>
      <c r="G51" s="21"/>
    </row>
    <row r="52" spans="1:7">
      <c r="A52" s="314"/>
      <c r="B52" s="26"/>
      <c r="C52" s="271"/>
      <c r="D52" s="271"/>
      <c r="E52" s="273">
        <f t="shared" si="0"/>
        <v>21038</v>
      </c>
      <c r="F52" s="2"/>
      <c r="G52" s="21"/>
    </row>
    <row r="53" spans="1:7">
      <c r="A53" s="314"/>
      <c r="B53" s="26"/>
      <c r="C53" s="271"/>
      <c r="D53" s="271"/>
      <c r="E53" s="273">
        <f t="shared" si="0"/>
        <v>21038</v>
      </c>
      <c r="F53" s="2"/>
      <c r="G53" s="21"/>
    </row>
    <row r="54" spans="1:7">
      <c r="A54" s="314"/>
      <c r="B54" s="26"/>
      <c r="C54" s="271"/>
      <c r="D54" s="271"/>
      <c r="E54" s="273">
        <f t="shared" si="0"/>
        <v>21038</v>
      </c>
      <c r="F54" s="2"/>
      <c r="G54" s="21"/>
    </row>
    <row r="55" spans="1:7">
      <c r="A55" s="314"/>
      <c r="B55" s="26"/>
      <c r="C55" s="271"/>
      <c r="D55" s="271"/>
      <c r="E55" s="273">
        <f t="shared" si="0"/>
        <v>21038</v>
      </c>
      <c r="F55" s="2"/>
    </row>
    <row r="56" spans="1:7">
      <c r="A56" s="314"/>
      <c r="B56" s="26"/>
      <c r="C56" s="271"/>
      <c r="D56" s="271"/>
      <c r="E56" s="273">
        <f t="shared" si="0"/>
        <v>21038</v>
      </c>
      <c r="F56" s="2"/>
    </row>
    <row r="57" spans="1:7">
      <c r="A57" s="314"/>
      <c r="B57" s="26"/>
      <c r="C57" s="271"/>
      <c r="D57" s="271"/>
      <c r="E57" s="273">
        <f t="shared" si="0"/>
        <v>21038</v>
      </c>
      <c r="F57" s="2"/>
    </row>
    <row r="58" spans="1:7">
      <c r="A58" s="314"/>
      <c r="B58" s="26"/>
      <c r="C58" s="271"/>
      <c r="D58" s="271"/>
      <c r="E58" s="273">
        <f t="shared" si="0"/>
        <v>21038</v>
      </c>
      <c r="F58" s="2"/>
    </row>
    <row r="59" spans="1:7">
      <c r="A59" s="314"/>
      <c r="B59" s="26"/>
      <c r="C59" s="271"/>
      <c r="D59" s="271"/>
      <c r="E59" s="273">
        <f t="shared" si="0"/>
        <v>21038</v>
      </c>
      <c r="F59" s="2"/>
    </row>
    <row r="60" spans="1:7">
      <c r="A60" s="314"/>
      <c r="B60" s="26"/>
      <c r="C60" s="271"/>
      <c r="D60" s="271"/>
      <c r="E60" s="273">
        <f t="shared" si="0"/>
        <v>21038</v>
      </c>
      <c r="F60" s="2"/>
    </row>
    <row r="61" spans="1:7">
      <c r="A61" s="314"/>
      <c r="B61" s="26"/>
      <c r="C61" s="271"/>
      <c r="D61" s="271"/>
      <c r="E61" s="273">
        <f t="shared" si="0"/>
        <v>21038</v>
      </c>
      <c r="F61" s="2"/>
    </row>
    <row r="62" spans="1:7">
      <c r="A62" s="314"/>
      <c r="B62" s="26"/>
      <c r="C62" s="271"/>
      <c r="D62" s="271"/>
      <c r="E62" s="273">
        <f t="shared" si="0"/>
        <v>21038</v>
      </c>
      <c r="F62" s="2"/>
    </row>
    <row r="63" spans="1:7">
      <c r="A63" s="314"/>
      <c r="B63" s="26"/>
      <c r="C63" s="271"/>
      <c r="D63" s="271"/>
      <c r="E63" s="273">
        <f t="shared" si="0"/>
        <v>21038</v>
      </c>
      <c r="F63" s="2"/>
    </row>
    <row r="64" spans="1:7">
      <c r="A64" s="314"/>
      <c r="B64" s="26"/>
      <c r="C64" s="271"/>
      <c r="D64" s="271"/>
      <c r="E64" s="273">
        <f t="shared" si="0"/>
        <v>21038</v>
      </c>
      <c r="F64" s="2"/>
    </row>
    <row r="65" spans="1:7">
      <c r="A65" s="314"/>
      <c r="B65" s="26"/>
      <c r="C65" s="271"/>
      <c r="D65" s="271"/>
      <c r="E65" s="273">
        <f t="shared" si="0"/>
        <v>21038</v>
      </c>
      <c r="F65" s="2"/>
    </row>
    <row r="66" spans="1:7">
      <c r="A66" s="314"/>
      <c r="B66" s="26"/>
      <c r="C66" s="271"/>
      <c r="D66" s="271"/>
      <c r="E66" s="273">
        <f t="shared" si="0"/>
        <v>21038</v>
      </c>
      <c r="F66" s="2"/>
    </row>
    <row r="67" spans="1:7">
      <c r="A67" s="314"/>
      <c r="B67" s="26"/>
      <c r="C67" s="271"/>
      <c r="D67" s="271"/>
      <c r="E67" s="273">
        <f t="shared" si="0"/>
        <v>21038</v>
      </c>
      <c r="F67" s="2"/>
    </row>
    <row r="68" spans="1:7">
      <c r="A68" s="314"/>
      <c r="B68" s="26"/>
      <c r="C68" s="271"/>
      <c r="D68" s="271"/>
      <c r="E68" s="273">
        <f t="shared" si="0"/>
        <v>21038</v>
      </c>
      <c r="F68" s="2"/>
    </row>
    <row r="69" spans="1:7">
      <c r="A69" s="314"/>
      <c r="B69" s="26"/>
      <c r="C69" s="271"/>
      <c r="D69" s="271"/>
      <c r="E69" s="273">
        <f t="shared" si="0"/>
        <v>21038</v>
      </c>
      <c r="F69" s="2"/>
    </row>
    <row r="70" spans="1:7">
      <c r="A70" s="314"/>
      <c r="B70" s="26"/>
      <c r="C70" s="271"/>
      <c r="D70" s="271"/>
      <c r="E70" s="273">
        <f t="shared" ref="E70:E82" si="1">E69+C70-D70</f>
        <v>21038</v>
      </c>
      <c r="F70" s="2"/>
    </row>
    <row r="71" spans="1:7">
      <c r="A71" s="314"/>
      <c r="B71" s="26"/>
      <c r="C71" s="271"/>
      <c r="D71" s="271"/>
      <c r="E71" s="273">
        <f t="shared" si="1"/>
        <v>21038</v>
      </c>
      <c r="F71" s="2"/>
    </row>
    <row r="72" spans="1:7">
      <c r="A72" s="314"/>
      <c r="B72" s="26"/>
      <c r="C72" s="271"/>
      <c r="D72" s="271"/>
      <c r="E72" s="273">
        <f t="shared" si="1"/>
        <v>21038</v>
      </c>
      <c r="F72" s="2"/>
    </row>
    <row r="73" spans="1:7">
      <c r="A73" s="314"/>
      <c r="B73" s="26"/>
      <c r="C73" s="271"/>
      <c r="D73" s="271"/>
      <c r="E73" s="273">
        <f t="shared" si="1"/>
        <v>21038</v>
      </c>
      <c r="F73" s="2"/>
    </row>
    <row r="74" spans="1:7">
      <c r="A74" s="314"/>
      <c r="B74" s="26"/>
      <c r="C74" s="271"/>
      <c r="D74" s="271"/>
      <c r="E74" s="273">
        <f t="shared" si="1"/>
        <v>21038</v>
      </c>
      <c r="F74" s="2"/>
    </row>
    <row r="75" spans="1:7">
      <c r="A75" s="314"/>
      <c r="B75" s="26"/>
      <c r="C75" s="271"/>
      <c r="D75" s="271"/>
      <c r="E75" s="273">
        <f t="shared" si="1"/>
        <v>21038</v>
      </c>
      <c r="F75" s="2"/>
    </row>
    <row r="76" spans="1:7">
      <c r="A76" s="314"/>
      <c r="B76" s="26"/>
      <c r="C76" s="271"/>
      <c r="D76" s="271"/>
      <c r="E76" s="273">
        <f t="shared" si="1"/>
        <v>21038</v>
      </c>
      <c r="F76" s="2"/>
    </row>
    <row r="77" spans="1:7">
      <c r="A77" s="314"/>
      <c r="B77" s="26"/>
      <c r="C77" s="271"/>
      <c r="D77" s="271"/>
      <c r="E77" s="273">
        <f t="shared" si="1"/>
        <v>21038</v>
      </c>
      <c r="F77" s="2"/>
    </row>
    <row r="78" spans="1:7">
      <c r="A78" s="314"/>
      <c r="B78" s="26"/>
      <c r="C78" s="271"/>
      <c r="D78" s="271"/>
      <c r="E78" s="273">
        <f t="shared" si="1"/>
        <v>21038</v>
      </c>
      <c r="F78" s="2"/>
    </row>
    <row r="79" spans="1:7">
      <c r="A79" s="314"/>
      <c r="B79" s="26"/>
      <c r="C79" s="271"/>
      <c r="D79" s="271"/>
      <c r="E79" s="273">
        <f t="shared" si="1"/>
        <v>21038</v>
      </c>
      <c r="F79" s="18"/>
      <c r="G79" s="2"/>
    </row>
    <row r="80" spans="1:7">
      <c r="A80" s="314"/>
      <c r="B80" s="26"/>
      <c r="C80" s="271"/>
      <c r="D80" s="271"/>
      <c r="E80" s="273">
        <f t="shared" si="1"/>
        <v>21038</v>
      </c>
      <c r="F80" s="18"/>
      <c r="G80" s="2"/>
    </row>
    <row r="81" spans="1:7">
      <c r="A81" s="314"/>
      <c r="B81" s="26"/>
      <c r="C81" s="271"/>
      <c r="D81" s="271"/>
      <c r="E81" s="273">
        <f t="shared" si="1"/>
        <v>21038</v>
      </c>
      <c r="F81" s="18"/>
      <c r="G81" s="2"/>
    </row>
    <row r="82" spans="1:7">
      <c r="A82" s="314"/>
      <c r="B82" s="26"/>
      <c r="C82" s="271"/>
      <c r="D82" s="271"/>
      <c r="E82" s="273">
        <f t="shared" si="1"/>
        <v>21038</v>
      </c>
      <c r="F82" s="18"/>
      <c r="G82" s="2"/>
    </row>
    <row r="83" spans="1:7">
      <c r="A83" s="314"/>
      <c r="B83" s="31"/>
      <c r="C83" s="273">
        <f>SUM(C5:C72)</f>
        <v>7551038</v>
      </c>
      <c r="D83" s="273">
        <f>SUM(D5:D77)</f>
        <v>7530000</v>
      </c>
      <c r="E83" s="275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B1" workbookViewId="0">
      <pane ySplit="5" topLeftCell="A21" activePane="bottomLeft" state="frozen"/>
      <selection pane="bottomLeft" activeCell="S37" sqref="S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2" customFormat="1" ht="18">
      <c r="A2" s="320" t="s">
        <v>128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3" customFormat="1" ht="16.5" thickBot="1">
      <c r="A3" s="321" t="s">
        <v>208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6"/>
      <c r="T3" s="7"/>
      <c r="U3" s="7"/>
      <c r="V3" s="7"/>
      <c r="W3" s="7"/>
      <c r="X3" s="16"/>
    </row>
    <row r="4" spans="1:24" s="74" customFormat="1" ht="12.75" customHeight="1">
      <c r="A4" s="324" t="s">
        <v>36</v>
      </c>
      <c r="B4" s="326" t="s">
        <v>37</v>
      </c>
      <c r="C4" s="315" t="s">
        <v>38</v>
      </c>
      <c r="D4" s="315" t="s">
        <v>39</v>
      </c>
      <c r="E4" s="315" t="s">
        <v>40</v>
      </c>
      <c r="F4" s="315" t="s">
        <v>195</v>
      </c>
      <c r="G4" s="315" t="s">
        <v>41</v>
      </c>
      <c r="H4" s="315" t="s">
        <v>201</v>
      </c>
      <c r="I4" s="315" t="s">
        <v>200</v>
      </c>
      <c r="J4" s="315" t="s">
        <v>42</v>
      </c>
      <c r="K4" s="315" t="s">
        <v>43</v>
      </c>
      <c r="L4" s="315" t="s">
        <v>44</v>
      </c>
      <c r="M4" s="315" t="s">
        <v>45</v>
      </c>
      <c r="N4" s="315" t="s">
        <v>46</v>
      </c>
      <c r="O4" s="317" t="s">
        <v>47</v>
      </c>
      <c r="P4" s="328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209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216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218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219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50</v>
      </c>
      <c r="K9" s="90">
        <v>480</v>
      </c>
      <c r="L9" s="90"/>
      <c r="M9" s="90"/>
      <c r="N9" s="121"/>
      <c r="O9" s="90"/>
      <c r="P9" s="92"/>
      <c r="Q9" s="86">
        <f t="shared" si="0"/>
        <v>2520</v>
      </c>
      <c r="R9" s="87"/>
      <c r="S9" s="9"/>
      <c r="T9" s="9"/>
      <c r="U9" s="34"/>
      <c r="V9" s="34"/>
      <c r="W9" s="34"/>
    </row>
    <row r="10" spans="1:24" s="13" customFormat="1">
      <c r="A10" s="81" t="s">
        <v>220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50</v>
      </c>
      <c r="K10" s="90">
        <v>480</v>
      </c>
      <c r="L10" s="90"/>
      <c r="M10" s="90"/>
      <c r="N10" s="121"/>
      <c r="O10" s="90"/>
      <c r="P10" s="92"/>
      <c r="Q10" s="86">
        <f t="shared" si="0"/>
        <v>2440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221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60</v>
      </c>
      <c r="K11" s="90">
        <v>480</v>
      </c>
      <c r="L11" s="90"/>
      <c r="M11" s="90"/>
      <c r="N11" s="121">
        <v>20</v>
      </c>
      <c r="O11" s="90"/>
      <c r="P11" s="92"/>
      <c r="Q11" s="86">
        <f t="shared" si="0"/>
        <v>1100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223</v>
      </c>
      <c r="B12" s="89">
        <v>1300</v>
      </c>
      <c r="C12" s="82">
        <v>820</v>
      </c>
      <c r="D12" s="90">
        <v>240</v>
      </c>
      <c r="E12" s="90"/>
      <c r="F12" s="90"/>
      <c r="G12" s="90">
        <v>100</v>
      </c>
      <c r="H12" s="90"/>
      <c r="I12" s="90"/>
      <c r="J12" s="90">
        <v>120</v>
      </c>
      <c r="K12" s="90">
        <v>480</v>
      </c>
      <c r="L12" s="90"/>
      <c r="M12" s="90"/>
      <c r="N12" s="121">
        <v>20</v>
      </c>
      <c r="O12" s="90"/>
      <c r="P12" s="92"/>
      <c r="Q12" s="86">
        <f t="shared" si="0"/>
        <v>3080</v>
      </c>
      <c r="R12" s="87"/>
      <c r="S12" s="34"/>
      <c r="T12" s="34"/>
      <c r="U12" s="5"/>
      <c r="V12" s="34"/>
      <c r="W12" s="5"/>
    </row>
    <row r="13" spans="1:24" s="13" customFormat="1">
      <c r="A13" s="81" t="s">
        <v>224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225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>
        <v>20</v>
      </c>
      <c r="O14" s="90"/>
      <c r="P14" s="92"/>
      <c r="Q14" s="86">
        <f t="shared" si="0"/>
        <v>4380</v>
      </c>
      <c r="R14" s="87"/>
      <c r="S14" s="95"/>
      <c r="T14" s="34"/>
      <c r="U14" s="5"/>
      <c r="V14" s="34"/>
      <c r="W14" s="5"/>
    </row>
    <row r="15" spans="1:24" s="13" customFormat="1">
      <c r="A15" s="81" t="s">
        <v>227</v>
      </c>
      <c r="B15" s="89">
        <v>800</v>
      </c>
      <c r="C15" s="82">
        <v>410</v>
      </c>
      <c r="D15" s="90"/>
      <c r="E15" s="90"/>
      <c r="F15" s="90"/>
      <c r="G15" s="90">
        <v>190</v>
      </c>
      <c r="H15" s="90"/>
      <c r="I15" s="90"/>
      <c r="J15" s="90"/>
      <c r="K15" s="90">
        <v>400</v>
      </c>
      <c r="L15" s="83"/>
      <c r="M15" s="90">
        <v>1200</v>
      </c>
      <c r="N15" s="121">
        <v>20</v>
      </c>
      <c r="O15" s="90"/>
      <c r="P15" s="92"/>
      <c r="Q15" s="86">
        <f t="shared" si="0"/>
        <v>3020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228</v>
      </c>
      <c r="B16" s="89"/>
      <c r="C16" s="82"/>
      <c r="D16" s="90"/>
      <c r="E16" s="90">
        <v>200</v>
      </c>
      <c r="F16" s="90"/>
      <c r="G16" s="90">
        <v>200</v>
      </c>
      <c r="H16" s="90"/>
      <c r="I16" s="90"/>
      <c r="J16" s="90">
        <v>30</v>
      </c>
      <c r="K16" s="90">
        <v>480</v>
      </c>
      <c r="L16" s="90"/>
      <c r="M16" s="90">
        <v>1230</v>
      </c>
      <c r="N16" s="121">
        <v>20</v>
      </c>
      <c r="O16" s="90"/>
      <c r="P16" s="92"/>
      <c r="Q16" s="86">
        <f t="shared" si="0"/>
        <v>2160</v>
      </c>
      <c r="R16" s="87"/>
      <c r="S16" s="6"/>
      <c r="T16" s="34"/>
      <c r="U16" s="5"/>
      <c r="V16" s="34"/>
      <c r="W16" s="5"/>
    </row>
    <row r="17" spans="1:23" s="13" customFormat="1">
      <c r="A17" s="81" t="s">
        <v>229</v>
      </c>
      <c r="B17" s="89">
        <v>1700</v>
      </c>
      <c r="C17" s="82"/>
      <c r="D17" s="90"/>
      <c r="E17" s="90"/>
      <c r="F17" s="90"/>
      <c r="G17" s="90">
        <v>100</v>
      </c>
      <c r="H17" s="90" t="s">
        <v>13</v>
      </c>
      <c r="I17" s="90"/>
      <c r="J17" s="90">
        <v>30</v>
      </c>
      <c r="K17" s="90">
        <v>480</v>
      </c>
      <c r="L17" s="90"/>
      <c r="M17" s="90"/>
      <c r="N17" s="121"/>
      <c r="O17" s="92"/>
      <c r="P17" s="92"/>
      <c r="Q17" s="86">
        <f t="shared" si="0"/>
        <v>2310</v>
      </c>
      <c r="R17" s="87"/>
      <c r="S17" s="6"/>
      <c r="T17" s="34"/>
      <c r="U17" s="34"/>
      <c r="V17" s="34"/>
      <c r="W17" s="34"/>
    </row>
    <row r="18" spans="1:23" s="13" customFormat="1">
      <c r="A18" s="81" t="s">
        <v>230</v>
      </c>
      <c r="B18" s="89">
        <v>1600</v>
      </c>
      <c r="C18" s="82">
        <v>970</v>
      </c>
      <c r="D18" s="90"/>
      <c r="E18" s="90">
        <v>1700</v>
      </c>
      <c r="F18" s="90"/>
      <c r="G18" s="90">
        <v>170</v>
      </c>
      <c r="H18" s="90"/>
      <c r="I18" s="90"/>
      <c r="J18" s="90">
        <v>50</v>
      </c>
      <c r="K18" s="90">
        <v>480</v>
      </c>
      <c r="L18" s="90"/>
      <c r="M18" s="90"/>
      <c r="N18" s="121">
        <v>20</v>
      </c>
      <c r="O18" s="92"/>
      <c r="P18" s="92">
        <v>220</v>
      </c>
      <c r="Q18" s="86">
        <f t="shared" si="0"/>
        <v>5210</v>
      </c>
      <c r="R18" s="87"/>
      <c r="S18" s="6"/>
      <c r="T18" s="34"/>
      <c r="U18" s="5"/>
      <c r="V18" s="34"/>
      <c r="W18" s="5"/>
    </row>
    <row r="19" spans="1:23" s="13" customFormat="1">
      <c r="A19" s="81" t="s">
        <v>232</v>
      </c>
      <c r="B19" s="89"/>
      <c r="C19" s="82"/>
      <c r="D19" s="90"/>
      <c r="E19" s="90">
        <v>100</v>
      </c>
      <c r="F19" s="90"/>
      <c r="G19" s="90">
        <v>200</v>
      </c>
      <c r="H19" s="90"/>
      <c r="I19" s="90"/>
      <c r="J19" s="90">
        <v>20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740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233</v>
      </c>
      <c r="B20" s="89">
        <v>1500</v>
      </c>
      <c r="C20" s="82"/>
      <c r="D20" s="90"/>
      <c r="E20" s="90"/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2050</v>
      </c>
      <c r="R20" s="87"/>
      <c r="S20" s="6"/>
      <c r="T20" s="34"/>
      <c r="U20" s="5"/>
      <c r="V20" s="34"/>
      <c r="W20" s="5"/>
    </row>
    <row r="21" spans="1:23" s="13" customFormat="1">
      <c r="A21" s="81" t="s">
        <v>235</v>
      </c>
      <c r="B21" s="89">
        <v>1300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480</v>
      </c>
      <c r="L21" s="90"/>
      <c r="M21" s="90"/>
      <c r="N21" s="121">
        <v>20</v>
      </c>
      <c r="O21" s="90"/>
      <c r="P21" s="92"/>
      <c r="Q21" s="86">
        <f t="shared" si="0"/>
        <v>2120</v>
      </c>
      <c r="R21" s="87"/>
      <c r="S21" s="6"/>
    </row>
    <row r="22" spans="1:23" s="13" customFormat="1">
      <c r="A22" s="81" t="s">
        <v>236</v>
      </c>
      <c r="B22" s="89"/>
      <c r="C22" s="82"/>
      <c r="D22" s="90"/>
      <c r="E22" s="90">
        <v>50</v>
      </c>
      <c r="F22" s="90"/>
      <c r="G22" s="90">
        <v>150</v>
      </c>
      <c r="H22" s="90"/>
      <c r="I22" s="90"/>
      <c r="J22" s="90">
        <v>30</v>
      </c>
      <c r="K22" s="90">
        <v>480</v>
      </c>
      <c r="L22" s="90"/>
      <c r="M22" s="90"/>
      <c r="N22" s="121">
        <v>20</v>
      </c>
      <c r="O22" s="90"/>
      <c r="P22" s="92"/>
      <c r="Q22" s="86">
        <f t="shared" si="0"/>
        <v>730</v>
      </c>
      <c r="R22" s="87"/>
      <c r="S22" s="6"/>
    </row>
    <row r="23" spans="1:23" s="97" customFormat="1">
      <c r="A23" s="81" t="s">
        <v>238</v>
      </c>
      <c r="B23" s="89">
        <v>500</v>
      </c>
      <c r="C23" s="82"/>
      <c r="D23" s="90"/>
      <c r="E23" s="90"/>
      <c r="F23" s="90"/>
      <c r="G23" s="90"/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950</v>
      </c>
      <c r="R23" s="96"/>
      <c r="S23" s="6"/>
    </row>
    <row r="24" spans="1:23" s="13" customFormat="1">
      <c r="A24" s="81" t="s">
        <v>241</v>
      </c>
      <c r="B24" s="89">
        <v>1900</v>
      </c>
      <c r="C24" s="82"/>
      <c r="D24" s="90"/>
      <c r="E24" s="90"/>
      <c r="F24" s="90"/>
      <c r="G24" s="90">
        <v>170</v>
      </c>
      <c r="H24" s="90"/>
      <c r="I24" s="90"/>
      <c r="J24" s="90">
        <v>30</v>
      </c>
      <c r="K24" s="90">
        <v>480</v>
      </c>
      <c r="L24" s="90"/>
      <c r="M24" s="90"/>
      <c r="N24" s="121">
        <v>20</v>
      </c>
      <c r="O24" s="90"/>
      <c r="P24" s="92"/>
      <c r="Q24" s="86">
        <f t="shared" si="0"/>
        <v>2600</v>
      </c>
      <c r="R24" s="87"/>
      <c r="S24" s="6"/>
      <c r="U24" s="98"/>
      <c r="V24" s="98"/>
      <c r="W24" s="98"/>
    </row>
    <row r="25" spans="1:23" s="97" customFormat="1">
      <c r="A25" s="81" t="s">
        <v>244</v>
      </c>
      <c r="B25" s="89">
        <v>500</v>
      </c>
      <c r="C25" s="82"/>
      <c r="D25" s="90"/>
      <c r="E25" s="90"/>
      <c r="F25" s="90"/>
      <c r="G25" s="90">
        <v>120</v>
      </c>
      <c r="H25" s="90"/>
      <c r="I25" s="90"/>
      <c r="J25" s="90">
        <v>40</v>
      </c>
      <c r="K25" s="90">
        <v>400</v>
      </c>
      <c r="L25" s="90"/>
      <c r="M25" s="90"/>
      <c r="N25" s="121"/>
      <c r="O25" s="90"/>
      <c r="P25" s="92"/>
      <c r="Q25" s="86">
        <f t="shared" si="0"/>
        <v>1060</v>
      </c>
      <c r="R25" s="96"/>
      <c r="S25" s="6"/>
    </row>
    <row r="26" spans="1:23" s="13" customFormat="1">
      <c r="A26" s="81" t="s">
        <v>249</v>
      </c>
      <c r="B26" s="89"/>
      <c r="C26" s="82">
        <v>900</v>
      </c>
      <c r="D26" s="90"/>
      <c r="E26" s="90">
        <v>420</v>
      </c>
      <c r="F26" s="90"/>
      <c r="G26" s="90">
        <v>220</v>
      </c>
      <c r="H26" s="90"/>
      <c r="I26" s="90"/>
      <c r="J26" s="90">
        <v>30</v>
      </c>
      <c r="K26" s="90">
        <v>480</v>
      </c>
      <c r="L26" s="90"/>
      <c r="M26" s="90"/>
      <c r="N26" s="121">
        <v>20</v>
      </c>
      <c r="O26" s="90"/>
      <c r="P26" s="92"/>
      <c r="Q26" s="86">
        <f t="shared" si="0"/>
        <v>2070</v>
      </c>
      <c r="R26" s="87"/>
      <c r="S26" s="6"/>
    </row>
    <row r="27" spans="1:23" s="13" customFormat="1">
      <c r="A27" s="81" t="s">
        <v>250</v>
      </c>
      <c r="B27" s="89">
        <v>2200</v>
      </c>
      <c r="C27" s="82"/>
      <c r="D27" s="90"/>
      <c r="E27" s="90">
        <v>60</v>
      </c>
      <c r="F27" s="90"/>
      <c r="G27" s="90">
        <v>170</v>
      </c>
      <c r="H27" s="90"/>
      <c r="I27" s="90"/>
      <c r="J27" s="90">
        <v>30</v>
      </c>
      <c r="K27" s="90">
        <v>400</v>
      </c>
      <c r="L27" s="90"/>
      <c r="M27" s="90"/>
      <c r="N27" s="121">
        <v>20</v>
      </c>
      <c r="O27" s="90"/>
      <c r="P27" s="92"/>
      <c r="Q27" s="86">
        <f t="shared" si="0"/>
        <v>2880</v>
      </c>
      <c r="R27" s="87"/>
      <c r="S27" s="6"/>
    </row>
    <row r="28" spans="1:23" s="13" customFormat="1">
      <c r="A28" s="81" t="s">
        <v>253</v>
      </c>
      <c r="B28" s="89"/>
      <c r="C28" s="82">
        <v>410</v>
      </c>
      <c r="D28" s="90"/>
      <c r="E28" s="90"/>
      <c r="F28" s="90"/>
      <c r="G28" s="90">
        <v>150</v>
      </c>
      <c r="H28" s="90"/>
      <c r="I28" s="90"/>
      <c r="J28" s="90">
        <v>40</v>
      </c>
      <c r="K28" s="90">
        <v>480</v>
      </c>
      <c r="L28" s="90"/>
      <c r="M28" s="90"/>
      <c r="N28" s="121">
        <v>20</v>
      </c>
      <c r="O28" s="90"/>
      <c r="P28" s="92"/>
      <c r="Q28" s="86">
        <f t="shared" si="0"/>
        <v>1100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20500</v>
      </c>
      <c r="C37" s="108">
        <f t="shared" ref="C37:P37" si="1">SUM(C6:C36)</f>
        <v>3970</v>
      </c>
      <c r="D37" s="108">
        <f t="shared" si="1"/>
        <v>240</v>
      </c>
      <c r="E37" s="108">
        <f t="shared" si="1"/>
        <v>4830</v>
      </c>
      <c r="F37" s="108">
        <f t="shared" si="1"/>
        <v>0</v>
      </c>
      <c r="G37" s="108">
        <f>SUM(G6:G36)</f>
        <v>5280</v>
      </c>
      <c r="H37" s="108">
        <f t="shared" si="1"/>
        <v>0</v>
      </c>
      <c r="I37" s="108">
        <f t="shared" si="1"/>
        <v>0</v>
      </c>
      <c r="J37" s="108">
        <f t="shared" si="1"/>
        <v>860</v>
      </c>
      <c r="K37" s="108">
        <f t="shared" si="1"/>
        <v>10080</v>
      </c>
      <c r="L37" s="108">
        <f t="shared" si="1"/>
        <v>799</v>
      </c>
      <c r="M37" s="108">
        <f t="shared" si="1"/>
        <v>2430</v>
      </c>
      <c r="N37" s="124">
        <f t="shared" si="1"/>
        <v>300</v>
      </c>
      <c r="O37" s="108">
        <f t="shared" si="1"/>
        <v>0</v>
      </c>
      <c r="P37" s="109">
        <f t="shared" si="1"/>
        <v>220</v>
      </c>
      <c r="Q37" s="110">
        <f>SUM(Q6:Q36)</f>
        <v>49509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139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1" zoomScale="120" zoomScaleNormal="120" workbookViewId="0">
      <selection activeCell="D46" sqref="D46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4" t="s">
        <v>16</v>
      </c>
      <c r="B1" s="335"/>
      <c r="C1" s="335"/>
      <c r="D1" s="335"/>
      <c r="E1" s="335"/>
      <c r="F1" s="336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7" t="s">
        <v>206</v>
      </c>
      <c r="B2" s="338"/>
      <c r="C2" s="338"/>
      <c r="D2" s="338"/>
      <c r="E2" s="338"/>
      <c r="F2" s="339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0" t="s">
        <v>113</v>
      </c>
      <c r="B3" s="341"/>
      <c r="C3" s="341"/>
      <c r="D3" s="341"/>
      <c r="E3" s="341"/>
      <c r="F3" s="342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137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209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216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218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219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220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221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223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224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225</v>
      </c>
      <c r="B13" s="55">
        <v>383410</v>
      </c>
      <c r="C13" s="58">
        <v>442020</v>
      </c>
      <c r="D13" s="55">
        <v>4360</v>
      </c>
      <c r="E13" s="55">
        <f t="shared" si="0"/>
        <v>446380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227</v>
      </c>
      <c r="B14" s="55">
        <v>320700</v>
      </c>
      <c r="C14" s="58">
        <v>343580</v>
      </c>
      <c r="D14" s="55">
        <v>1800</v>
      </c>
      <c r="E14" s="55">
        <f t="shared" si="0"/>
        <v>345380</v>
      </c>
      <c r="F14" s="245"/>
      <c r="G14" s="255">
        <v>300</v>
      </c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228</v>
      </c>
      <c r="B15" s="55">
        <v>369430</v>
      </c>
      <c r="C15" s="58">
        <v>394820</v>
      </c>
      <c r="D15" s="55">
        <v>2140</v>
      </c>
      <c r="E15" s="55">
        <f t="shared" si="0"/>
        <v>396960</v>
      </c>
      <c r="F15" s="244"/>
      <c r="G15" s="255">
        <v>1900</v>
      </c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229</v>
      </c>
      <c r="B16" s="55">
        <v>666610</v>
      </c>
      <c r="C16" s="58">
        <v>420790</v>
      </c>
      <c r="D16" s="55">
        <v>2310</v>
      </c>
      <c r="E16" s="55">
        <f t="shared" si="0"/>
        <v>423100</v>
      </c>
      <c r="F16" s="244"/>
      <c r="G16" s="255">
        <v>600</v>
      </c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230</v>
      </c>
      <c r="B17" s="55">
        <v>879800</v>
      </c>
      <c r="C17" s="58">
        <v>857940</v>
      </c>
      <c r="D17" s="55">
        <v>5190</v>
      </c>
      <c r="E17" s="55">
        <f t="shared" si="0"/>
        <v>863130</v>
      </c>
      <c r="F17" s="243"/>
      <c r="G17" s="256">
        <v>300</v>
      </c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232</v>
      </c>
      <c r="B18" s="55">
        <v>211860</v>
      </c>
      <c r="C18" s="58">
        <v>241570</v>
      </c>
      <c r="D18" s="55">
        <v>720</v>
      </c>
      <c r="E18" s="55">
        <f t="shared" si="0"/>
        <v>242290</v>
      </c>
      <c r="F18" s="246"/>
      <c r="G18" s="255">
        <v>300</v>
      </c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233</v>
      </c>
      <c r="B19" s="55">
        <v>657210</v>
      </c>
      <c r="C19" s="58">
        <v>613320</v>
      </c>
      <c r="D19" s="55">
        <v>2030</v>
      </c>
      <c r="E19" s="55">
        <f>C19+D19</f>
        <v>615350</v>
      </c>
      <c r="F19" s="245"/>
      <c r="G19" s="255">
        <v>900</v>
      </c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235</v>
      </c>
      <c r="B20" s="55">
        <v>338400</v>
      </c>
      <c r="C20" s="58">
        <v>451520</v>
      </c>
      <c r="D20" s="55">
        <v>2120</v>
      </c>
      <c r="E20" s="55">
        <f t="shared" ref="E20:E23" si="1">C20+D20</f>
        <v>453640</v>
      </c>
      <c r="F20" s="243"/>
      <c r="G20" s="255">
        <v>600</v>
      </c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236</v>
      </c>
      <c r="B21" s="55">
        <v>372640</v>
      </c>
      <c r="C21" s="58">
        <v>289320</v>
      </c>
      <c r="D21" s="55">
        <v>730</v>
      </c>
      <c r="E21" s="55">
        <f t="shared" si="1"/>
        <v>290050</v>
      </c>
      <c r="F21" s="243"/>
      <c r="G21" s="255">
        <v>600</v>
      </c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238</v>
      </c>
      <c r="B22" s="55">
        <v>509670</v>
      </c>
      <c r="C22" s="58">
        <v>526530</v>
      </c>
      <c r="D22" s="55">
        <v>950</v>
      </c>
      <c r="E22" s="55">
        <f t="shared" si="1"/>
        <v>527480</v>
      </c>
      <c r="F22" s="243"/>
      <c r="G22" s="255">
        <v>2100</v>
      </c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 t="s">
        <v>241</v>
      </c>
      <c r="B23" s="55">
        <v>487290</v>
      </c>
      <c r="C23" s="58">
        <v>487190</v>
      </c>
      <c r="D23" s="55">
        <v>2600</v>
      </c>
      <c r="E23" s="55">
        <f t="shared" si="1"/>
        <v>489790</v>
      </c>
      <c r="F23" s="243"/>
      <c r="G23" s="256">
        <v>3300</v>
      </c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 t="s">
        <v>244</v>
      </c>
      <c r="B24" s="55">
        <v>381940</v>
      </c>
      <c r="C24" s="58">
        <v>449320</v>
      </c>
      <c r="D24" s="55">
        <v>1060</v>
      </c>
      <c r="E24" s="55">
        <f t="shared" si="0"/>
        <v>450380</v>
      </c>
      <c r="F24" s="243"/>
      <c r="G24" s="256">
        <v>0</v>
      </c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 t="s">
        <v>249</v>
      </c>
      <c r="B25" s="55">
        <v>312750</v>
      </c>
      <c r="C25" s="58">
        <v>374650</v>
      </c>
      <c r="D25" s="55">
        <v>2070</v>
      </c>
      <c r="E25" s="55">
        <f t="shared" si="0"/>
        <v>376720</v>
      </c>
      <c r="F25" s="245"/>
      <c r="G25" s="255">
        <v>300</v>
      </c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 t="s">
        <v>250</v>
      </c>
      <c r="B26" s="55">
        <v>589630</v>
      </c>
      <c r="C26" s="58">
        <v>564050</v>
      </c>
      <c r="D26" s="55">
        <v>2860</v>
      </c>
      <c r="E26" s="55">
        <f t="shared" si="0"/>
        <v>566910</v>
      </c>
      <c r="F26" s="247"/>
      <c r="G26" s="255">
        <v>3000</v>
      </c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 t="s">
        <v>253</v>
      </c>
      <c r="B27" s="55">
        <v>541920</v>
      </c>
      <c r="C27" s="58">
        <v>525660</v>
      </c>
      <c r="D27" s="55">
        <v>1100</v>
      </c>
      <c r="E27" s="55">
        <f t="shared" si="0"/>
        <v>526760</v>
      </c>
      <c r="F27" s="245"/>
      <c r="G27" s="255">
        <v>600</v>
      </c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9933230</v>
      </c>
      <c r="C33" s="279">
        <f>SUM(C5:C32)</f>
        <v>9669220</v>
      </c>
      <c r="D33" s="278">
        <f>SUM(D5:D32)</f>
        <v>47510</v>
      </c>
      <c r="E33" s="278">
        <f>SUM(E5:E32)</f>
        <v>9716730</v>
      </c>
      <c r="F33" s="278">
        <f>B33-E33</f>
        <v>216500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2" t="s">
        <v>25</v>
      </c>
      <c r="C35" s="332"/>
      <c r="D35" s="332"/>
      <c r="E35" s="332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134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161</v>
      </c>
      <c r="C38" s="125" t="s">
        <v>157</v>
      </c>
      <c r="D38" s="218">
        <v>700</v>
      </c>
      <c r="E38" s="185" t="s">
        <v>215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212</v>
      </c>
      <c r="C39" s="125" t="s">
        <v>213</v>
      </c>
      <c r="D39" s="218">
        <v>290960</v>
      </c>
      <c r="E39" s="186" t="s">
        <v>228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143</v>
      </c>
      <c r="C40" s="125" t="s">
        <v>124</v>
      </c>
      <c r="D40" s="218">
        <v>5840</v>
      </c>
      <c r="E40" s="185" t="s">
        <v>229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222</v>
      </c>
      <c r="C41" s="125" t="s">
        <v>193</v>
      </c>
      <c r="D41" s="218">
        <v>6000</v>
      </c>
      <c r="E41" s="185" t="s">
        <v>221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158</v>
      </c>
      <c r="C42" s="286"/>
      <c r="D42" s="218">
        <v>32510</v>
      </c>
      <c r="E42" s="185" t="s">
        <v>253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 t="s">
        <v>226</v>
      </c>
      <c r="C43" s="125" t="s">
        <v>157</v>
      </c>
      <c r="D43" s="218">
        <v>5000</v>
      </c>
      <c r="E43" s="185" t="s">
        <v>235</v>
      </c>
      <c r="F43" s="143"/>
      <c r="G43" s="333"/>
      <c r="H43" s="333"/>
      <c r="I43" s="333"/>
      <c r="J43" s="333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 t="s">
        <v>237</v>
      </c>
      <c r="C44" s="125" t="s">
        <v>157</v>
      </c>
      <c r="D44" s="218">
        <v>1000</v>
      </c>
      <c r="E44" s="185" t="s">
        <v>253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2" t="s">
        <v>118</v>
      </c>
      <c r="C46" s="137"/>
      <c r="D46" s="220">
        <v>554400</v>
      </c>
      <c r="E46" s="294" t="s">
        <v>253</v>
      </c>
      <c r="F46" s="140"/>
      <c r="G46" s="147"/>
      <c r="H46" s="201" t="s">
        <v>118</v>
      </c>
      <c r="I46" s="202"/>
      <c r="J46" s="203">
        <v>610340</v>
      </c>
      <c r="K46" s="137" t="s">
        <v>155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200000</v>
      </c>
      <c r="E47" s="187" t="s">
        <v>253</v>
      </c>
      <c r="F47" s="141"/>
      <c r="G47" s="147"/>
      <c r="H47" s="197" t="s">
        <v>120</v>
      </c>
      <c r="I47" s="62"/>
      <c r="J47" s="58">
        <v>200000</v>
      </c>
      <c r="K47" s="58" t="s">
        <v>153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165</v>
      </c>
      <c r="C48" s="125"/>
      <c r="D48" s="221">
        <v>200000</v>
      </c>
      <c r="E48" s="189" t="s">
        <v>162</v>
      </c>
      <c r="F48" s="141"/>
      <c r="G48" s="147"/>
      <c r="H48" s="197" t="s">
        <v>165</v>
      </c>
      <c r="I48" s="62"/>
      <c r="J48" s="58">
        <v>200000</v>
      </c>
      <c r="K48" s="180" t="s">
        <v>147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172</v>
      </c>
      <c r="C49" s="125"/>
      <c r="D49" s="221">
        <v>150000</v>
      </c>
      <c r="E49" s="187" t="s">
        <v>205</v>
      </c>
      <c r="F49" s="141"/>
      <c r="G49" s="147"/>
      <c r="H49" s="197" t="s">
        <v>172</v>
      </c>
      <c r="I49" s="62"/>
      <c r="J49" s="58">
        <v>150000</v>
      </c>
      <c r="K49" s="180" t="s">
        <v>155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150550</v>
      </c>
      <c r="E50" s="187" t="s">
        <v>250</v>
      </c>
      <c r="F50" s="141"/>
      <c r="G50" s="147"/>
      <c r="H50" s="184" t="s">
        <v>119</v>
      </c>
      <c r="I50" s="63"/>
      <c r="J50" s="178">
        <v>198780</v>
      </c>
      <c r="K50" s="179" t="s">
        <v>147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169</v>
      </c>
      <c r="C51" s="125"/>
      <c r="D51" s="221">
        <v>69960</v>
      </c>
      <c r="E51" s="189" t="s">
        <v>184</v>
      </c>
      <c r="F51" s="141"/>
      <c r="G51" s="147"/>
      <c r="H51" s="197" t="s">
        <v>169</v>
      </c>
      <c r="I51" s="62"/>
      <c r="J51" s="58">
        <v>69960</v>
      </c>
      <c r="K51" s="180" t="s">
        <v>155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170</v>
      </c>
      <c r="C52" s="125"/>
      <c r="D52" s="221">
        <v>30000</v>
      </c>
      <c r="E52" s="188" t="s">
        <v>253</v>
      </c>
      <c r="F52" s="141"/>
      <c r="G52" s="147"/>
      <c r="H52" s="197" t="s">
        <v>170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171</v>
      </c>
      <c r="C53" s="125"/>
      <c r="D53" s="221">
        <v>34130</v>
      </c>
      <c r="E53" s="189" t="s">
        <v>253</v>
      </c>
      <c r="F53" s="141"/>
      <c r="G53" s="147"/>
      <c r="H53" s="197" t="s">
        <v>171</v>
      </c>
      <c r="I53" s="62"/>
      <c r="J53" s="58">
        <v>32120</v>
      </c>
      <c r="K53" s="180" t="s">
        <v>149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54510</v>
      </c>
      <c r="E54" s="187" t="s">
        <v>250</v>
      </c>
      <c r="F54" s="141"/>
      <c r="G54" s="147"/>
      <c r="H54" s="199" t="s">
        <v>121</v>
      </c>
      <c r="I54" s="68"/>
      <c r="J54" s="58">
        <v>60790</v>
      </c>
      <c r="K54" s="180" t="s">
        <v>147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142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136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164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146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79590</v>
      </c>
      <c r="E62" s="187" t="s">
        <v>223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144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198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155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210</v>
      </c>
      <c r="B68" s="60" t="s">
        <v>211</v>
      </c>
      <c r="C68" s="125"/>
      <c r="D68" s="221">
        <v>15730</v>
      </c>
      <c r="E68" s="188" t="s">
        <v>232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135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109</v>
      </c>
      <c r="B69" s="59" t="s">
        <v>87</v>
      </c>
      <c r="C69" s="125" t="s">
        <v>76</v>
      </c>
      <c r="D69" s="221">
        <v>10915</v>
      </c>
      <c r="E69" s="187" t="s">
        <v>60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141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89</v>
      </c>
      <c r="C70" s="125" t="s">
        <v>78</v>
      </c>
      <c r="D70" s="221">
        <v>20000</v>
      </c>
      <c r="E70" s="187" t="s">
        <v>160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141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94</v>
      </c>
      <c r="C71" s="125" t="s">
        <v>82</v>
      </c>
      <c r="D71" s="221">
        <v>11000</v>
      </c>
      <c r="E71" s="188" t="s">
        <v>160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141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90</v>
      </c>
      <c r="C72" s="125" t="s">
        <v>79</v>
      </c>
      <c r="D72" s="221">
        <v>19460</v>
      </c>
      <c r="E72" s="188" t="s">
        <v>166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144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92</v>
      </c>
      <c r="C73" s="125" t="s">
        <v>80</v>
      </c>
      <c r="D73" s="221">
        <v>19370</v>
      </c>
      <c r="E73" s="189" t="s">
        <v>144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93</v>
      </c>
      <c r="C74" s="125" t="s">
        <v>81</v>
      </c>
      <c r="D74" s="221">
        <v>22000</v>
      </c>
      <c r="E74" s="189" t="s">
        <v>59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 t="s">
        <v>108</v>
      </c>
      <c r="B75" s="60" t="s">
        <v>91</v>
      </c>
      <c r="C75" s="125"/>
      <c r="D75" s="221">
        <v>20000</v>
      </c>
      <c r="E75" s="188" t="s">
        <v>187</v>
      </c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111</v>
      </c>
      <c r="B76" s="60" t="s">
        <v>191</v>
      </c>
      <c r="C76" s="125"/>
      <c r="D76" s="221">
        <v>10610</v>
      </c>
      <c r="E76" s="188" t="s">
        <v>253</v>
      </c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111</v>
      </c>
      <c r="B77" s="60" t="s">
        <v>156</v>
      </c>
      <c r="C77" s="125"/>
      <c r="D77" s="221">
        <v>13630</v>
      </c>
      <c r="E77" s="189" t="s">
        <v>229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103</v>
      </c>
      <c r="B78" s="60" t="s">
        <v>251</v>
      </c>
      <c r="C78" s="125"/>
      <c r="D78" s="221">
        <v>17980</v>
      </c>
      <c r="E78" s="189" t="s">
        <v>250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196</v>
      </c>
      <c r="B79" s="60" t="s">
        <v>197</v>
      </c>
      <c r="C79" s="125"/>
      <c r="D79" s="221">
        <v>4216</v>
      </c>
      <c r="E79" s="187" t="s">
        <v>199</v>
      </c>
      <c r="F79" s="141"/>
      <c r="G79" s="147"/>
      <c r="H79" s="197" t="s">
        <v>156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173</v>
      </c>
      <c r="B80" s="60" t="s">
        <v>174</v>
      </c>
      <c r="C80" s="125"/>
      <c r="D80" s="221">
        <v>18130</v>
      </c>
      <c r="E80" s="188" t="s">
        <v>253</v>
      </c>
      <c r="F80" s="141" t="s">
        <v>13</v>
      </c>
      <c r="G80" s="147"/>
      <c r="H80" s="197" t="s">
        <v>191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107</v>
      </c>
      <c r="B81" s="60" t="s">
        <v>97</v>
      </c>
      <c r="C81" s="125"/>
      <c r="D81" s="221">
        <v>7000</v>
      </c>
      <c r="E81" s="188" t="s">
        <v>160</v>
      </c>
      <c r="F81" s="141"/>
      <c r="G81" s="147"/>
      <c r="H81" s="197"/>
      <c r="I81" s="62"/>
      <c r="J81" s="58"/>
      <c r="K81" s="180" t="s">
        <v>132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70" t="s">
        <v>107</v>
      </c>
      <c r="B82" s="60" t="s">
        <v>145</v>
      </c>
      <c r="C82" s="125"/>
      <c r="D82" s="221">
        <v>5560</v>
      </c>
      <c r="E82" s="188" t="s">
        <v>253</v>
      </c>
      <c r="F82" s="143"/>
      <c r="G82" s="147"/>
      <c r="H82" s="197" t="s">
        <v>197</v>
      </c>
      <c r="I82" s="62"/>
      <c r="J82" s="58">
        <v>4216</v>
      </c>
      <c r="K82" s="180" t="s">
        <v>154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107</v>
      </c>
      <c r="B83" s="60" t="s">
        <v>246</v>
      </c>
      <c r="C83" s="125"/>
      <c r="D83" s="221">
        <v>7700</v>
      </c>
      <c r="E83" s="188" t="s">
        <v>244</v>
      </c>
      <c r="F83" s="143"/>
      <c r="G83" s="147"/>
      <c r="H83" s="197" t="s">
        <v>174</v>
      </c>
      <c r="I83" s="62"/>
      <c r="J83" s="58">
        <v>16670</v>
      </c>
      <c r="K83" s="180" t="s">
        <v>153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107</v>
      </c>
      <c r="B84" s="59" t="s">
        <v>252</v>
      </c>
      <c r="C84" s="125"/>
      <c r="D84" s="221">
        <v>7540</v>
      </c>
      <c r="E84" s="188" t="s">
        <v>250</v>
      </c>
      <c r="F84" s="143"/>
      <c r="G84" s="147"/>
      <c r="H84" s="197" t="s">
        <v>97</v>
      </c>
      <c r="I84" s="62"/>
      <c r="J84" s="58">
        <v>7000</v>
      </c>
      <c r="K84" s="180" t="s">
        <v>155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180</v>
      </c>
      <c r="B85" s="60" t="s">
        <v>181</v>
      </c>
      <c r="C85" s="125"/>
      <c r="D85" s="221">
        <v>2560</v>
      </c>
      <c r="E85" s="189" t="s">
        <v>235</v>
      </c>
      <c r="F85" s="143"/>
      <c r="G85" s="147"/>
      <c r="H85" s="197" t="s">
        <v>145</v>
      </c>
      <c r="I85" s="62"/>
      <c r="J85" s="58">
        <v>37560</v>
      </c>
      <c r="K85" s="180" t="s">
        <v>155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242</v>
      </c>
      <c r="B86" s="60" t="s">
        <v>243</v>
      </c>
      <c r="C86" s="125"/>
      <c r="D86" s="221">
        <v>10000</v>
      </c>
      <c r="E86" s="188" t="s">
        <v>250</v>
      </c>
      <c r="F86" s="143"/>
      <c r="G86" s="147"/>
      <c r="H86" s="197" t="s">
        <v>181</v>
      </c>
      <c r="I86" s="62"/>
      <c r="J86" s="58">
        <v>1560</v>
      </c>
      <c r="K86" s="180" t="s">
        <v>151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167</v>
      </c>
      <c r="B87" s="60" t="s">
        <v>127</v>
      </c>
      <c r="C87" s="125"/>
      <c r="D87" s="221">
        <v>12000</v>
      </c>
      <c r="E87" s="187" t="s">
        <v>253</v>
      </c>
      <c r="F87" s="141"/>
      <c r="G87" s="147"/>
      <c r="H87" s="197" t="s">
        <v>127</v>
      </c>
      <c r="I87" s="62"/>
      <c r="J87" s="58">
        <v>6000</v>
      </c>
      <c r="K87" s="180" t="s">
        <v>155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167</v>
      </c>
      <c r="B88" s="60" t="s">
        <v>168</v>
      </c>
      <c r="C88" s="125"/>
      <c r="D88" s="221">
        <v>39800</v>
      </c>
      <c r="E88" s="187" t="s">
        <v>244</v>
      </c>
      <c r="F88" s="141"/>
      <c r="G88" s="147"/>
      <c r="H88" s="197" t="s">
        <v>168</v>
      </c>
      <c r="I88" s="62"/>
      <c r="J88" s="58">
        <v>40000</v>
      </c>
      <c r="K88" s="180" t="s">
        <v>152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182</v>
      </c>
      <c r="B89" s="126" t="s">
        <v>234</v>
      </c>
      <c r="C89" s="125"/>
      <c r="D89" s="221">
        <v>6000</v>
      </c>
      <c r="E89" s="188" t="s">
        <v>233</v>
      </c>
      <c r="F89" s="141"/>
      <c r="G89" s="147"/>
      <c r="H89" s="197" t="s">
        <v>150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182</v>
      </c>
      <c r="B90" s="60" t="s">
        <v>150</v>
      </c>
      <c r="C90" s="125"/>
      <c r="D90" s="221">
        <v>13000</v>
      </c>
      <c r="E90" s="188" t="s">
        <v>249</v>
      </c>
      <c r="F90" s="141"/>
      <c r="G90" s="147"/>
      <c r="H90" s="197" t="s">
        <v>188</v>
      </c>
      <c r="I90" s="62"/>
      <c r="J90" s="58">
        <v>1900</v>
      </c>
      <c r="K90" s="180" t="s">
        <v>138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9"/>
      <c r="F91" s="141"/>
      <c r="G91" s="147"/>
      <c r="H91" s="184" t="s">
        <v>203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7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 t="s">
        <v>159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134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186</v>
      </c>
      <c r="I97" s="62" t="s">
        <v>157</v>
      </c>
      <c r="J97" s="58">
        <v>6000</v>
      </c>
      <c r="K97" s="58" t="s">
        <v>185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161</v>
      </c>
      <c r="I98" s="63" t="s">
        <v>157</v>
      </c>
      <c r="J98" s="178">
        <v>1500</v>
      </c>
      <c r="K98" s="179" t="s">
        <v>205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158</v>
      </c>
      <c r="I99" s="62" t="s">
        <v>157</v>
      </c>
      <c r="J99" s="58">
        <v>4170</v>
      </c>
      <c r="K99" s="180" t="s">
        <v>190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143</v>
      </c>
      <c r="I100" s="62" t="s">
        <v>124</v>
      </c>
      <c r="J100" s="58">
        <v>3360</v>
      </c>
      <c r="K100" s="180" t="s">
        <v>149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189</v>
      </c>
      <c r="I101" s="63" t="s">
        <v>157</v>
      </c>
      <c r="J101" s="178">
        <v>1500</v>
      </c>
      <c r="K101" s="179" t="s">
        <v>202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192</v>
      </c>
      <c r="I102" s="63" t="s">
        <v>193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239</v>
      </c>
      <c r="B113" s="60" t="s">
        <v>247</v>
      </c>
      <c r="C113" s="125"/>
      <c r="D113" s="221">
        <v>10000</v>
      </c>
      <c r="E113" s="189" t="s">
        <v>244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239</v>
      </c>
      <c r="B114" s="60" t="s">
        <v>240</v>
      </c>
      <c r="C114" s="125"/>
      <c r="D114" s="221">
        <v>20000</v>
      </c>
      <c r="E114" s="189" t="s">
        <v>238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140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159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0" t="s">
        <v>34</v>
      </c>
      <c r="B119" s="331"/>
      <c r="C119" s="343"/>
      <c r="D119" s="224">
        <f>SUM(D37:D118)</f>
        <v>2380401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0" t="s">
        <v>35</v>
      </c>
      <c r="B121" s="331"/>
      <c r="C121" s="331"/>
      <c r="D121" s="224">
        <f>D119+M121</f>
        <v>2380401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68:E94">
    <sortCondition ref="A6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I11" sqref="I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42578125" style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7" t="s">
        <v>58</v>
      </c>
      <c r="B1" s="348"/>
      <c r="C1" s="348"/>
      <c r="D1" s="348"/>
      <c r="E1" s="349"/>
      <c r="F1" s="5"/>
      <c r="G1" s="5"/>
    </row>
    <row r="2" spans="1:25" ht="21.75">
      <c r="A2" s="356" t="s">
        <v>74</v>
      </c>
      <c r="B2" s="357"/>
      <c r="C2" s="357"/>
      <c r="D2" s="357"/>
      <c r="E2" s="358"/>
      <c r="F2" s="5"/>
      <c r="G2" s="5"/>
    </row>
    <row r="3" spans="1:25" ht="23.25">
      <c r="A3" s="350" t="s">
        <v>254</v>
      </c>
      <c r="B3" s="351"/>
      <c r="C3" s="351"/>
      <c r="D3" s="351"/>
      <c r="E3" s="35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9" t="s">
        <v>131</v>
      </c>
      <c r="B4" s="360"/>
      <c r="C4" s="289"/>
      <c r="D4" s="361" t="s">
        <v>130</v>
      </c>
      <c r="E4" s="362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5307579.4090095237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259723.05080952393</v>
      </c>
      <c r="C6" s="43"/>
      <c r="D6" s="41" t="s">
        <v>18</v>
      </c>
      <c r="E6" s="259">
        <v>21038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6"/>
      <c r="B7" s="295"/>
      <c r="C7" s="43"/>
      <c r="D7" s="291" t="s">
        <v>71</v>
      </c>
      <c r="E7" s="303">
        <v>92193.641800000332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49509</v>
      </c>
      <c r="C10" s="42"/>
      <c r="D10" s="41" t="s">
        <v>12</v>
      </c>
      <c r="E10" s="259">
        <v>2380401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95210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64">
        <f>B6+B7+B8-B10-B11</f>
        <v>210214.05080952393</v>
      </c>
      <c r="C12" s="42"/>
      <c r="D12" s="41" t="s">
        <v>245</v>
      </c>
      <c r="E12" s="261">
        <v>313792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/>
      <c r="B14" s="295"/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8210214.050809524</v>
      </c>
      <c r="C15" s="42"/>
      <c r="D15" s="42" t="s">
        <v>7</v>
      </c>
      <c r="E15" s="262">
        <f>E5+E6+E7+E10+E11+E12+E13</f>
        <v>8210214.050809524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3" t="s">
        <v>15</v>
      </c>
      <c r="B17" s="354"/>
      <c r="C17" s="354"/>
      <c r="D17" s="354"/>
      <c r="E17" s="35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7" t="s">
        <v>17</v>
      </c>
      <c r="E18" s="298">
        <v>554400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9" t="s">
        <v>163</v>
      </c>
      <c r="E19" s="300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5" t="s">
        <v>148</v>
      </c>
      <c r="E20" s="306">
        <v>202000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133</v>
      </c>
      <c r="B21" s="269">
        <v>22000</v>
      </c>
      <c r="C21" s="41"/>
      <c r="D21" s="299" t="s">
        <v>175</v>
      </c>
      <c r="E21" s="300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214</v>
      </c>
      <c r="B22" s="129">
        <v>290000</v>
      </c>
      <c r="C22" s="41"/>
      <c r="D22" s="299" t="s">
        <v>183</v>
      </c>
      <c r="E22" s="300">
        <v>150000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204</v>
      </c>
      <c r="B23" s="129">
        <v>30560</v>
      </c>
      <c r="C23" s="130"/>
      <c r="D23" s="299" t="s">
        <v>194</v>
      </c>
      <c r="E23" s="300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248</v>
      </c>
      <c r="B24" s="129">
        <v>30000</v>
      </c>
      <c r="C24" s="130"/>
      <c r="D24" s="299" t="s">
        <v>176</v>
      </c>
      <c r="E24" s="300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179</v>
      </c>
      <c r="B25" s="129">
        <v>40000</v>
      </c>
      <c r="C25" s="130"/>
      <c r="D25" s="299" t="s">
        <v>177</v>
      </c>
      <c r="E25" s="300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7" t="s">
        <v>19</v>
      </c>
      <c r="B26" s="308">
        <v>79590</v>
      </c>
      <c r="C26" s="131"/>
      <c r="D26" s="301" t="s">
        <v>178</v>
      </c>
      <c r="E26" s="302">
        <v>30000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3.25" customHeight="1" thickBot="1">
      <c r="A27" s="344"/>
      <c r="B27" s="345"/>
      <c r="C27" s="345"/>
      <c r="D27" s="345"/>
      <c r="E27" s="346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7">
    <mergeCell ref="A27:E27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2022-01-26T15:32:07Z</dcterms:modified>
</cp:coreProperties>
</file>