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8.04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B14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<sst xmlns="http://schemas.openxmlformats.org/spreadsheetml/2006/main" count="519" uniqueCount="281">
  <si>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</si>
  <si>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</si>
  <si>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</si>
  <si>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</si>
  <si>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</si>
  <si>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</si>
  <si>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</si>
  <si>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</si>
  <si>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</si>
  <si>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</si>
  <si>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</si>
  <si>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</si>
  <si>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</si>
  <si>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</si>
  <si>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</si>
  <si>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</si>
  <si>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</si>
  <si>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</si>
  <si>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</si>
  <si>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</si>
  <si>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</si>
  <si>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</si>
  <si>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</si>
  <si>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</si>
  <si>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</si>
  <si>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</si>
  <si>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</si>
  <si>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</si>
  <si>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</si>
  <si>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</si>
  <si>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</si>
  <si>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</si>
  <si>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</si>
  <si>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</si>
  <si>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</si>
  <si>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</si>
  <si>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</si>
  <si>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</si>
  <si>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</si>
  <si>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</si>
  <si>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</si>
  <si>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</si>
  <si>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</si>
  <si>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</si>
  <si>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</si>
  <si>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</si>
  <si>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</si>
  <si>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</si>
  <si>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</si>
  <si>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</si>
  <si>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</si>
  <si>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</si>
  <si>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</si>
  <si>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</si>
  <si>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</si>
  <si>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</si>
  <si>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</si>
  <si>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</si>
  <si>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</si>
  <si>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</si>
  <si>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</si>
  <si>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</si>
  <si>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</si>
  <si>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</si>
  <si>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</si>
  <si>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</si>
  <si>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</si>
  <si>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</si>
  <si>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</si>
  <si>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</si>
  <si>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</si>
  <si>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</si>
  <si>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</si>
  <si>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</si>
  <si>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</si>
  <si>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</si>
  <si>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</si>
  <si>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</si>
  <si>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</si>
  <si>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</si>
  <si>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</si>
  <si>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</si>
  <si>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</si>
  <si>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</si>
  <si>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</si>
  <si>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</si>
  <si>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</si>
  <si>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</si>
  <si>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</si>
  <si>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</si>
  <si>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</si>
  <si>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</si>
  <si>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</si>
  <si>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</si>
  <si>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</si>
  <si>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</si>
  <si>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</si>
  <si>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</si>
  <si>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</si>
  <si>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</si>
  <si>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</si>
  <si>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</si>
  <si>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</si>
  <si>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</si>
  <si>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</si>
  <si>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</si>
  <si>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</si>
  <si>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</si>
  <si>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</si>
  <si>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</si>
  <si>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</si>
  <si>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</si>
  <si>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</si>
  <si>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</si>
  <si>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</si>
  <si>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</si>
  <si>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</si>
  <si>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</si>
  <si>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</si>
  <si>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</si>
  <si>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</si>
  <si>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</si>
  <si>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</si>
  <si>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</si>
  <si>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</si>
  <si>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</si>
  <si>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</si>
  <si>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</si>
  <si>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</si>
  <si>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</si>
  <si>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</si>
  <si>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</si>
  <si>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</si>
  <si>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</si>
  <si>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</si>
  <si>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</si>
  <si>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</si>
  <si>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</si>
  <si>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</si>
  <si>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</si>
  <si>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</si>
  <si>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</si>
  <si>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</si>
  <si>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</si>
  <si>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</si>
  <si>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</si>
  <si>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</si>
  <si>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</si>
  <si>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</si>
  <si>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</si>
  <si>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</si>
  <si>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</si>
  <si>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</si>
  <si>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</si>
  <si>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</si>
  <si>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</si>
  <si>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</si>
  <si>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</si>
  <si>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</si>
  <si>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</si>
  <si>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</si>
  <si>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</si>
  <si>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</si>
  <si>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</si>
  <si>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</si>
  <si>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</si>
  <si>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</si>
  <si>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</si>
  <si>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</si>
  <si>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</si>
  <si>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</si>
  <si>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</si>
  <si>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</si>
  <si>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</si>
  <si>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</si>
  <si>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</si>
  <si>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</si>
  <si>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</si>
  <si>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</si>
  <si>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</si>
  <si>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</si>
  <si>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</si>
  <si>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</si>
  <si>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</si>
  <si>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</si>
  <si>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</si>
  <si>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</si>
  <si>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</si>
  <si>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</si>
  <si>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</si>
  <si>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</si>
  <si>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</si>
  <si>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</si>
  <si>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</si>
  <si>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</si>
  <si>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</si>
  <si>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</si>
  <si>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</si>
  <si>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</si>
  <si>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</si>
  <si>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</si>
  <si>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</si>
  <si>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</si>
  <si>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</si>
  <si>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</si>
  <si>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</si>
  <si>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</si>
  <si>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</si>
  <si>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</si>
  <si>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</si>
  <si>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</si>
  <si>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</si>
  <si>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</si>
  <si>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</si>
  <si>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</si>
  <si>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</si>
  <si>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</si>
  <si>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</si>
  <si>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</si>
  <si>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</si>
  <si>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</si>
  <si>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</si>
  <si>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</si>
  <si>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</si>
  <si>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</si>
  <si>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</si>
  <si>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</si>
  <si>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</si>
  <si>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</si>
  <si>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</si>
  <si>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</si>
  <si>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</si>
  <si>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</si>
  <si>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</si>
  <si>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</si>
  <si>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</si>
  <si>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</si>
  <si>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</si>
  <si>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</si>
  <si>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</si>
  <si>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</si>
  <si>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</si>
  <si>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</si>
  <si>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</si>
  <si>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</si>
  <si>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</si>
  <si>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</si>
  <si>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</si>
  <si>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</si>
  <si>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</si>
  <si>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</si>
  <si>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</si>
  <si>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</si>
  <si>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</si>
  <si>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</si>
  <si>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</si>
  <si>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</si>
  <si>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</si>
  <si>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</si>
  <si>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</si>
  <si>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</si>
  <si>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</si>
  <si>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</si>
  <si>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</si>
  <si>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</si>
  <si>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</si>
  <si>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</si>
  <si>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</si>
  <si>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</si>
  <si>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</si>
  <si>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</si>
  <si>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</si>
  <si>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Back Margin March'22</t>
  </si>
  <si>
    <t>Q1 Back Margin 22</t>
  </si>
  <si>
    <t>28.04.2022</t>
  </si>
  <si>
    <t xml:space="preserve">    </t>
  </si>
  <si>
    <t>Date:28.04.2022</t>
  </si>
  <si>
    <t>Galaxy</t>
  </si>
  <si>
    <t>C=Galaxy Mobile</t>
  </si>
  <si>
    <t>Bon=Sohel Store</t>
  </si>
  <si>
    <t>D=Moom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</si>
</sst>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/>
    </xf>
    <xf numFmtId="0" fontId="34" fillId="43" borderId="4" xfId="0" applyFont="1" applyFill="1" applyBorder="1" applyAlignment="1">
      <alignment horizontal="center" vertical="center"/>
    </xf>
    <xf numFmtId="0" fontId="33" fillId="38" borderId="4" xfId="0" applyFont="1" applyFill="1" applyBorder="1" applyAlignment="1">
      <alignment horizontal="center" vertical="center"/>
    </xf>
    <xf numFmtId="1" fontId="34" fillId="38" borderId="2" xfId="0" applyNumberFormat="1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58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H43" sqref="H4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196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7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7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7"/>
      <c r="B7" s="26" t="s">
        <v>199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7"/>
      <c r="B8" s="26" t="s">
        <v>205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7"/>
      <c r="B9" s="26" t="s">
        <v>211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7"/>
      <c r="B10" s="26" t="s">
        <v>212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7"/>
      <c r="B11" s="26" t="s">
        <v>216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7"/>
      <c r="B12" s="26" t="s">
        <v>217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7"/>
      <c r="B13" s="26" t="s">
        <v>220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7"/>
      <c r="B14" s="26" t="s">
        <v>221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7"/>
      <c r="B15" s="26" t="s">
        <v>223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7"/>
      <c r="B16" s="26" t="s">
        <v>226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7"/>
      <c r="B17" s="26" t="s">
        <v>230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7"/>
      <c r="B18" s="26" t="s">
        <v>231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7"/>
      <c r="B19" s="26" t="s">
        <v>232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7"/>
      <c r="B20" s="26" t="s">
        <v>234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7"/>
      <c r="B21" s="26" t="s">
        <v>237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7"/>
      <c r="B22" s="26" t="s">
        <v>240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7"/>
      <c r="B23" s="26" t="s">
        <v>243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7"/>
      <c r="B24" s="26" t="s">
        <v>245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7"/>
      <c r="B25" s="302" t="s">
        <v>245</v>
      </c>
      <c r="C25" s="303">
        <v>47000</v>
      </c>
      <c r="D25" s="303">
        <v>0</v>
      </c>
      <c r="E25" s="262">
        <f t="shared" si="0"/>
        <v>68038</v>
      </c>
      <c r="F25" s="301" t="s">
        <v>247</v>
      </c>
      <c r="G25" s="2"/>
    </row>
    <row r="26" spans="1:7">
      <c r="A26" s="317"/>
      <c r="B26" s="26" t="s">
        <v>248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7"/>
      <c r="B27" s="26" t="s">
        <v>251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7"/>
      <c r="B28" s="26" t="s">
        <v>256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7"/>
      <c r="B29" s="26" t="s">
        <v>262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7"/>
      <c r="B30" s="26" t="s">
        <v>266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7"/>
      <c r="B31" s="26" t="s">
        <v>270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7"/>
      <c r="B32" s="26" t="s">
        <v>274</v>
      </c>
      <c r="C32" s="261">
        <v>500000</v>
      </c>
      <c r="D32" s="261">
        <v>500000</v>
      </c>
      <c r="E32" s="262">
        <f>E31+C32-D32</f>
        <v>18038</v>
      </c>
      <c r="F32" s="2"/>
      <c r="G32" s="21"/>
    </row>
    <row r="33" spans="1:7">
      <c r="A33" s="317"/>
      <c r="B33" s="26" t="s">
        <v>274</v>
      </c>
      <c r="C33" s="261">
        <v>90000</v>
      </c>
      <c r="D33" s="263">
        <v>0</v>
      </c>
      <c r="E33" s="262">
        <f t="shared" si="0"/>
        <v>108038</v>
      </c>
      <c r="F33" s="2"/>
      <c r="G33" s="21"/>
    </row>
    <row r="34" spans="1:7">
      <c r="A34" s="317"/>
      <c r="B34" s="26"/>
      <c r="C34" s="261"/>
      <c r="D34" s="261"/>
      <c r="E34" s="262">
        <f t="shared" si="0"/>
        <v>108038</v>
      </c>
      <c r="F34" s="2"/>
      <c r="G34" s="21"/>
    </row>
    <row r="35" spans="1:7">
      <c r="A35" s="317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17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7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7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7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7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7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7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7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7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7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7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7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7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7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7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7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7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7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7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7"/>
      <c r="B55" s="26"/>
      <c r="C55" s="261"/>
      <c r="D55" s="261"/>
      <c r="E55" s="262">
        <f t="shared" si="0"/>
        <v>108038</v>
      </c>
      <c r="F55" s="2"/>
    </row>
    <row r="56" spans="1:7">
      <c r="A56" s="317"/>
      <c r="B56" s="26"/>
      <c r="C56" s="261"/>
      <c r="D56" s="261"/>
      <c r="E56" s="262">
        <f t="shared" si="0"/>
        <v>108038</v>
      </c>
      <c r="F56" s="2"/>
    </row>
    <row r="57" spans="1:7">
      <c r="A57" s="317"/>
      <c r="B57" s="26"/>
      <c r="C57" s="261"/>
      <c r="D57" s="261"/>
      <c r="E57" s="262">
        <f t="shared" si="0"/>
        <v>108038</v>
      </c>
      <c r="F57" s="2"/>
    </row>
    <row r="58" spans="1:7">
      <c r="A58" s="317"/>
      <c r="B58" s="26"/>
      <c r="C58" s="261"/>
      <c r="D58" s="261"/>
      <c r="E58" s="262">
        <f t="shared" si="0"/>
        <v>108038</v>
      </c>
      <c r="F58" s="2"/>
    </row>
    <row r="59" spans="1:7">
      <c r="A59" s="317"/>
      <c r="B59" s="26"/>
      <c r="C59" s="261"/>
      <c r="D59" s="261"/>
      <c r="E59" s="262">
        <f t="shared" si="0"/>
        <v>108038</v>
      </c>
      <c r="F59" s="2"/>
    </row>
    <row r="60" spans="1:7">
      <c r="A60" s="317"/>
      <c r="B60" s="26"/>
      <c r="C60" s="261"/>
      <c r="D60" s="261"/>
      <c r="E60" s="262">
        <f t="shared" si="0"/>
        <v>108038</v>
      </c>
      <c r="F60" s="2"/>
    </row>
    <row r="61" spans="1:7">
      <c r="A61" s="317"/>
      <c r="B61" s="26"/>
      <c r="C61" s="261"/>
      <c r="D61" s="261"/>
      <c r="E61" s="262">
        <f t="shared" si="0"/>
        <v>108038</v>
      </c>
      <c r="F61" s="2"/>
    </row>
    <row r="62" spans="1:7">
      <c r="A62" s="317"/>
      <c r="B62" s="26"/>
      <c r="C62" s="261"/>
      <c r="D62" s="261"/>
      <c r="E62" s="262">
        <f t="shared" si="0"/>
        <v>108038</v>
      </c>
      <c r="F62" s="2"/>
    </row>
    <row r="63" spans="1:7">
      <c r="A63" s="317"/>
      <c r="B63" s="26"/>
      <c r="C63" s="261"/>
      <c r="D63" s="261"/>
      <c r="E63" s="262">
        <f t="shared" si="0"/>
        <v>108038</v>
      </c>
      <c r="F63" s="2"/>
    </row>
    <row r="64" spans="1:7">
      <c r="A64" s="317"/>
      <c r="B64" s="26"/>
      <c r="C64" s="261"/>
      <c r="D64" s="261"/>
      <c r="E64" s="262">
        <f t="shared" si="0"/>
        <v>108038</v>
      </c>
      <c r="F64" s="2"/>
    </row>
    <row r="65" spans="1:7">
      <c r="A65" s="317"/>
      <c r="B65" s="26"/>
      <c r="C65" s="261"/>
      <c r="D65" s="261"/>
      <c r="E65" s="262">
        <f t="shared" si="0"/>
        <v>108038</v>
      </c>
      <c r="F65" s="2"/>
    </row>
    <row r="66" spans="1:7">
      <c r="A66" s="317"/>
      <c r="B66" s="26"/>
      <c r="C66" s="261"/>
      <c r="D66" s="261"/>
      <c r="E66" s="262">
        <f t="shared" si="0"/>
        <v>108038</v>
      </c>
      <c r="F66" s="2"/>
    </row>
    <row r="67" spans="1:7">
      <c r="A67" s="317"/>
      <c r="B67" s="26"/>
      <c r="C67" s="261"/>
      <c r="D67" s="261"/>
      <c r="E67" s="262">
        <f t="shared" si="0"/>
        <v>108038</v>
      </c>
      <c r="F67" s="2"/>
    </row>
    <row r="68" spans="1:7">
      <c r="A68" s="317"/>
      <c r="B68" s="26"/>
      <c r="C68" s="261"/>
      <c r="D68" s="261"/>
      <c r="E68" s="262">
        <f t="shared" si="0"/>
        <v>108038</v>
      </c>
      <c r="F68" s="2"/>
    </row>
    <row r="69" spans="1:7">
      <c r="A69" s="317"/>
      <c r="B69" s="26"/>
      <c r="C69" s="261"/>
      <c r="D69" s="261"/>
      <c r="E69" s="262">
        <f t="shared" si="0"/>
        <v>108038</v>
      </c>
      <c r="F69" s="2"/>
    </row>
    <row r="70" spans="1:7">
      <c r="A70" s="317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7"/>
      <c r="B71" s="26"/>
      <c r="C71" s="261"/>
      <c r="D71" s="261"/>
      <c r="E71" s="262">
        <f t="shared" si="1"/>
        <v>108038</v>
      </c>
      <c r="F71" s="2"/>
    </row>
    <row r="72" spans="1:7">
      <c r="A72" s="317"/>
      <c r="B72" s="26"/>
      <c r="C72" s="261"/>
      <c r="D72" s="261"/>
      <c r="E72" s="262">
        <f t="shared" si="1"/>
        <v>108038</v>
      </c>
      <c r="F72" s="2"/>
    </row>
    <row r="73" spans="1:7">
      <c r="A73" s="317"/>
      <c r="B73" s="26"/>
      <c r="C73" s="261"/>
      <c r="D73" s="261"/>
      <c r="E73" s="262">
        <f t="shared" si="1"/>
        <v>108038</v>
      </c>
      <c r="F73" s="2"/>
    </row>
    <row r="74" spans="1:7">
      <c r="A74" s="317"/>
      <c r="B74" s="26"/>
      <c r="C74" s="261"/>
      <c r="D74" s="261"/>
      <c r="E74" s="262">
        <f t="shared" si="1"/>
        <v>108038</v>
      </c>
      <c r="F74" s="2"/>
    </row>
    <row r="75" spans="1:7">
      <c r="A75" s="317"/>
      <c r="B75" s="26"/>
      <c r="C75" s="261"/>
      <c r="D75" s="261"/>
      <c r="E75" s="262">
        <f t="shared" si="1"/>
        <v>108038</v>
      </c>
      <c r="F75" s="2"/>
    </row>
    <row r="76" spans="1:7">
      <c r="A76" s="317"/>
      <c r="B76" s="26"/>
      <c r="C76" s="261"/>
      <c r="D76" s="261"/>
      <c r="E76" s="262">
        <f t="shared" si="1"/>
        <v>108038</v>
      </c>
      <c r="F76" s="2"/>
    </row>
    <row r="77" spans="1:7">
      <c r="A77" s="317"/>
      <c r="B77" s="26"/>
      <c r="C77" s="261"/>
      <c r="D77" s="261"/>
      <c r="E77" s="262">
        <f t="shared" si="1"/>
        <v>108038</v>
      </c>
      <c r="F77" s="2"/>
    </row>
    <row r="78" spans="1:7">
      <c r="A78" s="317"/>
      <c r="B78" s="26"/>
      <c r="C78" s="261"/>
      <c r="D78" s="261"/>
      <c r="E78" s="262">
        <f t="shared" si="1"/>
        <v>108038</v>
      </c>
      <c r="F78" s="2"/>
    </row>
    <row r="79" spans="1:7">
      <c r="A79" s="317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7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7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7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7"/>
      <c r="B83" s="295"/>
      <c r="C83" s="262">
        <f>SUM(C5:C72)</f>
        <v>9378038</v>
      </c>
      <c r="D83" s="262">
        <f>SUM(D5:D77)</f>
        <v>9270000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E44" sqref="E44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0" customFormat="1" ht="18">
      <c r="A2" s="323" t="s">
        <v>115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1" customFormat="1" ht="16.5" thickBot="1">
      <c r="A3" s="324" t="s">
        <v>197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4"/>
      <c r="T3" s="7"/>
      <c r="U3" s="7"/>
      <c r="V3" s="7"/>
      <c r="W3" s="7"/>
      <c r="X3" s="16"/>
    </row>
    <row r="4" spans="1:24" s="72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233</v>
      </c>
      <c r="G4" s="318" t="s">
        <v>38</v>
      </c>
      <c r="H4" s="318" t="s">
        <v>246</v>
      </c>
      <c r="I4" s="318" t="s">
        <v>145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199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205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211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212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220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223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226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230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231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234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240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243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245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248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251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256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262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266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>
        <v>400</v>
      </c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2530</v>
      </c>
      <c r="R28" s="85"/>
      <c r="S28" s="6"/>
      <c r="T28" s="97"/>
      <c r="U28" s="97"/>
    </row>
    <row r="29" spans="1:23" s="13" customFormat="1">
      <c r="A29" s="79" t="s">
        <v>270</v>
      </c>
      <c r="B29" s="87"/>
      <c r="C29" s="80">
        <v>420</v>
      </c>
      <c r="D29" s="88"/>
      <c r="E29" s="88"/>
      <c r="F29" s="88"/>
      <c r="G29" s="88">
        <v>130</v>
      </c>
      <c r="H29" s="88">
        <v>600</v>
      </c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1680</v>
      </c>
      <c r="R29" s="85"/>
      <c r="S29" s="97"/>
      <c r="T29" s="98"/>
      <c r="U29" s="98"/>
    </row>
    <row r="30" spans="1:23" s="13" customFormat="1">
      <c r="A30" s="79" t="s">
        <v>274</v>
      </c>
      <c r="B30" s="87">
        <v>1500</v>
      </c>
      <c r="C30" s="80"/>
      <c r="D30" s="88"/>
      <c r="E30" s="88"/>
      <c r="F30" s="88"/>
      <c r="G30" s="88">
        <v>130</v>
      </c>
      <c r="H30" s="88">
        <v>800</v>
      </c>
      <c r="I30" s="88"/>
      <c r="J30" s="88">
        <v>30</v>
      </c>
      <c r="K30" s="88">
        <v>400</v>
      </c>
      <c r="L30" s="88"/>
      <c r="M30" s="88"/>
      <c r="N30" s="119"/>
      <c r="O30" s="88"/>
      <c r="P30" s="90"/>
      <c r="Q30" s="84">
        <f t="shared" si="0"/>
        <v>2860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19400</v>
      </c>
      <c r="C37" s="106">
        <f t="shared" ref="C37:P37" si="1">SUM(C6:C36)</f>
        <v>3390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13196</v>
      </c>
      <c r="H37" s="106">
        <f t="shared" si="1"/>
        <v>4500</v>
      </c>
      <c r="I37" s="106">
        <f t="shared" si="1"/>
        <v>500</v>
      </c>
      <c r="J37" s="106">
        <f t="shared" si="1"/>
        <v>820</v>
      </c>
      <c r="K37" s="106">
        <f t="shared" si="1"/>
        <v>9760</v>
      </c>
      <c r="L37" s="106">
        <f t="shared" si="1"/>
        <v>799</v>
      </c>
      <c r="M37" s="106">
        <f t="shared" si="1"/>
        <v>1700</v>
      </c>
      <c r="N37" s="122">
        <f t="shared" si="1"/>
        <v>380</v>
      </c>
      <c r="O37" s="106">
        <f t="shared" si="1"/>
        <v>10000</v>
      </c>
      <c r="P37" s="107">
        <f t="shared" si="1"/>
        <v>1860</v>
      </c>
      <c r="Q37" s="108">
        <f>SUM(Q6:Q36)</f>
        <v>71165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29" zoomScale="120" zoomScaleNormal="120" workbookViewId="0">
      <selection activeCell="G42" sqref="G42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7" t="s">
        <v>16</v>
      </c>
      <c r="B1" s="338"/>
      <c r="C1" s="338"/>
      <c r="D1" s="338"/>
      <c r="E1" s="338"/>
      <c r="F1" s="339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0" t="s">
        <v>157</v>
      </c>
      <c r="B2" s="341"/>
      <c r="C2" s="341"/>
      <c r="D2" s="341"/>
      <c r="E2" s="341"/>
      <c r="F2" s="342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3" t="s">
        <v>102</v>
      </c>
      <c r="B3" s="344"/>
      <c r="C3" s="344"/>
      <c r="D3" s="344"/>
      <c r="E3" s="344"/>
      <c r="F3" s="345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199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205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211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212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220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223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226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230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231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234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240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243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248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251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256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262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266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270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274</v>
      </c>
      <c r="B29" s="53">
        <v>1088670</v>
      </c>
      <c r="C29" s="56">
        <v>541560</v>
      </c>
      <c r="D29" s="53">
        <v>2860</v>
      </c>
      <c r="E29" s="53">
        <f t="shared" si="0"/>
        <v>544420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11865310</v>
      </c>
      <c r="C33" s="266">
        <f>SUM(C5:C32)</f>
        <v>10329035</v>
      </c>
      <c r="D33" s="265">
        <f>SUM(D5:D32)</f>
        <v>68135</v>
      </c>
      <c r="E33" s="265">
        <f>SUM(E5:E32)</f>
        <v>10397170</v>
      </c>
      <c r="F33" s="265">
        <f>B33-E33</f>
        <v>1468140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5" t="s">
        <v>25</v>
      </c>
      <c r="C35" s="335"/>
      <c r="D35" s="335"/>
      <c r="E35" s="335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249</v>
      </c>
      <c r="C37" s="134" t="s">
        <v>250</v>
      </c>
      <c r="D37" s="214">
        <v>4000</v>
      </c>
      <c r="E37" s="281" t="s">
        <v>274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163</v>
      </c>
      <c r="C38" s="123" t="s">
        <v>125</v>
      </c>
      <c r="D38" s="215">
        <v>8500</v>
      </c>
      <c r="E38" s="182" t="s">
        <v>221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169</v>
      </c>
      <c r="C39" s="123" t="s">
        <v>125</v>
      </c>
      <c r="D39" s="215">
        <v>1000</v>
      </c>
      <c r="E39" s="182" t="s">
        <v>205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185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256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222</v>
      </c>
      <c r="C43" s="123" t="s">
        <v>125</v>
      </c>
      <c r="D43" s="215">
        <v>400</v>
      </c>
      <c r="E43" s="183" t="s">
        <v>256</v>
      </c>
      <c r="F43" s="140"/>
      <c r="G43" s="336"/>
      <c r="H43" s="336"/>
      <c r="I43" s="336"/>
      <c r="J43" s="336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674780</v>
      </c>
      <c r="E46" s="275" t="s">
        <v>274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192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227880</v>
      </c>
      <c r="E47" s="184" t="s">
        <v>270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192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279800</v>
      </c>
      <c r="E48" s="186" t="s">
        <v>274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251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163780</v>
      </c>
      <c r="E50" s="184" t="s">
        <v>270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192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214930</v>
      </c>
      <c r="E51" s="186" t="s">
        <v>274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160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160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65900</v>
      </c>
      <c r="E53" s="186" t="s">
        <v>270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191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218440</v>
      </c>
      <c r="E54" s="184" t="s">
        <v>270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184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187</v>
      </c>
      <c r="I57" s="60"/>
      <c r="J57" s="56">
        <v>4850</v>
      </c>
      <c r="K57" s="177" t="s">
        <v>185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167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212</v>
      </c>
      <c r="F65" s="138"/>
      <c r="G65" s="144"/>
      <c r="H65" s="194" t="s">
        <v>173</v>
      </c>
      <c r="I65" s="60"/>
      <c r="J65" s="56">
        <v>10000</v>
      </c>
      <c r="K65" s="177" t="s">
        <v>192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201</v>
      </c>
      <c r="C67" s="123"/>
      <c r="D67" s="218">
        <v>26000</v>
      </c>
      <c r="E67" s="185" t="s">
        <v>198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173</v>
      </c>
      <c r="C68" s="123"/>
      <c r="D68" s="218">
        <v>3000</v>
      </c>
      <c r="E68" s="185" t="s">
        <v>211</v>
      </c>
      <c r="F68" s="138"/>
      <c r="G68" s="144"/>
      <c r="H68" s="194" t="s">
        <v>159</v>
      </c>
      <c r="I68" s="60"/>
      <c r="J68" s="56">
        <v>6800</v>
      </c>
      <c r="K68" s="56" t="s">
        <v>188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165</v>
      </c>
      <c r="I69" s="60"/>
      <c r="J69" s="56">
        <v>7300</v>
      </c>
      <c r="K69" s="123" t="s">
        <v>164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186</v>
      </c>
      <c r="I70" s="61"/>
      <c r="J70" s="175">
        <v>1000</v>
      </c>
      <c r="K70" s="176" t="s">
        <v>191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166</v>
      </c>
      <c r="I71" s="63"/>
      <c r="J71" s="56">
        <v>21040</v>
      </c>
      <c r="K71" s="123" t="s">
        <v>184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184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178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171</v>
      </c>
      <c r="I75" s="60"/>
      <c r="J75" s="56">
        <v>20000</v>
      </c>
      <c r="K75" s="123" t="s">
        <v>170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174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209</v>
      </c>
      <c r="C77" s="123"/>
      <c r="D77" s="218">
        <v>15000</v>
      </c>
      <c r="E77" s="185" t="s">
        <v>274</v>
      </c>
      <c r="F77" s="144"/>
      <c r="G77" s="144"/>
      <c r="H77" s="194" t="s">
        <v>162</v>
      </c>
      <c r="I77" s="60"/>
      <c r="J77" s="56">
        <v>35000</v>
      </c>
      <c r="K77" s="177" t="s">
        <v>192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225</v>
      </c>
      <c r="C78" s="123"/>
      <c r="D78" s="218">
        <v>36260</v>
      </c>
      <c r="E78" s="184" t="s">
        <v>262</v>
      </c>
      <c r="F78" s="291"/>
      <c r="G78" s="144"/>
      <c r="H78" s="194" t="s">
        <v>194</v>
      </c>
      <c r="I78" s="60" t="s">
        <v>195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166</v>
      </c>
      <c r="C79" s="123"/>
      <c r="D79" s="218">
        <v>81530</v>
      </c>
      <c r="E79" s="186" t="s">
        <v>240</v>
      </c>
      <c r="F79" s="138"/>
      <c r="G79" s="144"/>
      <c r="H79" s="194" t="s">
        <v>193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251</v>
      </c>
      <c r="F80" s="144"/>
      <c r="G80" s="144"/>
      <c r="H80" s="194" t="s">
        <v>177</v>
      </c>
      <c r="I80" s="60">
        <v>1763999686</v>
      </c>
      <c r="J80" s="56">
        <v>35000</v>
      </c>
      <c r="K80" s="177" t="s">
        <v>175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198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238</v>
      </c>
      <c r="B82" s="58" t="s">
        <v>239</v>
      </c>
      <c r="C82" s="123"/>
      <c r="D82" s="218">
        <v>37400</v>
      </c>
      <c r="E82" s="186" t="s">
        <v>256</v>
      </c>
      <c r="F82" s="138"/>
      <c r="G82" s="144"/>
      <c r="H82" s="194" t="s">
        <v>176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207</v>
      </c>
      <c r="B83" s="58" t="s">
        <v>208</v>
      </c>
      <c r="C83" s="123"/>
      <c r="D83" s="218">
        <v>116700</v>
      </c>
      <c r="E83" s="184" t="s">
        <v>270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181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163</v>
      </c>
      <c r="I84" s="60" t="s">
        <v>125</v>
      </c>
      <c r="J84" s="56">
        <v>10340</v>
      </c>
      <c r="K84" s="177" t="s">
        <v>180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171</v>
      </c>
      <c r="C85" s="123"/>
      <c r="D85" s="218">
        <v>20000</v>
      </c>
      <c r="E85" s="185" t="s">
        <v>212</v>
      </c>
      <c r="F85" s="138"/>
      <c r="G85" s="144"/>
      <c r="H85" s="194" t="s">
        <v>169</v>
      </c>
      <c r="I85" s="60" t="s">
        <v>125</v>
      </c>
      <c r="J85" s="56">
        <v>2000</v>
      </c>
      <c r="K85" s="177" t="s">
        <v>168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200</v>
      </c>
      <c r="C86" s="123"/>
      <c r="D86" s="218">
        <v>40490</v>
      </c>
      <c r="E86" s="186" t="s">
        <v>198</v>
      </c>
      <c r="F86" s="138"/>
      <c r="G86" s="144"/>
      <c r="H86" s="194" t="s">
        <v>190</v>
      </c>
      <c r="I86" s="60" t="s">
        <v>125</v>
      </c>
      <c r="J86" s="56">
        <v>1700</v>
      </c>
      <c r="K86" s="177" t="s">
        <v>189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241</v>
      </c>
      <c r="C87" s="123"/>
      <c r="D87" s="218">
        <v>68210</v>
      </c>
      <c r="E87" s="185" t="s">
        <v>240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161</v>
      </c>
      <c r="B88" s="58" t="s">
        <v>264</v>
      </c>
      <c r="C88" s="123"/>
      <c r="D88" s="218">
        <v>43000</v>
      </c>
      <c r="E88" s="186" t="s">
        <v>262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185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227</v>
      </c>
      <c r="B89" s="57" t="s">
        <v>228</v>
      </c>
      <c r="C89" s="56"/>
      <c r="D89" s="218">
        <v>6000</v>
      </c>
      <c r="E89" s="185" t="s">
        <v>226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206</v>
      </c>
      <c r="C90" s="123"/>
      <c r="D90" s="218">
        <v>28000</v>
      </c>
      <c r="E90" s="186" t="s">
        <v>270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174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218</v>
      </c>
      <c r="B92" s="58" t="s">
        <v>219</v>
      </c>
      <c r="C92" s="123"/>
      <c r="D92" s="218">
        <v>20000</v>
      </c>
      <c r="E92" s="186" t="s">
        <v>274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202</v>
      </c>
      <c r="B93" s="58" t="s">
        <v>203</v>
      </c>
      <c r="C93" s="123"/>
      <c r="D93" s="218">
        <v>34000</v>
      </c>
      <c r="E93" s="185" t="s">
        <v>266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161</v>
      </c>
      <c r="B94" s="58" t="s">
        <v>162</v>
      </c>
      <c r="C94" s="123"/>
      <c r="D94" s="218">
        <v>128000</v>
      </c>
      <c r="E94" s="185" t="s">
        <v>274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213</v>
      </c>
      <c r="B95" s="58" t="s">
        <v>214</v>
      </c>
      <c r="C95" s="123"/>
      <c r="D95" s="218">
        <v>7700</v>
      </c>
      <c r="E95" s="185" t="s">
        <v>212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252</v>
      </c>
      <c r="C96" s="237"/>
      <c r="D96" s="218">
        <v>44000</v>
      </c>
      <c r="E96" s="186" t="s">
        <v>251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323940</v>
      </c>
      <c r="E97" s="185" t="s">
        <v>274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253</v>
      </c>
      <c r="B98" s="58" t="s">
        <v>186</v>
      </c>
      <c r="C98" s="123"/>
      <c r="D98" s="218">
        <v>20000</v>
      </c>
      <c r="E98" s="184" t="s">
        <v>251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257</v>
      </c>
      <c r="B99" s="58" t="s">
        <v>258</v>
      </c>
      <c r="C99" s="123"/>
      <c r="D99" s="218">
        <v>27000</v>
      </c>
      <c r="E99" s="184" t="s">
        <v>256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227</v>
      </c>
      <c r="B100" s="58" t="s">
        <v>267</v>
      </c>
      <c r="C100" s="123"/>
      <c r="D100" s="218">
        <v>50000</v>
      </c>
      <c r="E100" s="186" t="s">
        <v>266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143</v>
      </c>
      <c r="B101" s="58" t="s">
        <v>277</v>
      </c>
      <c r="C101" s="123"/>
      <c r="D101" s="218">
        <v>45840</v>
      </c>
      <c r="E101" s="186" t="s">
        <v>274</v>
      </c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177</v>
      </c>
      <c r="C116" s="123">
        <v>1763999686</v>
      </c>
      <c r="D116" s="218">
        <v>35000</v>
      </c>
      <c r="E116" s="186" t="s">
        <v>175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176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3" t="s">
        <v>31</v>
      </c>
      <c r="B119" s="334"/>
      <c r="C119" s="346"/>
      <c r="D119" s="221">
        <f>SUM(D37:D118)</f>
        <v>3832395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3" t="s">
        <v>32</v>
      </c>
      <c r="B121" s="334"/>
      <c r="C121" s="334"/>
      <c r="D121" s="221">
        <f>D119+M121</f>
        <v>3832395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4"/>
  <sheetViews>
    <sheetView topLeftCell="A3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0" width="20.140625" style="1" bestFit="1" customWidth="1"/>
    <col min="11" max="12" width="10.7109375" style="1" customWidth="1"/>
    <col min="13" max="16384" width="9.140625" style="1"/>
  </cols>
  <sheetData>
    <row r="1" spans="1:25" ht="26.25">
      <c r="A1" s="350" t="s">
        <v>53</v>
      </c>
      <c r="B1" s="351"/>
      <c r="C1" s="351"/>
      <c r="D1" s="351"/>
      <c r="E1" s="352"/>
      <c r="F1" s="5"/>
      <c r="G1" s="5"/>
    </row>
    <row r="2" spans="1:25" ht="21.75">
      <c r="A2" s="356" t="s">
        <v>68</v>
      </c>
      <c r="B2" s="357"/>
      <c r="C2" s="357"/>
      <c r="D2" s="357"/>
      <c r="E2" s="358"/>
      <c r="F2" s="5"/>
      <c r="G2" s="5"/>
    </row>
    <row r="3" spans="1:25" ht="23.25">
      <c r="A3" s="353" t="s">
        <v>276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118</v>
      </c>
      <c r="B4" s="360"/>
      <c r="C4" s="272"/>
      <c r="D4" s="361" t="s">
        <v>117</v>
      </c>
      <c r="E4" s="36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12099673.392244522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306321.00204271864</v>
      </c>
      <c r="C6" s="41"/>
      <c r="D6" s="39" t="s">
        <v>18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62867.609798196703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61165</v>
      </c>
      <c r="C9" s="40"/>
      <c r="D9" s="39" t="s">
        <v>12</v>
      </c>
      <c r="E9" s="254">
        <v>3831395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263</v>
      </c>
      <c r="E10" s="256">
        <v>-4760651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9" t="s">
        <v>271</v>
      </c>
      <c r="B11" s="310">
        <f>B6-B9-B10</f>
        <v>245156.00204271864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272</v>
      </c>
      <c r="B12" s="258">
        <v>69779</v>
      </c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273</v>
      </c>
      <c r="B13" s="258">
        <v>84248</v>
      </c>
      <c r="C13" s="40"/>
      <c r="D13" s="39"/>
      <c r="E13" s="256"/>
      <c r="F13" s="7"/>
      <c r="G13" s="247"/>
      <c r="H13" s="7"/>
      <c r="I13" s="7" t="s">
        <v>275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8" t="s">
        <v>8</v>
      </c>
      <c r="B14" s="298">
        <f>B11+B12+B13</f>
        <v>399183.00204271864</v>
      </c>
      <c r="C14" s="39"/>
      <c r="D14" s="39" t="s">
        <v>224</v>
      </c>
      <c r="E14" s="254">
        <v>57860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7" t="s">
        <v>182</v>
      </c>
      <c r="B16" s="311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11399183.002042718</v>
      </c>
      <c r="C17" s="40"/>
      <c r="D17" s="40" t="s">
        <v>7</v>
      </c>
      <c r="E17" s="257">
        <f>SUM(E5:E16)</f>
        <v>11399183.002042718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7" t="s">
        <v>15</v>
      </c>
      <c r="B19" s="348"/>
      <c r="C19" s="348"/>
      <c r="D19" s="348"/>
      <c r="E19" s="34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17</v>
      </c>
      <c r="E20" s="278">
        <v>674780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127</v>
      </c>
      <c r="E21" s="278">
        <v>279800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235</v>
      </c>
      <c r="B22" s="127">
        <v>26680</v>
      </c>
      <c r="C22" s="39"/>
      <c r="D22" s="277" t="s">
        <v>124</v>
      </c>
      <c r="E22" s="278">
        <v>227880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261</v>
      </c>
      <c r="B23" s="127">
        <v>17400</v>
      </c>
      <c r="C23" s="39"/>
      <c r="D23" s="277" t="s">
        <v>142</v>
      </c>
      <c r="E23" s="278">
        <v>218440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137</v>
      </c>
      <c r="E24" s="280">
        <v>214930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136</v>
      </c>
      <c r="E25" s="278">
        <v>200000</v>
      </c>
      <c r="G25" s="3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12" t="s">
        <v>119</v>
      </c>
      <c r="B26" s="313">
        <v>22000</v>
      </c>
      <c r="C26" s="128"/>
      <c r="D26" s="277" t="s">
        <v>140</v>
      </c>
      <c r="E26" s="278">
        <v>163780</v>
      </c>
      <c r="G26" s="3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279</v>
      </c>
      <c r="B27" s="283">
        <v>20000</v>
      </c>
      <c r="C27" s="128"/>
      <c r="D27" s="285" t="s">
        <v>210</v>
      </c>
      <c r="E27" s="286">
        <v>65900</v>
      </c>
      <c r="G27" s="3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254</v>
      </c>
      <c r="B28" s="283">
        <v>44000</v>
      </c>
      <c r="C28" s="284"/>
      <c r="D28" s="285" t="s">
        <v>138</v>
      </c>
      <c r="E28" s="286">
        <v>38000</v>
      </c>
      <c r="G28" s="1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278</v>
      </c>
      <c r="B29" s="283">
        <v>45840</v>
      </c>
      <c r="C29" s="284"/>
      <c r="D29" s="285" t="s">
        <v>260</v>
      </c>
      <c r="E29" s="286">
        <v>27000</v>
      </c>
      <c r="G29" s="1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183</v>
      </c>
      <c r="B30" s="283">
        <v>81530</v>
      </c>
      <c r="C30" s="284"/>
      <c r="D30" s="285" t="s">
        <v>268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179</v>
      </c>
      <c r="B31" s="283">
        <v>60000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255</v>
      </c>
      <c r="B32" s="283">
        <v>26000</v>
      </c>
      <c r="C32" s="284"/>
      <c r="D32" s="285" t="s">
        <v>259</v>
      </c>
      <c r="E32" s="286">
        <v>28000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280</v>
      </c>
      <c r="B33" s="283">
        <v>37400</v>
      </c>
      <c r="C33" s="284"/>
      <c r="D33" s="285" t="s">
        <v>269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244</v>
      </c>
      <c r="B34" s="283">
        <v>116700</v>
      </c>
      <c r="C34" s="284"/>
      <c r="D34" s="306" t="s">
        <v>229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172</v>
      </c>
      <c r="B35" s="283">
        <v>20000</v>
      </c>
      <c r="C35" s="284"/>
      <c r="D35" s="306" t="s">
        <v>215</v>
      </c>
      <c r="E35" s="286">
        <v>128000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242</v>
      </c>
      <c r="B36" s="283">
        <v>68210</v>
      </c>
      <c r="C36" s="284"/>
      <c r="D36" s="306" t="s">
        <v>265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147</v>
      </c>
      <c r="B37" s="283">
        <v>323940</v>
      </c>
      <c r="C37" s="284"/>
      <c r="D37" s="306" t="s">
        <v>236</v>
      </c>
      <c r="E37" s="286">
        <v>30000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2.5" thickBot="1">
      <c r="A38" s="299" t="s">
        <v>204</v>
      </c>
      <c r="B38" s="300">
        <v>40490</v>
      </c>
      <c r="C38" s="292"/>
      <c r="D38" s="299" t="s">
        <v>19</v>
      </c>
      <c r="E38" s="307">
        <v>79590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14"/>
      <c r="B39" s="1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E42" s="1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</sheetData>
  <sortState ref="A21:B38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2022-04-29T06:00:45Z</dcterms:modified>
</cp:coreProperties>
</file>