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1D3BFA9-2ADC-4334-B67B-D5CE325B0D50}" xr6:coauthVersionLast="45" xr6:coauthVersionMax="45" xr10:uidLastSave="{00000000-0000-0000-0000-000000000000}"/>
  <bookViews>
    <workbookView xWindow="-120" yWindow="-120" windowWidth="20730" windowHeight="11310" tabRatio="728" xr2:uid="{00000000-000D-0000-FFFF-FFFF00000000}"/>
  </bookViews>
  <sheets>
    <sheet name="Dealer Wise" sheetId="5" r:id="rId1"/>
    <sheet name="Sheet2" sheetId="12" state="hidden" r:id="rId2"/>
    <sheet name="Region Wise" sheetId="6" r:id="rId3"/>
    <sheet name="Zone Wise" sheetId="7" r:id="rId4"/>
    <sheet name="DSR" sheetId="11" r:id="rId5"/>
    <sheet name="Sheet1" sheetId="10" state="hidden" r:id="rId6"/>
  </sheets>
  <definedNames>
    <definedName name="_xlnm._FilterDatabase" localSheetId="0" hidden="1">'Dealer Wise'!$A$2:$Q$125</definedName>
    <definedName name="_xlnm._FilterDatabase" localSheetId="4" hidden="1">DSR!$A$1:$N$534</definedName>
    <definedName name="_xlnm._FilterDatabase" localSheetId="5" hidden="1">Sheet1!$A$1:$D$1</definedName>
    <definedName name="_xlnm._FilterDatabase" localSheetId="3" hidden="1">'Zone Wise'!$B$3:$P$54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7" l="1"/>
  <c r="K533" i="11" l="1"/>
  <c r="M533" i="11" s="1"/>
  <c r="J533" i="11"/>
  <c r="L533" i="11" s="1"/>
  <c r="N533" i="11" l="1"/>
  <c r="G534" i="11"/>
  <c r="F534" i="11"/>
  <c r="K531" i="11" l="1"/>
  <c r="J531" i="11"/>
  <c r="F125" i="5" l="1"/>
  <c r="D4" i="7" l="1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E125" i="5" l="1"/>
  <c r="N4" i="5" l="1"/>
  <c r="O4" i="5" s="1"/>
  <c r="N5" i="5"/>
  <c r="O5" i="5" s="1"/>
  <c r="N6" i="5"/>
  <c r="O6" i="5" s="1"/>
  <c r="N7" i="5"/>
  <c r="O7" i="5" s="1"/>
  <c r="N8" i="5"/>
  <c r="O8" i="5" s="1"/>
  <c r="N9" i="5"/>
  <c r="O9" i="5" s="1"/>
  <c r="N10" i="5"/>
  <c r="O10" i="5" s="1"/>
  <c r="N11" i="5"/>
  <c r="O11" i="5" s="1"/>
  <c r="N12" i="5"/>
  <c r="O12" i="5" s="1"/>
  <c r="N13" i="5"/>
  <c r="O13" i="5" s="1"/>
  <c r="N14" i="5"/>
  <c r="O14" i="5" s="1"/>
  <c r="N15" i="5"/>
  <c r="O15" i="5" s="1"/>
  <c r="N16" i="5"/>
  <c r="O16" i="5" s="1"/>
  <c r="N17" i="5"/>
  <c r="O17" i="5" s="1"/>
  <c r="N18" i="5"/>
  <c r="O18" i="5" s="1"/>
  <c r="N19" i="5"/>
  <c r="O19" i="5" s="1"/>
  <c r="N20" i="5"/>
  <c r="O20" i="5" s="1"/>
  <c r="N21" i="5"/>
  <c r="O21" i="5" s="1"/>
  <c r="N22" i="5"/>
  <c r="O22" i="5" s="1"/>
  <c r="N23" i="5"/>
  <c r="O23" i="5" s="1"/>
  <c r="N24" i="5"/>
  <c r="O24" i="5" s="1"/>
  <c r="N25" i="5"/>
  <c r="O25" i="5" s="1"/>
  <c r="N26" i="5"/>
  <c r="O26" i="5" s="1"/>
  <c r="N27" i="5"/>
  <c r="O27" i="5" s="1"/>
  <c r="N28" i="5"/>
  <c r="O28" i="5" s="1"/>
  <c r="N29" i="5"/>
  <c r="O29" i="5" s="1"/>
  <c r="N30" i="5"/>
  <c r="O30" i="5" s="1"/>
  <c r="N31" i="5"/>
  <c r="O31" i="5" s="1"/>
  <c r="N32" i="5"/>
  <c r="O32" i="5" s="1"/>
  <c r="N33" i="5"/>
  <c r="O33" i="5" s="1"/>
  <c r="N34" i="5"/>
  <c r="O34" i="5" s="1"/>
  <c r="N35" i="5"/>
  <c r="O35" i="5" s="1"/>
  <c r="N36" i="5"/>
  <c r="O36" i="5" s="1"/>
  <c r="N37" i="5"/>
  <c r="O37" i="5" s="1"/>
  <c r="N38" i="5"/>
  <c r="O38" i="5" s="1"/>
  <c r="N39" i="5"/>
  <c r="O39" i="5" s="1"/>
  <c r="N40" i="5"/>
  <c r="O40" i="5" s="1"/>
  <c r="N41" i="5"/>
  <c r="O41" i="5" s="1"/>
  <c r="N42" i="5"/>
  <c r="O42" i="5" s="1"/>
  <c r="N43" i="5"/>
  <c r="O43" i="5" s="1"/>
  <c r="N44" i="5"/>
  <c r="O44" i="5" s="1"/>
  <c r="N45" i="5"/>
  <c r="O45" i="5" s="1"/>
  <c r="N46" i="5"/>
  <c r="O46" i="5" s="1"/>
  <c r="N47" i="5"/>
  <c r="O47" i="5" s="1"/>
  <c r="N48" i="5"/>
  <c r="O48" i="5" s="1"/>
  <c r="N49" i="5"/>
  <c r="O49" i="5" s="1"/>
  <c r="N50" i="5"/>
  <c r="O50" i="5" s="1"/>
  <c r="N51" i="5"/>
  <c r="O51" i="5" s="1"/>
  <c r="N52" i="5"/>
  <c r="O52" i="5" s="1"/>
  <c r="N53" i="5"/>
  <c r="O53" i="5" s="1"/>
  <c r="N54" i="5"/>
  <c r="O54" i="5" s="1"/>
  <c r="N55" i="5"/>
  <c r="O55" i="5" s="1"/>
  <c r="N56" i="5"/>
  <c r="O56" i="5" s="1"/>
  <c r="N57" i="5"/>
  <c r="O57" i="5" s="1"/>
  <c r="N58" i="5"/>
  <c r="O58" i="5" s="1"/>
  <c r="N59" i="5"/>
  <c r="O59" i="5" s="1"/>
  <c r="N60" i="5"/>
  <c r="O60" i="5" s="1"/>
  <c r="N61" i="5"/>
  <c r="O61" i="5" s="1"/>
  <c r="N62" i="5"/>
  <c r="O62" i="5" s="1"/>
  <c r="N63" i="5"/>
  <c r="O63" i="5" s="1"/>
  <c r="N64" i="5"/>
  <c r="O64" i="5" s="1"/>
  <c r="N65" i="5"/>
  <c r="O65" i="5" s="1"/>
  <c r="N66" i="5"/>
  <c r="O66" i="5" s="1"/>
  <c r="N67" i="5"/>
  <c r="O67" i="5" s="1"/>
  <c r="N68" i="5"/>
  <c r="O68" i="5" s="1"/>
  <c r="N69" i="5"/>
  <c r="O69" i="5" s="1"/>
  <c r="N70" i="5"/>
  <c r="O70" i="5" s="1"/>
  <c r="N71" i="5"/>
  <c r="O71" i="5" s="1"/>
  <c r="N72" i="5"/>
  <c r="O72" i="5" s="1"/>
  <c r="N73" i="5"/>
  <c r="O73" i="5" s="1"/>
  <c r="N74" i="5"/>
  <c r="O74" i="5" s="1"/>
  <c r="N75" i="5"/>
  <c r="O75" i="5" s="1"/>
  <c r="N76" i="5"/>
  <c r="O76" i="5" s="1"/>
  <c r="N77" i="5"/>
  <c r="O77" i="5" s="1"/>
  <c r="N78" i="5"/>
  <c r="O78" i="5" s="1"/>
  <c r="N79" i="5"/>
  <c r="O79" i="5" s="1"/>
  <c r="N80" i="5"/>
  <c r="O80" i="5" s="1"/>
  <c r="N81" i="5"/>
  <c r="O81" i="5" s="1"/>
  <c r="N82" i="5"/>
  <c r="O82" i="5" s="1"/>
  <c r="N83" i="5"/>
  <c r="O83" i="5" s="1"/>
  <c r="N84" i="5"/>
  <c r="O84" i="5" s="1"/>
  <c r="N85" i="5"/>
  <c r="O85" i="5" s="1"/>
  <c r="N86" i="5"/>
  <c r="O86" i="5" s="1"/>
  <c r="N87" i="5"/>
  <c r="O87" i="5" s="1"/>
  <c r="N88" i="5"/>
  <c r="O88" i="5" s="1"/>
  <c r="N89" i="5"/>
  <c r="O89" i="5" s="1"/>
  <c r="N90" i="5"/>
  <c r="O90" i="5" s="1"/>
  <c r="N91" i="5"/>
  <c r="O91" i="5" s="1"/>
  <c r="N92" i="5"/>
  <c r="O92" i="5" s="1"/>
  <c r="N93" i="5"/>
  <c r="O93" i="5" s="1"/>
  <c r="N94" i="5"/>
  <c r="O94" i="5" s="1"/>
  <c r="N95" i="5"/>
  <c r="O95" i="5" s="1"/>
  <c r="N96" i="5"/>
  <c r="O96" i="5" s="1"/>
  <c r="N97" i="5"/>
  <c r="O97" i="5" s="1"/>
  <c r="N98" i="5"/>
  <c r="O98" i="5" s="1"/>
  <c r="N99" i="5"/>
  <c r="O99" i="5" s="1"/>
  <c r="N100" i="5"/>
  <c r="O100" i="5" s="1"/>
  <c r="N101" i="5"/>
  <c r="O101" i="5" s="1"/>
  <c r="N102" i="5"/>
  <c r="O102" i="5" s="1"/>
  <c r="N103" i="5"/>
  <c r="O103" i="5" s="1"/>
  <c r="N104" i="5"/>
  <c r="O104" i="5" s="1"/>
  <c r="N105" i="5"/>
  <c r="O105" i="5" s="1"/>
  <c r="N106" i="5"/>
  <c r="O106" i="5" s="1"/>
  <c r="N107" i="5"/>
  <c r="O107" i="5" s="1"/>
  <c r="N108" i="5"/>
  <c r="O108" i="5" s="1"/>
  <c r="N109" i="5"/>
  <c r="O109" i="5" s="1"/>
  <c r="N110" i="5"/>
  <c r="O110" i="5" s="1"/>
  <c r="N111" i="5"/>
  <c r="O111" i="5" s="1"/>
  <c r="N112" i="5"/>
  <c r="O112" i="5" s="1"/>
  <c r="N113" i="5"/>
  <c r="O113" i="5" s="1"/>
  <c r="N114" i="5"/>
  <c r="O114" i="5" s="1"/>
  <c r="N115" i="5"/>
  <c r="O115" i="5" s="1"/>
  <c r="N116" i="5"/>
  <c r="O116" i="5" s="1"/>
  <c r="N117" i="5"/>
  <c r="O117" i="5" s="1"/>
  <c r="N118" i="5"/>
  <c r="O118" i="5" s="1"/>
  <c r="N119" i="5"/>
  <c r="O119" i="5" s="1"/>
  <c r="N120" i="5"/>
  <c r="O120" i="5" s="1"/>
  <c r="N121" i="5"/>
  <c r="O121" i="5" s="1"/>
  <c r="N122" i="5"/>
  <c r="O122" i="5" s="1"/>
  <c r="N123" i="5"/>
  <c r="O123" i="5" s="1"/>
  <c r="N124" i="5"/>
  <c r="O124" i="5" s="1"/>
  <c r="N3" i="5"/>
  <c r="O3" i="5" s="1"/>
  <c r="L124" i="5" l="1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3" i="5"/>
  <c r="G4" i="5" l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H122" i="5" l="1"/>
  <c r="B1" i="7" l="1"/>
  <c r="A1" i="6"/>
  <c r="B13" i="6" l="1"/>
  <c r="N2" i="6"/>
  <c r="H124" i="5" l="1"/>
  <c r="M124" i="5"/>
  <c r="K124" i="5"/>
  <c r="C13" i="6"/>
  <c r="K13" i="6" s="1"/>
  <c r="B12" i="6"/>
  <c r="M3" i="5"/>
  <c r="E13" i="6" l="1"/>
  <c r="I13" i="6"/>
  <c r="J13" i="6" s="1"/>
  <c r="G13" i="6"/>
  <c r="H13" i="6" s="1"/>
  <c r="H119" i="5"/>
  <c r="K119" i="5"/>
  <c r="M119" i="5"/>
  <c r="H111" i="5"/>
  <c r="K111" i="5"/>
  <c r="M111" i="5"/>
  <c r="H91" i="5"/>
  <c r="K91" i="5"/>
  <c r="M91" i="5"/>
  <c r="H84" i="5"/>
  <c r="M84" i="5"/>
  <c r="K84" i="5"/>
  <c r="H80" i="5"/>
  <c r="M80" i="5"/>
  <c r="K80" i="5"/>
  <c r="H76" i="5"/>
  <c r="M76" i="5"/>
  <c r="K76" i="5"/>
  <c r="H69" i="5"/>
  <c r="K69" i="5"/>
  <c r="M69" i="5"/>
  <c r="H62" i="5"/>
  <c r="K62" i="5"/>
  <c r="M62" i="5"/>
  <c r="H58" i="5"/>
  <c r="M58" i="5"/>
  <c r="K58" i="5"/>
  <c r="H54" i="5"/>
  <c r="M54" i="5"/>
  <c r="K54" i="5"/>
  <c r="H50" i="5"/>
  <c r="M50" i="5"/>
  <c r="K50" i="5"/>
  <c r="H46" i="5"/>
  <c r="M46" i="5"/>
  <c r="K46" i="5"/>
  <c r="H42" i="5"/>
  <c r="M42" i="5"/>
  <c r="K42" i="5"/>
  <c r="H38" i="5"/>
  <c r="K38" i="5"/>
  <c r="M38" i="5"/>
  <c r="H35" i="5"/>
  <c r="M35" i="5"/>
  <c r="K35" i="5"/>
  <c r="H31" i="5"/>
  <c r="K31" i="5"/>
  <c r="M31" i="5"/>
  <c r="H27" i="5"/>
  <c r="M27" i="5"/>
  <c r="K27" i="5"/>
  <c r="H23" i="5"/>
  <c r="M23" i="5"/>
  <c r="K23" i="5"/>
  <c r="H19" i="5"/>
  <c r="M19" i="5"/>
  <c r="K19" i="5"/>
  <c r="H15" i="5"/>
  <c r="M15" i="5"/>
  <c r="K15" i="5"/>
  <c r="H11" i="5"/>
  <c r="M11" i="5"/>
  <c r="K11" i="5"/>
  <c r="H7" i="5"/>
  <c r="M7" i="5"/>
  <c r="K7" i="5"/>
  <c r="M122" i="5"/>
  <c r="K122" i="5"/>
  <c r="H118" i="5"/>
  <c r="K118" i="5"/>
  <c r="M118" i="5"/>
  <c r="H114" i="5"/>
  <c r="M114" i="5"/>
  <c r="K114" i="5"/>
  <c r="H110" i="5"/>
  <c r="K110" i="5"/>
  <c r="M110" i="5"/>
  <c r="H106" i="5"/>
  <c r="M106" i="5"/>
  <c r="K106" i="5"/>
  <c r="H102" i="5"/>
  <c r="K102" i="5"/>
  <c r="M102" i="5"/>
  <c r="H98" i="5"/>
  <c r="M98" i="5"/>
  <c r="K98" i="5"/>
  <c r="H94" i="5"/>
  <c r="K94" i="5"/>
  <c r="M94" i="5"/>
  <c r="H90" i="5"/>
  <c r="M90" i="5"/>
  <c r="K90" i="5"/>
  <c r="H87" i="5"/>
  <c r="K87" i="5"/>
  <c r="M87" i="5"/>
  <c r="H83" i="5"/>
  <c r="M83" i="5"/>
  <c r="K83" i="5"/>
  <c r="H79" i="5"/>
  <c r="K79" i="5"/>
  <c r="M79" i="5"/>
  <c r="H75" i="5"/>
  <c r="M75" i="5"/>
  <c r="K75" i="5"/>
  <c r="H72" i="5"/>
  <c r="K72" i="5"/>
  <c r="M72" i="5"/>
  <c r="H68" i="5"/>
  <c r="M68" i="5"/>
  <c r="K68" i="5"/>
  <c r="K65" i="5"/>
  <c r="M65" i="5"/>
  <c r="H61" i="5"/>
  <c r="M61" i="5"/>
  <c r="K61" i="5"/>
  <c r="H57" i="5"/>
  <c r="K57" i="5"/>
  <c r="M57" i="5"/>
  <c r="H53" i="5"/>
  <c r="M53" i="5"/>
  <c r="K53" i="5"/>
  <c r="H49" i="5"/>
  <c r="K49" i="5"/>
  <c r="M49" i="5"/>
  <c r="H45" i="5"/>
  <c r="M45" i="5"/>
  <c r="K45" i="5"/>
  <c r="H41" i="5"/>
  <c r="K41" i="5"/>
  <c r="M41" i="5"/>
  <c r="H34" i="5"/>
  <c r="K34" i="5"/>
  <c r="M34" i="5"/>
  <c r="H30" i="5"/>
  <c r="M30" i="5"/>
  <c r="K30" i="5"/>
  <c r="H26" i="5"/>
  <c r="K26" i="5"/>
  <c r="M26" i="5"/>
  <c r="H22" i="5"/>
  <c r="M22" i="5"/>
  <c r="K22" i="5"/>
  <c r="H18" i="5"/>
  <c r="M18" i="5"/>
  <c r="K18" i="5"/>
  <c r="H14" i="5"/>
  <c r="K14" i="5"/>
  <c r="M14" i="5"/>
  <c r="H10" i="5"/>
  <c r="K10" i="5"/>
  <c r="M10" i="5"/>
  <c r="H6" i="5"/>
  <c r="M6" i="5"/>
  <c r="K6" i="5"/>
  <c r="H115" i="5"/>
  <c r="K115" i="5"/>
  <c r="M115" i="5"/>
  <c r="H99" i="5"/>
  <c r="K99" i="5"/>
  <c r="M99" i="5"/>
  <c r="H93" i="5"/>
  <c r="M93" i="5"/>
  <c r="K93" i="5"/>
  <c r="H86" i="5"/>
  <c r="M86" i="5"/>
  <c r="K86" i="5"/>
  <c r="H78" i="5"/>
  <c r="M78" i="5"/>
  <c r="K78" i="5"/>
  <c r="H71" i="5"/>
  <c r="M71" i="5"/>
  <c r="K71" i="5"/>
  <c r="H67" i="5"/>
  <c r="M67" i="5"/>
  <c r="K67" i="5"/>
  <c r="H60" i="5"/>
  <c r="M60" i="5"/>
  <c r="K60" i="5"/>
  <c r="H48" i="5"/>
  <c r="M48" i="5"/>
  <c r="K48" i="5"/>
  <c r="H29" i="5"/>
  <c r="M29" i="5"/>
  <c r="K29" i="5"/>
  <c r="H25" i="5"/>
  <c r="M25" i="5"/>
  <c r="K25" i="5"/>
  <c r="H21" i="5"/>
  <c r="M21" i="5"/>
  <c r="K21" i="5"/>
  <c r="H17" i="5"/>
  <c r="M17" i="5"/>
  <c r="K17" i="5"/>
  <c r="H13" i="5"/>
  <c r="M13" i="5"/>
  <c r="K13" i="5"/>
  <c r="H9" i="5"/>
  <c r="K9" i="5"/>
  <c r="M9" i="5"/>
  <c r="H5" i="5"/>
  <c r="M5" i="5"/>
  <c r="K5" i="5"/>
  <c r="H123" i="5"/>
  <c r="K123" i="5"/>
  <c r="M123" i="5"/>
  <c r="H107" i="5"/>
  <c r="K107" i="5"/>
  <c r="M107" i="5"/>
  <c r="H103" i="5"/>
  <c r="K103" i="5"/>
  <c r="M103" i="5"/>
  <c r="H95" i="5"/>
  <c r="K95" i="5"/>
  <c r="M95" i="5"/>
  <c r="H88" i="5"/>
  <c r="K88" i="5"/>
  <c r="M88" i="5"/>
  <c r="H121" i="5"/>
  <c r="M121" i="5"/>
  <c r="K121" i="5"/>
  <c r="H117" i="5"/>
  <c r="M117" i="5"/>
  <c r="K117" i="5"/>
  <c r="H113" i="5"/>
  <c r="M113" i="5"/>
  <c r="K113" i="5"/>
  <c r="H109" i="5"/>
  <c r="M109" i="5"/>
  <c r="K109" i="5"/>
  <c r="H105" i="5"/>
  <c r="M105" i="5"/>
  <c r="K105" i="5"/>
  <c r="H101" i="5"/>
  <c r="M101" i="5"/>
  <c r="K101" i="5"/>
  <c r="H97" i="5"/>
  <c r="M97" i="5"/>
  <c r="K97" i="5"/>
  <c r="H82" i="5"/>
  <c r="M82" i="5"/>
  <c r="K82" i="5"/>
  <c r="H74" i="5"/>
  <c r="M74" i="5"/>
  <c r="K74" i="5"/>
  <c r="H64" i="5"/>
  <c r="M64" i="5"/>
  <c r="K64" i="5"/>
  <c r="H56" i="5"/>
  <c r="M56" i="5"/>
  <c r="K56" i="5"/>
  <c r="H52" i="5"/>
  <c r="M52" i="5"/>
  <c r="K52" i="5"/>
  <c r="H44" i="5"/>
  <c r="M44" i="5"/>
  <c r="K44" i="5"/>
  <c r="H40" i="5"/>
  <c r="M40" i="5"/>
  <c r="K40" i="5"/>
  <c r="H37" i="5"/>
  <c r="M37" i="5"/>
  <c r="K37" i="5"/>
  <c r="H33" i="5"/>
  <c r="M33" i="5"/>
  <c r="K33" i="5"/>
  <c r="H120" i="5"/>
  <c r="M120" i="5"/>
  <c r="K120" i="5"/>
  <c r="H116" i="5"/>
  <c r="M116" i="5"/>
  <c r="K116" i="5"/>
  <c r="H112" i="5"/>
  <c r="M112" i="5"/>
  <c r="K112" i="5"/>
  <c r="H108" i="5"/>
  <c r="M108" i="5"/>
  <c r="K108" i="5"/>
  <c r="H104" i="5"/>
  <c r="M104" i="5"/>
  <c r="K104" i="5"/>
  <c r="H100" i="5"/>
  <c r="M100" i="5"/>
  <c r="K100" i="5"/>
  <c r="H96" i="5"/>
  <c r="M96" i="5"/>
  <c r="K96" i="5"/>
  <c r="H92" i="5"/>
  <c r="M92" i="5"/>
  <c r="K92" i="5"/>
  <c r="H89" i="5"/>
  <c r="M89" i="5"/>
  <c r="K89" i="5"/>
  <c r="H85" i="5"/>
  <c r="M85" i="5"/>
  <c r="K85" i="5"/>
  <c r="H81" i="5"/>
  <c r="M81" i="5"/>
  <c r="K81" i="5"/>
  <c r="H77" i="5"/>
  <c r="M77" i="5"/>
  <c r="K77" i="5"/>
  <c r="H73" i="5"/>
  <c r="M73" i="5"/>
  <c r="K73" i="5"/>
  <c r="H70" i="5"/>
  <c r="M70" i="5"/>
  <c r="K70" i="5"/>
  <c r="H66" i="5"/>
  <c r="M66" i="5"/>
  <c r="K66" i="5"/>
  <c r="H63" i="5"/>
  <c r="M63" i="5"/>
  <c r="K63" i="5"/>
  <c r="H59" i="5"/>
  <c r="M59" i="5"/>
  <c r="K59" i="5"/>
  <c r="H55" i="5"/>
  <c r="M55" i="5"/>
  <c r="K55" i="5"/>
  <c r="H51" i="5"/>
  <c r="M51" i="5"/>
  <c r="K51" i="5"/>
  <c r="H47" i="5"/>
  <c r="M47" i="5"/>
  <c r="K47" i="5"/>
  <c r="H43" i="5"/>
  <c r="M43" i="5"/>
  <c r="K43" i="5"/>
  <c r="H39" i="5"/>
  <c r="M39" i="5"/>
  <c r="K39" i="5"/>
  <c r="H36" i="5"/>
  <c r="M36" i="5"/>
  <c r="K36" i="5"/>
  <c r="H32" i="5"/>
  <c r="M32" i="5"/>
  <c r="K32" i="5"/>
  <c r="H28" i="5"/>
  <c r="M28" i="5"/>
  <c r="K28" i="5"/>
  <c r="H24" i="5"/>
  <c r="M24" i="5"/>
  <c r="K24" i="5"/>
  <c r="H20" i="5"/>
  <c r="M20" i="5"/>
  <c r="K20" i="5"/>
  <c r="H16" i="5"/>
  <c r="M16" i="5"/>
  <c r="K16" i="5"/>
  <c r="H12" i="5"/>
  <c r="M12" i="5"/>
  <c r="K12" i="5"/>
  <c r="H8" i="5"/>
  <c r="M8" i="5"/>
  <c r="K8" i="5"/>
  <c r="H4" i="5"/>
  <c r="M4" i="5"/>
  <c r="K4" i="5"/>
  <c r="H3" i="5"/>
  <c r="K3" i="5"/>
  <c r="M32" i="7"/>
  <c r="H65" i="5"/>
  <c r="M31" i="7"/>
  <c r="C12" i="6"/>
  <c r="K12" i="6" s="1"/>
  <c r="I124" i="5"/>
  <c r="P124" i="5"/>
  <c r="Q124" i="5" s="1"/>
  <c r="G31" i="7" l="1"/>
  <c r="H31" i="7" s="1"/>
  <c r="I31" i="7"/>
  <c r="J31" i="7" s="1"/>
  <c r="K31" i="7"/>
  <c r="L31" i="7" s="1"/>
  <c r="I12" i="6"/>
  <c r="J12" i="6" s="1"/>
  <c r="G12" i="6"/>
  <c r="H12" i="6" s="1"/>
  <c r="E12" i="6"/>
  <c r="F12" i="6" s="1"/>
  <c r="I32" i="7"/>
  <c r="J32" i="7" s="1"/>
  <c r="G32" i="7"/>
  <c r="H32" i="7" s="1"/>
  <c r="K32" i="7"/>
  <c r="L32" i="7" s="1"/>
  <c r="F32" i="7"/>
  <c r="N32" i="7" s="1"/>
  <c r="D12" i="6"/>
  <c r="L125" i="5"/>
  <c r="M125" i="5" s="1"/>
  <c r="J125" i="5"/>
  <c r="K125" i="5" s="1"/>
  <c r="O32" i="7"/>
  <c r="P32" i="7" s="1"/>
  <c r="F31" i="7"/>
  <c r="N31" i="7" s="1"/>
  <c r="O31" i="7"/>
  <c r="P31" i="7" s="1"/>
  <c r="M12" i="6"/>
  <c r="N12" i="6" s="1"/>
  <c r="L12" i="6" l="1"/>
  <c r="C7" i="6"/>
  <c r="C11" i="6"/>
  <c r="C8" i="6"/>
  <c r="C5" i="6"/>
  <c r="C6" i="6"/>
  <c r="C9" i="6" l="1"/>
  <c r="C4" i="6"/>
  <c r="C10" i="6"/>
  <c r="E54" i="7" l="1"/>
  <c r="C14" i="6"/>
  <c r="I3" i="5" l="1"/>
  <c r="P3" i="5"/>
  <c r="Q3" i="5" s="1"/>
  <c r="G3" i="5"/>
  <c r="M4" i="7" l="1"/>
  <c r="B4" i="6"/>
  <c r="I9" i="5"/>
  <c r="P9" i="5"/>
  <c r="Q9" i="5" s="1"/>
  <c r="P123" i="5"/>
  <c r="Q123" i="5" s="1"/>
  <c r="I123" i="5"/>
  <c r="P119" i="5"/>
  <c r="Q119" i="5" s="1"/>
  <c r="I119" i="5"/>
  <c r="I117" i="5"/>
  <c r="P117" i="5"/>
  <c r="Q117" i="5" s="1"/>
  <c r="I113" i="5"/>
  <c r="P113" i="5"/>
  <c r="Q113" i="5" s="1"/>
  <c r="I107" i="5"/>
  <c r="P107" i="5"/>
  <c r="Q107" i="5" s="1"/>
  <c r="M53" i="7"/>
  <c r="P103" i="5"/>
  <c r="Q103" i="5" s="1"/>
  <c r="I103" i="5"/>
  <c r="I99" i="5"/>
  <c r="P99" i="5"/>
  <c r="Q99" i="5" s="1"/>
  <c r="I95" i="5"/>
  <c r="P95" i="5"/>
  <c r="Q95" i="5" s="1"/>
  <c r="M48" i="7"/>
  <c r="P93" i="5"/>
  <c r="Q93" i="5" s="1"/>
  <c r="I93" i="5"/>
  <c r="M46" i="7"/>
  <c r="M44" i="7"/>
  <c r="P86" i="5"/>
  <c r="Q86" i="5" s="1"/>
  <c r="I86" i="5"/>
  <c r="M43" i="7"/>
  <c r="P82" i="5"/>
  <c r="Q82" i="5" s="1"/>
  <c r="I82" i="5"/>
  <c r="M40" i="7"/>
  <c r="P78" i="5"/>
  <c r="Q78" i="5" s="1"/>
  <c r="I78" i="5"/>
  <c r="I74" i="5"/>
  <c r="P74" i="5"/>
  <c r="Q74" i="5" s="1"/>
  <c r="M37" i="7"/>
  <c r="B9" i="6"/>
  <c r="K9" i="6" s="1"/>
  <c r="I71" i="5"/>
  <c r="P71" i="5"/>
  <c r="Q71" i="5" s="1"/>
  <c r="I67" i="5"/>
  <c r="P67" i="5"/>
  <c r="Q67" i="5" s="1"/>
  <c r="M34" i="7"/>
  <c r="P64" i="5"/>
  <c r="Q64" i="5" s="1"/>
  <c r="I64" i="5"/>
  <c r="B8" i="6"/>
  <c r="K8" i="6" s="1"/>
  <c r="M30" i="7"/>
  <c r="I60" i="5"/>
  <c r="P60" i="5"/>
  <c r="Q60" i="5" s="1"/>
  <c r="M29" i="7"/>
  <c r="P56" i="5"/>
  <c r="Q56" i="5" s="1"/>
  <c r="I56" i="5"/>
  <c r="I50" i="5"/>
  <c r="P50" i="5"/>
  <c r="Q50" i="5" s="1"/>
  <c r="P46" i="5"/>
  <c r="Q46" i="5" s="1"/>
  <c r="I46" i="5"/>
  <c r="M20" i="7"/>
  <c r="P42" i="5"/>
  <c r="Q42" i="5" s="1"/>
  <c r="I42" i="5"/>
  <c r="I40" i="5"/>
  <c r="P40" i="5"/>
  <c r="Q40" i="5" s="1"/>
  <c r="M16" i="7"/>
  <c r="P37" i="5"/>
  <c r="Q37" i="5" s="1"/>
  <c r="I37" i="5"/>
  <c r="I33" i="5"/>
  <c r="P33" i="5"/>
  <c r="Q33" i="5" s="1"/>
  <c r="I27" i="5"/>
  <c r="P27" i="5"/>
  <c r="Q27" i="5" s="1"/>
  <c r="M12" i="7"/>
  <c r="P23" i="5"/>
  <c r="Q23" i="5" s="1"/>
  <c r="I23" i="5"/>
  <c r="M10" i="7"/>
  <c r="P19" i="5"/>
  <c r="Q19" i="5" s="1"/>
  <c r="I19" i="5"/>
  <c r="I15" i="5"/>
  <c r="P15" i="5"/>
  <c r="Q15" i="5" s="1"/>
  <c r="I13" i="5"/>
  <c r="P13" i="5"/>
  <c r="Q13" i="5" s="1"/>
  <c r="I5" i="5"/>
  <c r="P5" i="5"/>
  <c r="Q5" i="5" s="1"/>
  <c r="I122" i="5"/>
  <c r="P122" i="5"/>
  <c r="Q122" i="5" s="1"/>
  <c r="I120" i="5"/>
  <c r="P120" i="5"/>
  <c r="Q120" i="5" s="1"/>
  <c r="P118" i="5"/>
  <c r="Q118" i="5" s="1"/>
  <c r="I118" i="5"/>
  <c r="I116" i="5"/>
  <c r="P116" i="5"/>
  <c r="Q116" i="5" s="1"/>
  <c r="I114" i="5"/>
  <c r="P114" i="5"/>
  <c r="Q114" i="5" s="1"/>
  <c r="I112" i="5"/>
  <c r="P112" i="5"/>
  <c r="Q112" i="5" s="1"/>
  <c r="I110" i="5"/>
  <c r="P110" i="5"/>
  <c r="Q110" i="5" s="1"/>
  <c r="P108" i="5"/>
  <c r="Q108" i="5" s="1"/>
  <c r="I108" i="5"/>
  <c r="P106" i="5"/>
  <c r="Q106" i="5" s="1"/>
  <c r="I106" i="5"/>
  <c r="I104" i="5"/>
  <c r="P104" i="5"/>
  <c r="Q104" i="5" s="1"/>
  <c r="M52" i="7"/>
  <c r="P102" i="5"/>
  <c r="Q102" i="5" s="1"/>
  <c r="I102" i="5"/>
  <c r="I100" i="5"/>
  <c r="P100" i="5"/>
  <c r="Q100" i="5" s="1"/>
  <c r="M50" i="7"/>
  <c r="P98" i="5"/>
  <c r="Q98" i="5" s="1"/>
  <c r="I98" i="5"/>
  <c r="M49" i="7"/>
  <c r="P96" i="5"/>
  <c r="Q96" i="5" s="1"/>
  <c r="I96" i="5"/>
  <c r="I94" i="5"/>
  <c r="P94" i="5"/>
  <c r="Q94" i="5" s="1"/>
  <c r="I92" i="5"/>
  <c r="P92" i="5"/>
  <c r="Q92" i="5" s="1"/>
  <c r="I90" i="5"/>
  <c r="P90" i="5"/>
  <c r="Q90" i="5" s="1"/>
  <c r="I89" i="5"/>
  <c r="P89" i="5"/>
  <c r="Q89" i="5" s="1"/>
  <c r="I87" i="5"/>
  <c r="P87" i="5"/>
  <c r="Q87" i="5" s="1"/>
  <c r="I85" i="5"/>
  <c r="P85" i="5"/>
  <c r="Q85" i="5" s="1"/>
  <c r="I83" i="5"/>
  <c r="P83" i="5"/>
  <c r="Q83" i="5" s="1"/>
  <c r="M42" i="7"/>
  <c r="P81" i="5"/>
  <c r="Q81" i="5" s="1"/>
  <c r="I81" i="5"/>
  <c r="I79" i="5"/>
  <c r="P79" i="5"/>
  <c r="Q79" i="5" s="1"/>
  <c r="I77" i="5"/>
  <c r="P77" i="5"/>
  <c r="Q77" i="5" s="1"/>
  <c r="I75" i="5"/>
  <c r="P75" i="5"/>
  <c r="Q75" i="5" s="1"/>
  <c r="M38" i="7"/>
  <c r="P73" i="5"/>
  <c r="Q73" i="5" s="1"/>
  <c r="I73" i="5"/>
  <c r="M41" i="7"/>
  <c r="I72" i="5"/>
  <c r="P72" i="5"/>
  <c r="Q72" i="5" s="1"/>
  <c r="I70" i="5"/>
  <c r="P70" i="5"/>
  <c r="Q70" i="5" s="1"/>
  <c r="I68" i="5"/>
  <c r="P68" i="5"/>
  <c r="Q68" i="5" s="1"/>
  <c r="M35" i="7"/>
  <c r="P66" i="5"/>
  <c r="Q66" i="5" s="1"/>
  <c r="I66" i="5"/>
  <c r="I65" i="5"/>
  <c r="P65" i="5"/>
  <c r="Q65" i="5" s="1"/>
  <c r="I63" i="5"/>
  <c r="P63" i="5"/>
  <c r="Q63" i="5" s="1"/>
  <c r="I61" i="5"/>
  <c r="P61" i="5"/>
  <c r="Q61" i="5" s="1"/>
  <c r="I59" i="5"/>
  <c r="P59" i="5"/>
  <c r="Q59" i="5" s="1"/>
  <c r="P57" i="5"/>
  <c r="Q57" i="5" s="1"/>
  <c r="I57" i="5"/>
  <c r="I55" i="5"/>
  <c r="P55" i="5"/>
  <c r="Q55" i="5" s="1"/>
  <c r="I53" i="5"/>
  <c r="P53" i="5"/>
  <c r="Q53" i="5" s="1"/>
  <c r="M26" i="7"/>
  <c r="P51" i="5"/>
  <c r="Q51" i="5" s="1"/>
  <c r="I51" i="5"/>
  <c r="M25" i="7"/>
  <c r="P49" i="5"/>
  <c r="Q49" i="5" s="1"/>
  <c r="I49" i="5"/>
  <c r="B7" i="6"/>
  <c r="K7" i="6" s="1"/>
  <c r="M23" i="7"/>
  <c r="I47" i="5"/>
  <c r="P47" i="5"/>
  <c r="Q47" i="5" s="1"/>
  <c r="I45" i="5"/>
  <c r="P45" i="5"/>
  <c r="Q45" i="5" s="1"/>
  <c r="M21" i="7"/>
  <c r="P43" i="5"/>
  <c r="Q43" i="5" s="1"/>
  <c r="I43" i="5"/>
  <c r="M19" i="7"/>
  <c r="P41" i="5"/>
  <c r="Q41" i="5" s="1"/>
  <c r="I41" i="5"/>
  <c r="M18" i="7"/>
  <c r="P39" i="5"/>
  <c r="Q39" i="5" s="1"/>
  <c r="I39" i="5"/>
  <c r="I36" i="5"/>
  <c r="P36" i="5"/>
  <c r="Q36" i="5" s="1"/>
  <c r="I34" i="5"/>
  <c r="P34" i="5"/>
  <c r="Q34" i="5" s="1"/>
  <c r="I32" i="5"/>
  <c r="P32" i="5"/>
  <c r="Q32" i="5" s="1"/>
  <c r="I30" i="5"/>
  <c r="P30" i="5"/>
  <c r="Q30" i="5" s="1"/>
  <c r="I28" i="5"/>
  <c r="P28" i="5"/>
  <c r="Q28" i="5" s="1"/>
  <c r="M13" i="7"/>
  <c r="P26" i="5"/>
  <c r="Q26" i="5" s="1"/>
  <c r="I26" i="5"/>
  <c r="I24" i="5"/>
  <c r="P24" i="5"/>
  <c r="Q24" i="5" s="1"/>
  <c r="I22" i="5"/>
  <c r="P22" i="5"/>
  <c r="Q22" i="5" s="1"/>
  <c r="P20" i="5"/>
  <c r="Q20" i="5" s="1"/>
  <c r="I20" i="5"/>
  <c r="I18" i="5"/>
  <c r="P18" i="5"/>
  <c r="Q18" i="5" s="1"/>
  <c r="P16" i="5"/>
  <c r="Q16" i="5" s="1"/>
  <c r="I16" i="5"/>
  <c r="I14" i="5"/>
  <c r="P14" i="5"/>
  <c r="Q14" i="5" s="1"/>
  <c r="I12" i="5"/>
  <c r="P12" i="5"/>
  <c r="Q12" i="5" s="1"/>
  <c r="M8" i="7"/>
  <c r="P10" i="5"/>
  <c r="Q10" i="5" s="1"/>
  <c r="I10" i="5"/>
  <c r="I8" i="5"/>
  <c r="P8" i="5"/>
  <c r="Q8" i="5" s="1"/>
  <c r="M6" i="7"/>
  <c r="P6" i="5"/>
  <c r="Q6" i="5" s="1"/>
  <c r="I6" i="5"/>
  <c r="M5" i="7"/>
  <c r="P4" i="5"/>
  <c r="Q4" i="5" s="1"/>
  <c r="I4" i="5"/>
  <c r="P121" i="5"/>
  <c r="Q121" i="5" s="1"/>
  <c r="I121" i="5"/>
  <c r="I115" i="5"/>
  <c r="P115" i="5"/>
  <c r="Q115" i="5" s="1"/>
  <c r="P111" i="5"/>
  <c r="Q111" i="5" s="1"/>
  <c r="I111" i="5"/>
  <c r="I109" i="5"/>
  <c r="P109" i="5"/>
  <c r="Q109" i="5" s="1"/>
  <c r="I105" i="5"/>
  <c r="P105" i="5"/>
  <c r="Q105" i="5" s="1"/>
  <c r="B11" i="6"/>
  <c r="K11" i="6" s="1"/>
  <c r="M51" i="7"/>
  <c r="I101" i="5"/>
  <c r="P101" i="5"/>
  <c r="Q101" i="5" s="1"/>
  <c r="I97" i="5"/>
  <c r="P97" i="5"/>
  <c r="Q97" i="5" s="1"/>
  <c r="M47" i="7"/>
  <c r="P91" i="5"/>
  <c r="Q91" i="5" s="1"/>
  <c r="I91" i="5"/>
  <c r="M45" i="7"/>
  <c r="B10" i="6"/>
  <c r="K10" i="6" s="1"/>
  <c r="I88" i="5"/>
  <c r="P88" i="5"/>
  <c r="Q88" i="5" s="1"/>
  <c r="I84" i="5"/>
  <c r="P84" i="5"/>
  <c r="Q84" i="5" s="1"/>
  <c r="P80" i="5"/>
  <c r="Q80" i="5" s="1"/>
  <c r="I80" i="5"/>
  <c r="M39" i="7"/>
  <c r="P76" i="5"/>
  <c r="Q76" i="5" s="1"/>
  <c r="I76" i="5"/>
  <c r="M36" i="7"/>
  <c r="P69" i="5"/>
  <c r="Q69" i="5" s="1"/>
  <c r="I69" i="5"/>
  <c r="M33" i="7"/>
  <c r="P62" i="5"/>
  <c r="Q62" i="5" s="1"/>
  <c r="I62" i="5"/>
  <c r="I58" i="5"/>
  <c r="P58" i="5"/>
  <c r="Q58" i="5" s="1"/>
  <c r="M28" i="7"/>
  <c r="P54" i="5"/>
  <c r="Q54" i="5" s="1"/>
  <c r="I54" i="5"/>
  <c r="M27" i="7"/>
  <c r="P52" i="5"/>
  <c r="Q52" i="5" s="1"/>
  <c r="I52" i="5"/>
  <c r="M24" i="7"/>
  <c r="P48" i="5"/>
  <c r="Q48" i="5" s="1"/>
  <c r="I48" i="5"/>
  <c r="M22" i="7"/>
  <c r="P44" i="5"/>
  <c r="Q44" i="5" s="1"/>
  <c r="I44" i="5"/>
  <c r="M17" i="7"/>
  <c r="B6" i="6"/>
  <c r="K6" i="6" s="1"/>
  <c r="I38" i="5"/>
  <c r="P38" i="5"/>
  <c r="Q38" i="5" s="1"/>
  <c r="M15" i="7"/>
  <c r="P35" i="5"/>
  <c r="Q35" i="5" s="1"/>
  <c r="I35" i="5"/>
  <c r="P31" i="5"/>
  <c r="Q31" i="5" s="1"/>
  <c r="I31" i="5"/>
  <c r="M14" i="7"/>
  <c r="P29" i="5"/>
  <c r="Q29" i="5" s="1"/>
  <c r="I29" i="5"/>
  <c r="P25" i="5"/>
  <c r="Q25" i="5" s="1"/>
  <c r="I25" i="5"/>
  <c r="M11" i="7"/>
  <c r="P21" i="5"/>
  <c r="Q21" i="5" s="1"/>
  <c r="I21" i="5"/>
  <c r="M9" i="7"/>
  <c r="B5" i="6"/>
  <c r="K5" i="6" s="1"/>
  <c r="I17" i="5"/>
  <c r="P17" i="5"/>
  <c r="Q17" i="5" s="1"/>
  <c r="P11" i="5"/>
  <c r="Q11" i="5" s="1"/>
  <c r="I11" i="5"/>
  <c r="M7" i="7"/>
  <c r="P7" i="5"/>
  <c r="Q7" i="5" s="1"/>
  <c r="I7" i="5"/>
  <c r="I4" i="6" l="1"/>
  <c r="J4" i="6" s="1"/>
  <c r="K4" i="6"/>
  <c r="K27" i="7"/>
  <c r="L27" i="7" s="1"/>
  <c r="I27" i="7"/>
  <c r="J27" i="7" s="1"/>
  <c r="G27" i="7"/>
  <c r="H27" i="7" s="1"/>
  <c r="I45" i="7"/>
  <c r="J45" i="7" s="1"/>
  <c r="G45" i="7"/>
  <c r="H45" i="7" s="1"/>
  <c r="K45" i="7"/>
  <c r="L45" i="7" s="1"/>
  <c r="G5" i="6"/>
  <c r="H5" i="6" s="1"/>
  <c r="I5" i="6"/>
  <c r="E5" i="6"/>
  <c r="F5" i="6" s="1"/>
  <c r="I9" i="7"/>
  <c r="J9" i="7" s="1"/>
  <c r="K9" i="7"/>
  <c r="L9" i="7" s="1"/>
  <c r="G9" i="7"/>
  <c r="H9" i="7" s="1"/>
  <c r="I14" i="7"/>
  <c r="J14" i="7" s="1"/>
  <c r="G14" i="7"/>
  <c r="H14" i="7" s="1"/>
  <c r="K14" i="7"/>
  <c r="L14" i="7" s="1"/>
  <c r="G6" i="6"/>
  <c r="H6" i="6" s="1"/>
  <c r="E6" i="6"/>
  <c r="F6" i="6" s="1"/>
  <c r="I6" i="6"/>
  <c r="J6" i="6" s="1"/>
  <c r="G22" i="7"/>
  <c r="H22" i="7" s="1"/>
  <c r="K22" i="7"/>
  <c r="L22" i="7" s="1"/>
  <c r="I22" i="7"/>
  <c r="J22" i="7" s="1"/>
  <c r="I21" i="7"/>
  <c r="J21" i="7" s="1"/>
  <c r="G21" i="7"/>
  <c r="H21" i="7" s="1"/>
  <c r="K21" i="7"/>
  <c r="L21" i="7" s="1"/>
  <c r="G26" i="7"/>
  <c r="H26" i="7" s="1"/>
  <c r="K26" i="7"/>
  <c r="L26" i="7" s="1"/>
  <c r="I26" i="7"/>
  <c r="J26" i="7" s="1"/>
  <c r="G38" i="7"/>
  <c r="H38" i="7" s="1"/>
  <c r="K38" i="7"/>
  <c r="L38" i="7" s="1"/>
  <c r="I38" i="7"/>
  <c r="J38" i="7" s="1"/>
  <c r="I30" i="7"/>
  <c r="J30" i="7" s="1"/>
  <c r="G30" i="7"/>
  <c r="H30" i="7" s="1"/>
  <c r="K30" i="7"/>
  <c r="L30" i="7" s="1"/>
  <c r="G34" i="7"/>
  <c r="H34" i="7" s="1"/>
  <c r="K34" i="7"/>
  <c r="L34" i="7" s="1"/>
  <c r="I34" i="7"/>
  <c r="J34" i="7" s="1"/>
  <c r="I46" i="7"/>
  <c r="J46" i="7" s="1"/>
  <c r="G46" i="7"/>
  <c r="H46" i="7" s="1"/>
  <c r="K46" i="7"/>
  <c r="L46" i="7" s="1"/>
  <c r="G15" i="7"/>
  <c r="H15" i="7" s="1"/>
  <c r="K15" i="7"/>
  <c r="L15" i="7" s="1"/>
  <c r="I15" i="7"/>
  <c r="J15" i="7" s="1"/>
  <c r="I17" i="7"/>
  <c r="J17" i="7" s="1"/>
  <c r="K17" i="7"/>
  <c r="L17" i="7" s="1"/>
  <c r="G17" i="7"/>
  <c r="H17" i="7" s="1"/>
  <c r="K28" i="7"/>
  <c r="L28" i="7" s="1"/>
  <c r="I28" i="7"/>
  <c r="J28" i="7" s="1"/>
  <c r="G28" i="7"/>
  <c r="H28" i="7" s="1"/>
  <c r="I36" i="7"/>
  <c r="J36" i="7" s="1"/>
  <c r="K36" i="7"/>
  <c r="L36" i="7" s="1"/>
  <c r="G36" i="7"/>
  <c r="H36" i="7" s="1"/>
  <c r="G10" i="6"/>
  <c r="H10" i="6" s="1"/>
  <c r="E10" i="6"/>
  <c r="F10" i="6" s="1"/>
  <c r="I10" i="6"/>
  <c r="J10" i="6" s="1"/>
  <c r="G47" i="7"/>
  <c r="H47" i="7" s="1"/>
  <c r="K47" i="7"/>
  <c r="L47" i="7" s="1"/>
  <c r="I47" i="7"/>
  <c r="J47" i="7" s="1"/>
  <c r="G6" i="7"/>
  <c r="H6" i="7" s="1"/>
  <c r="K6" i="7"/>
  <c r="L6" i="7" s="1"/>
  <c r="I6" i="7"/>
  <c r="J6" i="7" s="1"/>
  <c r="G19" i="7"/>
  <c r="H19" i="7" s="1"/>
  <c r="K19" i="7"/>
  <c r="L19" i="7" s="1"/>
  <c r="I19" i="7"/>
  <c r="J19" i="7" s="1"/>
  <c r="K23" i="7"/>
  <c r="L23" i="7" s="1"/>
  <c r="I23" i="7"/>
  <c r="J23" i="7" s="1"/>
  <c r="G23" i="7"/>
  <c r="H23" i="7" s="1"/>
  <c r="I25" i="7"/>
  <c r="J25" i="7" s="1"/>
  <c r="G25" i="7"/>
  <c r="H25" i="7" s="1"/>
  <c r="K25" i="7"/>
  <c r="L25" i="7" s="1"/>
  <c r="K41" i="7"/>
  <c r="L41" i="7" s="1"/>
  <c r="I41" i="7"/>
  <c r="J41" i="7" s="1"/>
  <c r="G41" i="7"/>
  <c r="H41" i="7" s="1"/>
  <c r="G42" i="7"/>
  <c r="H42" i="7" s="1"/>
  <c r="K42" i="7"/>
  <c r="L42" i="7" s="1"/>
  <c r="I42" i="7"/>
  <c r="J42" i="7" s="1"/>
  <c r="I50" i="7"/>
  <c r="J50" i="7" s="1"/>
  <c r="G50" i="7"/>
  <c r="H50" i="7" s="1"/>
  <c r="K50" i="7"/>
  <c r="L50" i="7" s="1"/>
  <c r="I16" i="7"/>
  <c r="J16" i="7" s="1"/>
  <c r="K16" i="7"/>
  <c r="L16" i="7" s="1"/>
  <c r="G16" i="7"/>
  <c r="H16" i="7" s="1"/>
  <c r="I29" i="7"/>
  <c r="J29" i="7" s="1"/>
  <c r="K29" i="7"/>
  <c r="L29" i="7" s="1"/>
  <c r="G29" i="7"/>
  <c r="H29" i="7" s="1"/>
  <c r="I8" i="6"/>
  <c r="J8" i="6" s="1"/>
  <c r="E8" i="6"/>
  <c r="F8" i="6" s="1"/>
  <c r="G8" i="6"/>
  <c r="H8" i="6" s="1"/>
  <c r="G9" i="6"/>
  <c r="H9" i="6" s="1"/>
  <c r="E9" i="6"/>
  <c r="F9" i="6" s="1"/>
  <c r="I9" i="6"/>
  <c r="J9" i="6" s="1"/>
  <c r="I44" i="7"/>
  <c r="J44" i="7" s="1"/>
  <c r="K44" i="7"/>
  <c r="L44" i="7" s="1"/>
  <c r="G44" i="7"/>
  <c r="H44" i="7" s="1"/>
  <c r="I33" i="7"/>
  <c r="J33" i="7" s="1"/>
  <c r="G33" i="7"/>
  <c r="H33" i="7" s="1"/>
  <c r="K33" i="7"/>
  <c r="L33" i="7" s="1"/>
  <c r="I51" i="7"/>
  <c r="J51" i="7" s="1"/>
  <c r="K51" i="7"/>
  <c r="L51" i="7" s="1"/>
  <c r="G51" i="7"/>
  <c r="H51" i="7" s="1"/>
  <c r="I5" i="7"/>
  <c r="J5" i="7" s="1"/>
  <c r="G5" i="7"/>
  <c r="H5" i="7" s="1"/>
  <c r="K5" i="7"/>
  <c r="L5" i="7" s="1"/>
  <c r="G8" i="7"/>
  <c r="H8" i="7" s="1"/>
  <c r="I8" i="7"/>
  <c r="J8" i="7" s="1"/>
  <c r="K8" i="7"/>
  <c r="L8" i="7" s="1"/>
  <c r="G18" i="7"/>
  <c r="H18" i="7" s="1"/>
  <c r="K18" i="7"/>
  <c r="L18" i="7" s="1"/>
  <c r="I18" i="7"/>
  <c r="J18" i="7" s="1"/>
  <c r="G7" i="6"/>
  <c r="H7" i="6" s="1"/>
  <c r="I7" i="6"/>
  <c r="J7" i="6" s="1"/>
  <c r="E7" i="6"/>
  <c r="F7" i="6" s="1"/>
  <c r="K35" i="7"/>
  <c r="L35" i="7" s="1"/>
  <c r="I35" i="7"/>
  <c r="J35" i="7" s="1"/>
  <c r="G35" i="7"/>
  <c r="H35" i="7" s="1"/>
  <c r="K49" i="7"/>
  <c r="L49" i="7" s="1"/>
  <c r="I49" i="7"/>
  <c r="J49" i="7" s="1"/>
  <c r="G49" i="7"/>
  <c r="H49" i="7" s="1"/>
  <c r="G52" i="7"/>
  <c r="H52" i="7" s="1"/>
  <c r="I52" i="7"/>
  <c r="J52" i="7" s="1"/>
  <c r="K52" i="7"/>
  <c r="L52" i="7" s="1"/>
  <c r="K12" i="7"/>
  <c r="L12" i="7" s="1"/>
  <c r="I12" i="7"/>
  <c r="J12" i="7" s="1"/>
  <c r="G12" i="7"/>
  <c r="H12" i="7" s="1"/>
  <c r="I20" i="7"/>
  <c r="J20" i="7" s="1"/>
  <c r="G20" i="7"/>
  <c r="H20" i="7" s="1"/>
  <c r="K20" i="7"/>
  <c r="L20" i="7" s="1"/>
  <c r="G37" i="7"/>
  <c r="H37" i="7" s="1"/>
  <c r="K37" i="7"/>
  <c r="L37" i="7" s="1"/>
  <c r="I37" i="7"/>
  <c r="J37" i="7" s="1"/>
  <c r="K43" i="7"/>
  <c r="L43" i="7" s="1"/>
  <c r="G43" i="7"/>
  <c r="H43" i="7" s="1"/>
  <c r="I43" i="7"/>
  <c r="J43" i="7" s="1"/>
  <c r="I53" i="7"/>
  <c r="J53" i="7" s="1"/>
  <c r="G53" i="7"/>
  <c r="H53" i="7" s="1"/>
  <c r="K53" i="7"/>
  <c r="L53" i="7" s="1"/>
  <c r="G4" i="6"/>
  <c r="E4" i="6"/>
  <c r="G7" i="7"/>
  <c r="H7" i="7" s="1"/>
  <c r="K7" i="7"/>
  <c r="L7" i="7" s="1"/>
  <c r="I7" i="7"/>
  <c r="J7" i="7" s="1"/>
  <c r="G39" i="7"/>
  <c r="H39" i="7" s="1"/>
  <c r="K39" i="7"/>
  <c r="L39" i="7" s="1"/>
  <c r="I39" i="7"/>
  <c r="J39" i="7" s="1"/>
  <c r="G11" i="7"/>
  <c r="H11" i="7" s="1"/>
  <c r="K11" i="7"/>
  <c r="L11" i="7" s="1"/>
  <c r="I11" i="7"/>
  <c r="J11" i="7" s="1"/>
  <c r="K24" i="7"/>
  <c r="L24" i="7" s="1"/>
  <c r="G24" i="7"/>
  <c r="H24" i="7" s="1"/>
  <c r="I24" i="7"/>
  <c r="J24" i="7" s="1"/>
  <c r="E11" i="6"/>
  <c r="F11" i="6" s="1"/>
  <c r="I11" i="6"/>
  <c r="J11" i="6" s="1"/>
  <c r="G11" i="6"/>
  <c r="H11" i="6" s="1"/>
  <c r="I13" i="7"/>
  <c r="J13" i="7" s="1"/>
  <c r="G13" i="7"/>
  <c r="H13" i="7" s="1"/>
  <c r="K13" i="7"/>
  <c r="L13" i="7" s="1"/>
  <c r="K10" i="7"/>
  <c r="L10" i="7" s="1"/>
  <c r="I10" i="7"/>
  <c r="J10" i="7" s="1"/>
  <c r="G10" i="7"/>
  <c r="H10" i="7" s="1"/>
  <c r="G40" i="7"/>
  <c r="H40" i="7" s="1"/>
  <c r="K40" i="7"/>
  <c r="L40" i="7" s="1"/>
  <c r="I40" i="7"/>
  <c r="J40" i="7" s="1"/>
  <c r="G48" i="7"/>
  <c r="H48" i="7" s="1"/>
  <c r="K48" i="7"/>
  <c r="L48" i="7" s="1"/>
  <c r="I48" i="7"/>
  <c r="J48" i="7" s="1"/>
  <c r="I4" i="7"/>
  <c r="G4" i="7"/>
  <c r="K4" i="7"/>
  <c r="J5" i="6"/>
  <c r="D4" i="6"/>
  <c r="F4" i="7"/>
  <c r="D54" i="7"/>
  <c r="M4" i="6"/>
  <c r="N4" i="6" s="1"/>
  <c r="O4" i="7"/>
  <c r="M6" i="6"/>
  <c r="N6" i="6" s="1"/>
  <c r="D6" i="6"/>
  <c r="M5" i="6"/>
  <c r="N5" i="6" s="1"/>
  <c r="D5" i="6"/>
  <c r="L5" i="6" s="1"/>
  <c r="F22" i="7"/>
  <c r="N22" i="7" s="1"/>
  <c r="O22" i="7"/>
  <c r="P22" i="7" s="1"/>
  <c r="O28" i="7"/>
  <c r="P28" i="7" s="1"/>
  <c r="F28" i="7"/>
  <c r="N28" i="7" s="1"/>
  <c r="M11" i="6"/>
  <c r="N11" i="6" s="1"/>
  <c r="D11" i="6"/>
  <c r="L11" i="6" s="1"/>
  <c r="P125" i="5"/>
  <c r="Q125" i="5" s="1"/>
  <c r="G125" i="5"/>
  <c r="H125" i="5"/>
  <c r="I125" i="5" s="1"/>
  <c r="O9" i="7"/>
  <c r="P9" i="7" s="1"/>
  <c r="F9" i="7"/>
  <c r="N9" i="7" s="1"/>
  <c r="F39" i="7"/>
  <c r="N39" i="7" s="1"/>
  <c r="O39" i="7"/>
  <c r="P39" i="7" s="1"/>
  <c r="F36" i="7"/>
  <c r="N36" i="7" s="1"/>
  <c r="O36" i="7"/>
  <c r="P36" i="7" s="1"/>
  <c r="O8" i="7"/>
  <c r="P8" i="7" s="1"/>
  <c r="F8" i="7"/>
  <c r="N8" i="7" s="1"/>
  <c r="O42" i="7"/>
  <c r="P42" i="7" s="1"/>
  <c r="F42" i="7"/>
  <c r="N42" i="7" s="1"/>
  <c r="O52" i="7"/>
  <c r="P52" i="7" s="1"/>
  <c r="F52" i="7"/>
  <c r="F20" i="7"/>
  <c r="N20" i="7" s="1"/>
  <c r="O20" i="7"/>
  <c r="P20" i="7" s="1"/>
  <c r="F53" i="7"/>
  <c r="N53" i="7" s="1"/>
  <c r="O53" i="7"/>
  <c r="P53" i="7" s="1"/>
  <c r="F33" i="7"/>
  <c r="N33" i="7" s="1"/>
  <c r="O33" i="7"/>
  <c r="P33" i="7" s="1"/>
  <c r="M10" i="6"/>
  <c r="N10" i="6" s="1"/>
  <c r="D10" i="6"/>
  <c r="L10" i="6" s="1"/>
  <c r="O51" i="7"/>
  <c r="P51" i="7" s="1"/>
  <c r="F51" i="7"/>
  <c r="N51" i="7" s="1"/>
  <c r="F5" i="7"/>
  <c r="N5" i="7" s="1"/>
  <c r="O5" i="7"/>
  <c r="P5" i="7" s="1"/>
  <c r="O6" i="7"/>
  <c r="P6" i="7" s="1"/>
  <c r="F6" i="7"/>
  <c r="F13" i="7"/>
  <c r="N13" i="7" s="1"/>
  <c r="O13" i="7"/>
  <c r="P13" i="7" s="1"/>
  <c r="F35" i="7"/>
  <c r="O35" i="7"/>
  <c r="P35" i="7" s="1"/>
  <c r="O49" i="7"/>
  <c r="P49" i="7" s="1"/>
  <c r="F49" i="7"/>
  <c r="N49" i="7" s="1"/>
  <c r="O50" i="7"/>
  <c r="P50" i="7" s="1"/>
  <c r="F50" i="7"/>
  <c r="N50" i="7" s="1"/>
  <c r="F16" i="7"/>
  <c r="N16" i="7" s="1"/>
  <c r="O16" i="7"/>
  <c r="P16" i="7" s="1"/>
  <c r="O14" i="7"/>
  <c r="P14" i="7" s="1"/>
  <c r="F14" i="7"/>
  <c r="N14" i="7" s="1"/>
  <c r="O24" i="7"/>
  <c r="P24" i="7" s="1"/>
  <c r="F24" i="7"/>
  <c r="O45" i="7"/>
  <c r="P45" i="7" s="1"/>
  <c r="F45" i="7"/>
  <c r="N45" i="7" s="1"/>
  <c r="O23" i="7"/>
  <c r="P23" i="7" s="1"/>
  <c r="F23" i="7"/>
  <c r="O29" i="7"/>
  <c r="P29" i="7" s="1"/>
  <c r="F29" i="7"/>
  <c r="N29" i="7" s="1"/>
  <c r="O30" i="7"/>
  <c r="P30" i="7" s="1"/>
  <c r="F30" i="7"/>
  <c r="N30" i="7" s="1"/>
  <c r="M9" i="6"/>
  <c r="N9" i="6" s="1"/>
  <c r="D9" i="6"/>
  <c r="L9" i="6" s="1"/>
  <c r="F40" i="7"/>
  <c r="N40" i="7" s="1"/>
  <c r="O40" i="7"/>
  <c r="P40" i="7" s="1"/>
  <c r="O43" i="7"/>
  <c r="P43" i="7" s="1"/>
  <c r="F43" i="7"/>
  <c r="N43" i="7" s="1"/>
  <c r="F44" i="7"/>
  <c r="N44" i="7" s="1"/>
  <c r="O44" i="7"/>
  <c r="P44" i="7" s="1"/>
  <c r="O46" i="7"/>
  <c r="P46" i="7" s="1"/>
  <c r="F46" i="7"/>
  <c r="N46" i="7" s="1"/>
  <c r="F48" i="7"/>
  <c r="N48" i="7" s="1"/>
  <c r="O48" i="7"/>
  <c r="P48" i="7" s="1"/>
  <c r="O15" i="7"/>
  <c r="P15" i="7" s="1"/>
  <c r="F15" i="7"/>
  <c r="N15" i="7" s="1"/>
  <c r="O17" i="7"/>
  <c r="P17" i="7" s="1"/>
  <c r="F17" i="7"/>
  <c r="N17" i="7" s="1"/>
  <c r="O27" i="7"/>
  <c r="P27" i="7" s="1"/>
  <c r="F27" i="7"/>
  <c r="N27" i="7" s="1"/>
  <c r="O47" i="7"/>
  <c r="P47" i="7" s="1"/>
  <c r="F47" i="7"/>
  <c r="N47" i="7" s="1"/>
  <c r="O7" i="7"/>
  <c r="P7" i="7" s="1"/>
  <c r="F7" i="7"/>
  <c r="N7" i="7" s="1"/>
  <c r="O11" i="7"/>
  <c r="P11" i="7" s="1"/>
  <c r="F11" i="7"/>
  <c r="F18" i="7"/>
  <c r="O18" i="7"/>
  <c r="P18" i="7" s="1"/>
  <c r="O19" i="7"/>
  <c r="P19" i="7" s="1"/>
  <c r="F19" i="7"/>
  <c r="N19" i="7" s="1"/>
  <c r="O21" i="7"/>
  <c r="P21" i="7" s="1"/>
  <c r="F21" i="7"/>
  <c r="N21" i="7" s="1"/>
  <c r="M7" i="6"/>
  <c r="N7" i="6" s="1"/>
  <c r="D7" i="6"/>
  <c r="L7" i="6" s="1"/>
  <c r="O25" i="7"/>
  <c r="P25" i="7" s="1"/>
  <c r="F25" i="7"/>
  <c r="N25" i="7" s="1"/>
  <c r="O26" i="7"/>
  <c r="P26" i="7" s="1"/>
  <c r="F26" i="7"/>
  <c r="F41" i="7"/>
  <c r="N41" i="7" s="1"/>
  <c r="O41" i="7"/>
  <c r="P41" i="7" s="1"/>
  <c r="O38" i="7"/>
  <c r="P38" i="7" s="1"/>
  <c r="F38" i="7"/>
  <c r="N38" i="7" s="1"/>
  <c r="F10" i="7"/>
  <c r="N10" i="7" s="1"/>
  <c r="O10" i="7"/>
  <c r="P10" i="7" s="1"/>
  <c r="O12" i="7"/>
  <c r="P12" i="7" s="1"/>
  <c r="F12" i="7"/>
  <c r="N12" i="7" s="1"/>
  <c r="M8" i="6"/>
  <c r="N8" i="6" s="1"/>
  <c r="D8" i="6"/>
  <c r="L8" i="6" s="1"/>
  <c r="F34" i="7"/>
  <c r="N34" i="7" s="1"/>
  <c r="O34" i="7"/>
  <c r="P34" i="7" s="1"/>
  <c r="O37" i="7"/>
  <c r="P37" i="7" s="1"/>
  <c r="F37" i="7"/>
  <c r="N37" i="7" s="1"/>
  <c r="F13" i="6"/>
  <c r="M13" i="6"/>
  <c r="N13" i="6" s="1"/>
  <c r="D13" i="6"/>
  <c r="L13" i="6" s="1"/>
  <c r="B14" i="6"/>
  <c r="D14" i="6" s="1"/>
  <c r="F54" i="7" l="1"/>
  <c r="N125" i="5"/>
  <c r="O125" i="5" s="1"/>
  <c r="N23" i="7"/>
  <c r="N6" i="7"/>
  <c r="N18" i="7"/>
  <c r="N35" i="7"/>
  <c r="N52" i="7"/>
  <c r="N26" i="7"/>
  <c r="N11" i="7"/>
  <c r="N24" i="7"/>
  <c r="L4" i="6"/>
  <c r="K14" i="6"/>
  <c r="L14" i="6" s="1"/>
  <c r="L6" i="6"/>
  <c r="I54" i="7"/>
  <c r="J4" i="7"/>
  <c r="J54" i="7" s="1"/>
  <c r="G54" i="7"/>
  <c r="H4" i="7"/>
  <c r="H54" i="7" s="1"/>
  <c r="I14" i="6"/>
  <c r="J14" i="6" s="1"/>
  <c r="G14" i="6"/>
  <c r="H4" i="6"/>
  <c r="H14" i="6" s="1"/>
  <c r="P4" i="7"/>
  <c r="P54" i="7" s="1"/>
  <c r="O54" i="7"/>
  <c r="L4" i="7"/>
  <c r="L54" i="7" s="1"/>
  <c r="K54" i="7"/>
  <c r="F4" i="6"/>
  <c r="F14" i="6" s="1"/>
  <c r="E14" i="6"/>
  <c r="M14" i="6"/>
  <c r="N14" i="6" s="1"/>
  <c r="M54" i="7" l="1"/>
  <c r="N4" i="7"/>
  <c r="N54" i="7" s="1"/>
  <c r="K4" i="11"/>
  <c r="M4" i="11" s="1"/>
  <c r="K528" i="11"/>
  <c r="M528" i="11" s="1"/>
  <c r="K530" i="11"/>
  <c r="M530" i="11" s="1"/>
  <c r="K525" i="11"/>
  <c r="M525" i="11" s="1"/>
  <c r="K521" i="11"/>
  <c r="M521" i="11" s="1"/>
  <c r="K515" i="11"/>
  <c r="M515" i="11" s="1"/>
  <c r="K511" i="11"/>
  <c r="M511" i="11" s="1"/>
  <c r="K505" i="11"/>
  <c r="M505" i="11" s="1"/>
  <c r="K501" i="11"/>
  <c r="M501" i="11" s="1"/>
  <c r="K497" i="11"/>
  <c r="M497" i="11" s="1"/>
  <c r="K493" i="11"/>
  <c r="M493" i="11" s="1"/>
  <c r="K489" i="11"/>
  <c r="M489" i="11" s="1"/>
  <c r="K485" i="11"/>
  <c r="M485" i="11" s="1"/>
  <c r="K479" i="11"/>
  <c r="M479" i="11" s="1"/>
  <c r="K475" i="11"/>
  <c r="M475" i="11" s="1"/>
  <c r="K471" i="11"/>
  <c r="M471" i="11" s="1"/>
  <c r="K467" i="11"/>
  <c r="M467" i="11" s="1"/>
  <c r="K463" i="11"/>
  <c r="M463" i="11" s="1"/>
  <c r="K459" i="11"/>
  <c r="M459" i="11" s="1"/>
  <c r="K455" i="11"/>
  <c r="M455" i="11" s="1"/>
  <c r="K451" i="11"/>
  <c r="M451" i="11" s="1"/>
  <c r="K447" i="11"/>
  <c r="M447" i="11" s="1"/>
  <c r="K443" i="11"/>
  <c r="M443" i="11" s="1"/>
  <c r="K439" i="11"/>
  <c r="M439" i="11" s="1"/>
  <c r="K432" i="11"/>
  <c r="M432" i="11" s="1"/>
  <c r="K428" i="11"/>
  <c r="M428" i="11" s="1"/>
  <c r="K424" i="11"/>
  <c r="M424" i="11" s="1"/>
  <c r="K416" i="11"/>
  <c r="M416" i="11" s="1"/>
  <c r="K410" i="11"/>
  <c r="M410" i="11" s="1"/>
  <c r="K404" i="11"/>
  <c r="M404" i="11" s="1"/>
  <c r="K398" i="11"/>
  <c r="M398" i="11" s="1"/>
  <c r="K392" i="11"/>
  <c r="M392" i="11" s="1"/>
  <c r="K384" i="11"/>
  <c r="M384" i="11" s="1"/>
  <c r="K378" i="11"/>
  <c r="M378" i="11" s="1"/>
  <c r="K372" i="11"/>
  <c r="M372" i="11" s="1"/>
  <c r="K366" i="11"/>
  <c r="M366" i="11" s="1"/>
  <c r="K360" i="11"/>
  <c r="M360" i="11" s="1"/>
  <c r="K356" i="11"/>
  <c r="M356" i="11" s="1"/>
  <c r="K350" i="11"/>
  <c r="M350" i="11" s="1"/>
  <c r="K346" i="11"/>
  <c r="M346" i="11" s="1"/>
  <c r="K342" i="11"/>
  <c r="M342" i="11" s="1"/>
  <c r="K338" i="11"/>
  <c r="M338" i="11" s="1"/>
  <c r="K332" i="11"/>
  <c r="M332" i="11" s="1"/>
  <c r="K328" i="11"/>
  <c r="M328" i="11" s="1"/>
  <c r="K324" i="11"/>
  <c r="M324" i="11" s="1"/>
  <c r="K320" i="11"/>
  <c r="M320" i="11" s="1"/>
  <c r="K316" i="11"/>
  <c r="M316" i="11" s="1"/>
  <c r="K310" i="11"/>
  <c r="M310" i="11" s="1"/>
  <c r="K306" i="11"/>
  <c r="M306" i="11" s="1"/>
  <c r="K507" i="11"/>
  <c r="M507" i="11" s="1"/>
  <c r="K422" i="11"/>
  <c r="M422" i="11" s="1"/>
  <c r="K414" i="11"/>
  <c r="M414" i="11" s="1"/>
  <c r="K402" i="11"/>
  <c r="M402" i="11" s="1"/>
  <c r="K390" i="11"/>
  <c r="M390" i="11" s="1"/>
  <c r="K517" i="11"/>
  <c r="M517" i="11" s="1"/>
  <c r="K503" i="11"/>
  <c r="M503" i="11" s="1"/>
  <c r="K481" i="11"/>
  <c r="M481" i="11" s="1"/>
  <c r="K469" i="11"/>
  <c r="M469" i="11" s="1"/>
  <c r="K449" i="11"/>
  <c r="M449" i="11" s="1"/>
  <c r="K437" i="11"/>
  <c r="M437" i="11" s="1"/>
  <c r="K412" i="11"/>
  <c r="M412" i="11" s="1"/>
  <c r="K396" i="11"/>
  <c r="M396" i="11" s="1"/>
  <c r="K362" i="11"/>
  <c r="M362" i="11" s="1"/>
  <c r="K348" i="11"/>
  <c r="M348" i="11" s="1"/>
  <c r="K326" i="11"/>
  <c r="M326" i="11" s="1"/>
  <c r="K312" i="11"/>
  <c r="M312" i="11" s="1"/>
  <c r="K406" i="11"/>
  <c r="M406" i="11" s="1"/>
  <c r="K382" i="11"/>
  <c r="M382" i="11" s="1"/>
  <c r="J528" i="11"/>
  <c r="L528" i="11" s="1"/>
  <c r="K527" i="11"/>
  <c r="M527" i="11" s="1"/>
  <c r="K513" i="11"/>
  <c r="M513" i="11" s="1"/>
  <c r="K491" i="11"/>
  <c r="M491" i="11" s="1"/>
  <c r="K477" i="11"/>
  <c r="M477" i="11" s="1"/>
  <c r="K457" i="11"/>
  <c r="M457" i="11" s="1"/>
  <c r="K445" i="11"/>
  <c r="M445" i="11" s="1"/>
  <c r="K426" i="11"/>
  <c r="M426" i="11" s="1"/>
  <c r="K408" i="11"/>
  <c r="M408" i="11" s="1"/>
  <c r="K376" i="11"/>
  <c r="M376" i="11" s="1"/>
  <c r="K358" i="11"/>
  <c r="M358" i="11" s="1"/>
  <c r="K334" i="11"/>
  <c r="M334" i="11" s="1"/>
  <c r="K322" i="11"/>
  <c r="M322" i="11" s="1"/>
  <c r="K483" i="11"/>
  <c r="M483" i="11" s="1"/>
  <c r="K394" i="11"/>
  <c r="M394" i="11" s="1"/>
  <c r="K523" i="11"/>
  <c r="M523" i="11" s="1"/>
  <c r="K499" i="11"/>
  <c r="M499" i="11" s="1"/>
  <c r="K487" i="11"/>
  <c r="M487" i="11" s="1"/>
  <c r="K465" i="11"/>
  <c r="M465" i="11" s="1"/>
  <c r="K453" i="11"/>
  <c r="M453" i="11" s="1"/>
  <c r="K434" i="11"/>
  <c r="M434" i="11" s="1"/>
  <c r="K420" i="11"/>
  <c r="M420" i="11" s="1"/>
  <c r="K388" i="11"/>
  <c r="M388" i="11" s="1"/>
  <c r="K368" i="11"/>
  <c r="M368" i="11" s="1"/>
  <c r="K344" i="11"/>
  <c r="M344" i="11" s="1"/>
  <c r="K330" i="11"/>
  <c r="M330" i="11" s="1"/>
  <c r="K308" i="11"/>
  <c r="M308" i="11" s="1"/>
  <c r="K418" i="11"/>
  <c r="M418" i="11" s="1"/>
  <c r="K370" i="11"/>
  <c r="M370" i="11" s="1"/>
  <c r="K352" i="11"/>
  <c r="M352" i="11" s="1"/>
  <c r="K314" i="11"/>
  <c r="M314" i="11" s="1"/>
  <c r="K529" i="11"/>
  <c r="M529" i="11" s="1"/>
  <c r="K524" i="11"/>
  <c r="M524" i="11" s="1"/>
  <c r="K520" i="11"/>
  <c r="M520" i="11" s="1"/>
  <c r="K516" i="11"/>
  <c r="M516" i="11" s="1"/>
  <c r="K512" i="11"/>
  <c r="M512" i="11" s="1"/>
  <c r="K506" i="11"/>
  <c r="M506" i="11" s="1"/>
  <c r="K500" i="11"/>
  <c r="M500" i="11" s="1"/>
  <c r="K494" i="11"/>
  <c r="M494" i="11" s="1"/>
  <c r="K490" i="11"/>
  <c r="M490" i="11" s="1"/>
  <c r="K482" i="11"/>
  <c r="M482" i="11" s="1"/>
  <c r="K476" i="11"/>
  <c r="M476" i="11" s="1"/>
  <c r="K470" i="11"/>
  <c r="M470" i="11" s="1"/>
  <c r="K462" i="11"/>
  <c r="M462" i="11" s="1"/>
  <c r="K456" i="11"/>
  <c r="M456" i="11" s="1"/>
  <c r="K452" i="11"/>
  <c r="M452" i="11" s="1"/>
  <c r="K448" i="11"/>
  <c r="M448" i="11" s="1"/>
  <c r="K444" i="11"/>
  <c r="M444" i="11" s="1"/>
  <c r="K440" i="11"/>
  <c r="M440" i="11" s="1"/>
  <c r="K436" i="11"/>
  <c r="M436" i="11" s="1"/>
  <c r="K433" i="11"/>
  <c r="M433" i="11" s="1"/>
  <c r="K429" i="11"/>
  <c r="M429" i="11" s="1"/>
  <c r="K425" i="11"/>
  <c r="M425" i="11" s="1"/>
  <c r="K421" i="11"/>
  <c r="M421" i="11" s="1"/>
  <c r="K415" i="11"/>
  <c r="M415" i="11" s="1"/>
  <c r="K411" i="11"/>
  <c r="M411" i="11" s="1"/>
  <c r="K407" i="11"/>
  <c r="M407" i="11" s="1"/>
  <c r="K403" i="11"/>
  <c r="M403" i="11" s="1"/>
  <c r="K397" i="11"/>
  <c r="M397" i="11" s="1"/>
  <c r="K393" i="11"/>
  <c r="M393" i="11" s="1"/>
  <c r="K389" i="11"/>
  <c r="M389" i="11" s="1"/>
  <c r="K383" i="11"/>
  <c r="M383" i="11" s="1"/>
  <c r="K379" i="11"/>
  <c r="M379" i="11" s="1"/>
  <c r="K375" i="11"/>
  <c r="M375" i="11" s="1"/>
  <c r="K371" i="11"/>
  <c r="M371" i="11" s="1"/>
  <c r="K365" i="11"/>
  <c r="M365" i="11" s="1"/>
  <c r="K361" i="11"/>
  <c r="M361" i="11" s="1"/>
  <c r="K357" i="11"/>
  <c r="M357" i="11" s="1"/>
  <c r="K353" i="11"/>
  <c r="M353" i="11" s="1"/>
  <c r="K532" i="11"/>
  <c r="M532" i="11" s="1"/>
  <c r="K441" i="11"/>
  <c r="M441" i="11" s="1"/>
  <c r="K380" i="11"/>
  <c r="M380" i="11" s="1"/>
  <c r="K386" i="11"/>
  <c r="M386" i="11" s="1"/>
  <c r="K336" i="11"/>
  <c r="M336" i="11" s="1"/>
  <c r="K526" i="11"/>
  <c r="M526" i="11" s="1"/>
  <c r="K502" i="11"/>
  <c r="M502" i="11" s="1"/>
  <c r="K486" i="11"/>
  <c r="M486" i="11" s="1"/>
  <c r="K454" i="11"/>
  <c r="M454" i="11" s="1"/>
  <c r="K442" i="11"/>
  <c r="M442" i="11" s="1"/>
  <c r="K423" i="11"/>
  <c r="M423" i="11" s="1"/>
  <c r="K409" i="11"/>
  <c r="M409" i="11" s="1"/>
  <c r="K387" i="11"/>
  <c r="M387" i="11" s="1"/>
  <c r="K473" i="11"/>
  <c r="M473" i="11" s="1"/>
  <c r="K430" i="11"/>
  <c r="M430" i="11" s="1"/>
  <c r="K318" i="11"/>
  <c r="M318" i="11" s="1"/>
  <c r="K374" i="11"/>
  <c r="M374" i="11" s="1"/>
  <c r="K292" i="11"/>
  <c r="M292" i="11" s="1"/>
  <c r="K514" i="11"/>
  <c r="M514" i="11" s="1"/>
  <c r="K498" i="11"/>
  <c r="M498" i="11" s="1"/>
  <c r="K466" i="11"/>
  <c r="M466" i="11" s="1"/>
  <c r="K450" i="11"/>
  <c r="M450" i="11" s="1"/>
  <c r="K431" i="11"/>
  <c r="M431" i="11" s="1"/>
  <c r="K419" i="11"/>
  <c r="M419" i="11" s="1"/>
  <c r="K395" i="11"/>
  <c r="M395" i="11" s="1"/>
  <c r="K381" i="11"/>
  <c r="M381" i="11" s="1"/>
  <c r="K373" i="11"/>
  <c r="M373" i="11" s="1"/>
  <c r="K355" i="11"/>
  <c r="M355" i="11" s="1"/>
  <c r="K509" i="11"/>
  <c r="M509" i="11" s="1"/>
  <c r="K461" i="11"/>
  <c r="M461" i="11" s="1"/>
  <c r="K354" i="11"/>
  <c r="M354" i="11" s="1"/>
  <c r="K519" i="11"/>
  <c r="M519" i="11" s="1"/>
  <c r="K364" i="11"/>
  <c r="M364" i="11" s="1"/>
  <c r="K522" i="11"/>
  <c r="M522" i="11" s="1"/>
  <c r="K510" i="11"/>
  <c r="M510" i="11" s="1"/>
  <c r="K478" i="11"/>
  <c r="M478" i="11" s="1"/>
  <c r="K458" i="11"/>
  <c r="M458" i="11" s="1"/>
  <c r="K438" i="11"/>
  <c r="M438" i="11" s="1"/>
  <c r="K427" i="11"/>
  <c r="M427" i="11" s="1"/>
  <c r="K405" i="11"/>
  <c r="M405" i="11" s="1"/>
  <c r="K391" i="11"/>
  <c r="M391" i="11" s="1"/>
  <c r="K359" i="11"/>
  <c r="M359" i="11" s="1"/>
  <c r="K345" i="11"/>
  <c r="M345" i="11" s="1"/>
  <c r="K341" i="11"/>
  <c r="M341" i="11" s="1"/>
  <c r="K337" i="11"/>
  <c r="M337" i="11" s="1"/>
  <c r="K331" i="11"/>
  <c r="M331" i="11" s="1"/>
  <c r="K327" i="11"/>
  <c r="M327" i="11" s="1"/>
  <c r="K323" i="11"/>
  <c r="M323" i="11" s="1"/>
  <c r="K317" i="11"/>
  <c r="M317" i="11" s="1"/>
  <c r="K311" i="11"/>
  <c r="M311" i="11" s="1"/>
  <c r="K305" i="11"/>
  <c r="M305" i="11" s="1"/>
  <c r="K504" i="11"/>
  <c r="M504" i="11" s="1"/>
  <c r="K488" i="11"/>
  <c r="M488" i="11" s="1"/>
  <c r="K480" i="11"/>
  <c r="M480" i="11" s="1"/>
  <c r="K468" i="11"/>
  <c r="M468" i="11" s="1"/>
  <c r="K460" i="11"/>
  <c r="M460" i="11" s="1"/>
  <c r="K399" i="11"/>
  <c r="M399" i="11" s="1"/>
  <c r="K369" i="11"/>
  <c r="M369" i="11" s="1"/>
  <c r="K335" i="11"/>
  <c r="M335" i="11" s="1"/>
  <c r="K315" i="11"/>
  <c r="M315" i="11" s="1"/>
  <c r="K201" i="11"/>
  <c r="M201" i="11" s="1"/>
  <c r="K304" i="11"/>
  <c r="M304" i="11" s="1"/>
  <c r="K296" i="11"/>
  <c r="M296" i="11" s="1"/>
  <c r="K284" i="11"/>
  <c r="M284" i="11" s="1"/>
  <c r="K276" i="11"/>
  <c r="M276" i="11" s="1"/>
  <c r="K268" i="11"/>
  <c r="M268" i="11" s="1"/>
  <c r="K260" i="11"/>
  <c r="M260" i="11" s="1"/>
  <c r="K252" i="11"/>
  <c r="M252" i="11" s="1"/>
  <c r="K244" i="11"/>
  <c r="M244" i="11" s="1"/>
  <c r="K236" i="11"/>
  <c r="M236" i="11" s="1"/>
  <c r="K228" i="11"/>
  <c r="M228" i="11" s="1"/>
  <c r="K220" i="11"/>
  <c r="M220" i="11" s="1"/>
  <c r="K212" i="11"/>
  <c r="M212" i="11" s="1"/>
  <c r="K204" i="11"/>
  <c r="M204" i="11" s="1"/>
  <c r="K196" i="11"/>
  <c r="M196" i="11" s="1"/>
  <c r="K191" i="11"/>
  <c r="M191" i="11" s="1"/>
  <c r="K183" i="11"/>
  <c r="M183" i="11" s="1"/>
  <c r="K175" i="11"/>
  <c r="M175" i="11" s="1"/>
  <c r="K171" i="11"/>
  <c r="M171" i="11" s="1"/>
  <c r="K167" i="11"/>
  <c r="M167" i="11" s="1"/>
  <c r="K163" i="11"/>
  <c r="M163" i="11" s="1"/>
  <c r="K159" i="11"/>
  <c r="M159" i="11" s="1"/>
  <c r="K155" i="11"/>
  <c r="M155" i="11" s="1"/>
  <c r="K495" i="11"/>
  <c r="M495" i="11" s="1"/>
  <c r="K446" i="11"/>
  <c r="M446" i="11" s="1"/>
  <c r="K401" i="11"/>
  <c r="M401" i="11" s="1"/>
  <c r="K363" i="11"/>
  <c r="M363" i="11" s="1"/>
  <c r="K343" i="11"/>
  <c r="M343" i="11" s="1"/>
  <c r="K321" i="11"/>
  <c r="M321" i="11" s="1"/>
  <c r="K508" i="11"/>
  <c r="M508" i="11" s="1"/>
  <c r="K417" i="11"/>
  <c r="M417" i="11" s="1"/>
  <c r="K319" i="11"/>
  <c r="M319" i="11" s="1"/>
  <c r="K280" i="11"/>
  <c r="M280" i="11" s="1"/>
  <c r="K256" i="11"/>
  <c r="M256" i="11" s="1"/>
  <c r="K216" i="11"/>
  <c r="M216" i="11" s="1"/>
  <c r="K193" i="11"/>
  <c r="M193" i="11" s="1"/>
  <c r="K492" i="11"/>
  <c r="M492" i="11" s="1"/>
  <c r="K435" i="11"/>
  <c r="M435" i="11" s="1"/>
  <c r="K329" i="11"/>
  <c r="M329" i="11" s="1"/>
  <c r="K313" i="11"/>
  <c r="M313" i="11" s="1"/>
  <c r="K472" i="11"/>
  <c r="M472" i="11" s="1"/>
  <c r="K385" i="11"/>
  <c r="M385" i="11" s="1"/>
  <c r="K300" i="11"/>
  <c r="M300" i="11" s="1"/>
  <c r="K272" i="11"/>
  <c r="M272" i="11" s="1"/>
  <c r="K232" i="11"/>
  <c r="M232" i="11" s="1"/>
  <c r="K208" i="11"/>
  <c r="M208" i="11" s="1"/>
  <c r="K165" i="11"/>
  <c r="M165" i="11" s="1"/>
  <c r="K400" i="11"/>
  <c r="M400" i="11" s="1"/>
  <c r="M531" i="11"/>
  <c r="K474" i="11"/>
  <c r="M474" i="11" s="1"/>
  <c r="K377" i="11"/>
  <c r="M377" i="11" s="1"/>
  <c r="K351" i="11"/>
  <c r="M351" i="11" s="1"/>
  <c r="K339" i="11"/>
  <c r="M339" i="11" s="1"/>
  <c r="K325" i="11"/>
  <c r="M325" i="11" s="1"/>
  <c r="K496" i="11"/>
  <c r="M496" i="11" s="1"/>
  <c r="K464" i="11"/>
  <c r="M464" i="11" s="1"/>
  <c r="K307" i="11"/>
  <c r="M307" i="11" s="1"/>
  <c r="K288" i="11"/>
  <c r="M288" i="11" s="1"/>
  <c r="K248" i="11"/>
  <c r="M248" i="11" s="1"/>
  <c r="K224" i="11"/>
  <c r="M224" i="11" s="1"/>
  <c r="K187" i="11"/>
  <c r="M187" i="11" s="1"/>
  <c r="K169" i="11"/>
  <c r="M169" i="11" s="1"/>
  <c r="K151" i="11"/>
  <c r="M151" i="11" s="1"/>
  <c r="K147" i="11"/>
  <c r="M147" i="11" s="1"/>
  <c r="K143" i="11"/>
  <c r="M143" i="11" s="1"/>
  <c r="K139" i="11"/>
  <c r="M139" i="11" s="1"/>
  <c r="K135" i="11"/>
  <c r="M135" i="11" s="1"/>
  <c r="K131" i="11"/>
  <c r="M131" i="11" s="1"/>
  <c r="K123" i="11"/>
  <c r="M123" i="11" s="1"/>
  <c r="K119" i="11"/>
  <c r="M119" i="11" s="1"/>
  <c r="K115" i="11"/>
  <c r="M115" i="11" s="1"/>
  <c r="K111" i="11"/>
  <c r="M111" i="11" s="1"/>
  <c r="K105" i="11"/>
  <c r="M105" i="11" s="1"/>
  <c r="K101" i="11"/>
  <c r="M101" i="11" s="1"/>
  <c r="K97" i="11"/>
  <c r="M97" i="11" s="1"/>
  <c r="K93" i="11"/>
  <c r="M93" i="11" s="1"/>
  <c r="K89" i="11"/>
  <c r="M89" i="11" s="1"/>
  <c r="K83" i="11"/>
  <c r="M83" i="11" s="1"/>
  <c r="K77" i="11"/>
  <c r="M77" i="11" s="1"/>
  <c r="K69" i="11"/>
  <c r="M69" i="11" s="1"/>
  <c r="K59" i="11"/>
  <c r="M59" i="11" s="1"/>
  <c r="K49" i="11"/>
  <c r="M49" i="11" s="1"/>
  <c r="K29" i="11"/>
  <c r="M29" i="11" s="1"/>
  <c r="K21" i="11"/>
  <c r="M21" i="11" s="1"/>
  <c r="K11" i="11"/>
  <c r="M11" i="11" s="1"/>
  <c r="K303" i="11"/>
  <c r="M303" i="11" s="1"/>
  <c r="K295" i="11"/>
  <c r="M295" i="11" s="1"/>
  <c r="K287" i="11"/>
  <c r="M287" i="11" s="1"/>
  <c r="K279" i="11"/>
  <c r="M279" i="11" s="1"/>
  <c r="K271" i="11"/>
  <c r="M271" i="11" s="1"/>
  <c r="K263" i="11"/>
  <c r="M263" i="11" s="1"/>
  <c r="K255" i="11"/>
  <c r="M255" i="11" s="1"/>
  <c r="K247" i="11"/>
  <c r="M247" i="11" s="1"/>
  <c r="K239" i="11"/>
  <c r="M239" i="11" s="1"/>
  <c r="K231" i="11"/>
  <c r="M231" i="11" s="1"/>
  <c r="K223" i="11"/>
  <c r="M223" i="11" s="1"/>
  <c r="K215" i="11"/>
  <c r="M215" i="11" s="1"/>
  <c r="K207" i="11"/>
  <c r="M207" i="11" s="1"/>
  <c r="K199" i="11"/>
  <c r="M199" i="11" s="1"/>
  <c r="K189" i="11"/>
  <c r="M189" i="11" s="1"/>
  <c r="K181" i="11"/>
  <c r="M181" i="11" s="1"/>
  <c r="K153" i="11"/>
  <c r="M153" i="11" s="1"/>
  <c r="K125" i="11"/>
  <c r="M125" i="11" s="1"/>
  <c r="K39" i="11"/>
  <c r="M39" i="11" s="1"/>
  <c r="K88" i="11"/>
  <c r="M88" i="11" s="1"/>
  <c r="K76" i="11"/>
  <c r="M76" i="11" s="1"/>
  <c r="K68" i="11"/>
  <c r="M68" i="11" s="1"/>
  <c r="K62" i="11"/>
  <c r="M62" i="11" s="1"/>
  <c r="K56" i="11"/>
  <c r="M56" i="11" s="1"/>
  <c r="K48" i="11"/>
  <c r="M48" i="11" s="1"/>
  <c r="K42" i="11"/>
  <c r="M42" i="11" s="1"/>
  <c r="K34" i="11"/>
  <c r="M34" i="11" s="1"/>
  <c r="K28" i="11"/>
  <c r="M28" i="11" s="1"/>
  <c r="K22" i="11"/>
  <c r="M22" i="11" s="1"/>
  <c r="K14" i="11"/>
  <c r="M14" i="11" s="1"/>
  <c r="K6" i="11"/>
  <c r="M6" i="11" s="1"/>
  <c r="K298" i="11"/>
  <c r="M298" i="11" s="1"/>
  <c r="K290" i="11"/>
  <c r="M290" i="11" s="1"/>
  <c r="K282" i="11"/>
  <c r="M282" i="11" s="1"/>
  <c r="K274" i="11"/>
  <c r="M274" i="11" s="1"/>
  <c r="K266" i="11"/>
  <c r="M266" i="11" s="1"/>
  <c r="K258" i="11"/>
  <c r="M258" i="11" s="1"/>
  <c r="K250" i="11"/>
  <c r="M250" i="11" s="1"/>
  <c r="K242" i="11"/>
  <c r="M242" i="11" s="1"/>
  <c r="K234" i="11"/>
  <c r="M234" i="11" s="1"/>
  <c r="K226" i="11"/>
  <c r="M226" i="11" s="1"/>
  <c r="K218" i="11"/>
  <c r="M218" i="11" s="1"/>
  <c r="K210" i="11"/>
  <c r="M210" i="11" s="1"/>
  <c r="K202" i="11"/>
  <c r="M202" i="11" s="1"/>
  <c r="K194" i="11"/>
  <c r="M194" i="11" s="1"/>
  <c r="K190" i="11"/>
  <c r="M190" i="11" s="1"/>
  <c r="K186" i="11"/>
  <c r="M186" i="11" s="1"/>
  <c r="K182" i="11"/>
  <c r="M182" i="11" s="1"/>
  <c r="K178" i="11"/>
  <c r="M178" i="11" s="1"/>
  <c r="K174" i="11"/>
  <c r="M174" i="11" s="1"/>
  <c r="K168" i="11"/>
  <c r="M168" i="11" s="1"/>
  <c r="K164" i="11"/>
  <c r="M164" i="11" s="1"/>
  <c r="K160" i="11"/>
  <c r="M160" i="11" s="1"/>
  <c r="K154" i="11"/>
  <c r="M154" i="11" s="1"/>
  <c r="K150" i="11"/>
  <c r="M150" i="11" s="1"/>
  <c r="K146" i="11"/>
  <c r="M146" i="11" s="1"/>
  <c r="K140" i="11"/>
  <c r="M140" i="11" s="1"/>
  <c r="K134" i="11"/>
  <c r="M134" i="11" s="1"/>
  <c r="K130" i="11"/>
  <c r="M130" i="11" s="1"/>
  <c r="K126" i="11"/>
  <c r="M126" i="11" s="1"/>
  <c r="K122" i="11"/>
  <c r="M122" i="11" s="1"/>
  <c r="K118" i="11"/>
  <c r="M118" i="11" s="1"/>
  <c r="K114" i="11"/>
  <c r="M114" i="11" s="1"/>
  <c r="K110" i="11"/>
  <c r="M110" i="11" s="1"/>
  <c r="K106" i="11"/>
  <c r="M106" i="11" s="1"/>
  <c r="K100" i="11"/>
  <c r="M100" i="11" s="1"/>
  <c r="K94" i="11"/>
  <c r="M94" i="11" s="1"/>
  <c r="K90" i="11"/>
  <c r="M90" i="11" s="1"/>
  <c r="K82" i="11"/>
  <c r="M82" i="11" s="1"/>
  <c r="K70" i="11"/>
  <c r="M70" i="11" s="1"/>
  <c r="K60" i="11"/>
  <c r="M60" i="11" s="1"/>
  <c r="K40" i="11"/>
  <c r="M40" i="11" s="1"/>
  <c r="K30" i="11"/>
  <c r="M30" i="11" s="1"/>
  <c r="K340" i="11"/>
  <c r="M340" i="11" s="1"/>
  <c r="K367" i="11"/>
  <c r="M367" i="11" s="1"/>
  <c r="K309" i="11"/>
  <c r="M309" i="11" s="1"/>
  <c r="K197" i="11"/>
  <c r="M197" i="11" s="1"/>
  <c r="K137" i="11"/>
  <c r="M137" i="11" s="1"/>
  <c r="K121" i="11"/>
  <c r="M121" i="11" s="1"/>
  <c r="K99" i="11"/>
  <c r="M99" i="11" s="1"/>
  <c r="K85" i="11"/>
  <c r="M85" i="11" s="1"/>
  <c r="K45" i="11"/>
  <c r="M45" i="11" s="1"/>
  <c r="K5" i="11"/>
  <c r="M5" i="11" s="1"/>
  <c r="K267" i="11"/>
  <c r="M267" i="11" s="1"/>
  <c r="K243" i="11"/>
  <c r="M243" i="11" s="1"/>
  <c r="K203" i="11"/>
  <c r="M203" i="11" s="1"/>
  <c r="K177" i="11"/>
  <c r="M177" i="11" s="1"/>
  <c r="K72" i="11"/>
  <c r="M72" i="11" s="1"/>
  <c r="K52" i="11"/>
  <c r="M52" i="11" s="1"/>
  <c r="K18" i="11"/>
  <c r="M18" i="11" s="1"/>
  <c r="K294" i="11"/>
  <c r="M294" i="11" s="1"/>
  <c r="K254" i="11"/>
  <c r="M254" i="11" s="1"/>
  <c r="K230" i="11"/>
  <c r="M230" i="11" s="1"/>
  <c r="K192" i="11"/>
  <c r="M192" i="11" s="1"/>
  <c r="K180" i="11"/>
  <c r="M180" i="11" s="1"/>
  <c r="K156" i="11"/>
  <c r="M156" i="11" s="1"/>
  <c r="K144" i="11"/>
  <c r="M144" i="11" s="1"/>
  <c r="K120" i="11"/>
  <c r="M120" i="11" s="1"/>
  <c r="K108" i="11"/>
  <c r="M108" i="11" s="1"/>
  <c r="K78" i="11"/>
  <c r="M78" i="11" s="1"/>
  <c r="K36" i="11"/>
  <c r="M36" i="11" s="1"/>
  <c r="K16" i="11"/>
  <c r="M16" i="11" s="1"/>
  <c r="K8" i="11"/>
  <c r="M8" i="11" s="1"/>
  <c r="K518" i="11"/>
  <c r="M518" i="11" s="1"/>
  <c r="K349" i="11"/>
  <c r="M349" i="11" s="1"/>
  <c r="K484" i="11"/>
  <c r="M484" i="11" s="1"/>
  <c r="K200" i="11"/>
  <c r="M200" i="11" s="1"/>
  <c r="K161" i="11"/>
  <c r="M161" i="11" s="1"/>
  <c r="K145" i="11"/>
  <c r="M145" i="11" s="1"/>
  <c r="K133" i="11"/>
  <c r="M133" i="11" s="1"/>
  <c r="K107" i="11"/>
  <c r="M107" i="11" s="1"/>
  <c r="K95" i="11"/>
  <c r="M95" i="11" s="1"/>
  <c r="K63" i="11"/>
  <c r="M63" i="11" s="1"/>
  <c r="K25" i="11"/>
  <c r="M25" i="11" s="1"/>
  <c r="K283" i="11"/>
  <c r="M283" i="11" s="1"/>
  <c r="K259" i="11"/>
  <c r="M259" i="11" s="1"/>
  <c r="K219" i="11"/>
  <c r="M219" i="11" s="1"/>
  <c r="K195" i="11"/>
  <c r="M195" i="11" s="1"/>
  <c r="K35" i="11"/>
  <c r="M35" i="11" s="1"/>
  <c r="K64" i="11"/>
  <c r="M64" i="11" s="1"/>
  <c r="K32" i="11"/>
  <c r="M32" i="11" s="1"/>
  <c r="K10" i="11"/>
  <c r="M10" i="11" s="1"/>
  <c r="K270" i="11"/>
  <c r="M270" i="11" s="1"/>
  <c r="K246" i="11"/>
  <c r="M246" i="11" s="1"/>
  <c r="K206" i="11"/>
  <c r="M206" i="11" s="1"/>
  <c r="K188" i="11"/>
  <c r="M188" i="11" s="1"/>
  <c r="K166" i="11"/>
  <c r="M166" i="11" s="1"/>
  <c r="K152" i="11"/>
  <c r="M152" i="11" s="1"/>
  <c r="K128" i="11"/>
  <c r="M128" i="11" s="1"/>
  <c r="K116" i="11"/>
  <c r="M116" i="11" s="1"/>
  <c r="K92" i="11"/>
  <c r="M92" i="11" s="1"/>
  <c r="K66" i="11"/>
  <c r="M66" i="11" s="1"/>
  <c r="K12" i="11"/>
  <c r="M12" i="11" s="1"/>
  <c r="K333" i="11"/>
  <c r="M333" i="11" s="1"/>
  <c r="K264" i="11"/>
  <c r="M264" i="11" s="1"/>
  <c r="K179" i="11"/>
  <c r="M179" i="11" s="1"/>
  <c r="K157" i="11"/>
  <c r="M157" i="11" s="1"/>
  <c r="K141" i="11"/>
  <c r="M141" i="11" s="1"/>
  <c r="K117" i="11"/>
  <c r="M117" i="11" s="1"/>
  <c r="K103" i="11"/>
  <c r="M103" i="11" s="1"/>
  <c r="K81" i="11"/>
  <c r="M81" i="11" s="1"/>
  <c r="K53" i="11"/>
  <c r="M53" i="11" s="1"/>
  <c r="K299" i="11"/>
  <c r="M299" i="11" s="1"/>
  <c r="K275" i="11"/>
  <c r="M275" i="11" s="1"/>
  <c r="K235" i="11"/>
  <c r="M235" i="11" s="1"/>
  <c r="K211" i="11"/>
  <c r="M211" i="11" s="1"/>
  <c r="K129" i="11"/>
  <c r="M129" i="11" s="1"/>
  <c r="K80" i="11"/>
  <c r="M80" i="11" s="1"/>
  <c r="K44" i="11"/>
  <c r="M44" i="11" s="1"/>
  <c r="K24" i="11"/>
  <c r="M24" i="11" s="1"/>
  <c r="K286" i="11"/>
  <c r="M286" i="11" s="1"/>
  <c r="K262" i="11"/>
  <c r="M262" i="11" s="1"/>
  <c r="K222" i="11"/>
  <c r="M222" i="11" s="1"/>
  <c r="K198" i="11"/>
  <c r="M198" i="11" s="1"/>
  <c r="K176" i="11"/>
  <c r="M176" i="11" s="1"/>
  <c r="K162" i="11"/>
  <c r="M162" i="11" s="1"/>
  <c r="K136" i="11"/>
  <c r="M136" i="11" s="1"/>
  <c r="K124" i="11"/>
  <c r="M124" i="11" s="1"/>
  <c r="K104" i="11"/>
  <c r="M104" i="11" s="1"/>
  <c r="K84" i="11"/>
  <c r="M84" i="11" s="1"/>
  <c r="K26" i="11"/>
  <c r="M26" i="11" s="1"/>
  <c r="K297" i="11"/>
  <c r="M297" i="11" s="1"/>
  <c r="K289" i="11"/>
  <c r="M289" i="11" s="1"/>
  <c r="K281" i="11"/>
  <c r="M281" i="11" s="1"/>
  <c r="K273" i="11"/>
  <c r="M273" i="11" s="1"/>
  <c r="K265" i="11"/>
  <c r="M265" i="11" s="1"/>
  <c r="K257" i="11"/>
  <c r="M257" i="11" s="1"/>
  <c r="K249" i="11"/>
  <c r="M249" i="11" s="1"/>
  <c r="K241" i="11"/>
  <c r="M241" i="11" s="1"/>
  <c r="K233" i="11"/>
  <c r="M233" i="11" s="1"/>
  <c r="K225" i="11"/>
  <c r="M225" i="11" s="1"/>
  <c r="K217" i="11"/>
  <c r="M217" i="11" s="1"/>
  <c r="K209" i="11"/>
  <c r="M209" i="11" s="1"/>
  <c r="K170" i="11"/>
  <c r="M170" i="11" s="1"/>
  <c r="K142" i="11"/>
  <c r="M142" i="11" s="1"/>
  <c r="K102" i="11"/>
  <c r="M102" i="11" s="1"/>
  <c r="K86" i="11"/>
  <c r="M86" i="11" s="1"/>
  <c r="K50" i="11"/>
  <c r="M50" i="11" s="1"/>
  <c r="K87" i="11"/>
  <c r="M87" i="11" s="1"/>
  <c r="K75" i="11"/>
  <c r="M75" i="11" s="1"/>
  <c r="K67" i="11"/>
  <c r="M67" i="11" s="1"/>
  <c r="K61" i="11"/>
  <c r="M61" i="11" s="1"/>
  <c r="K55" i="11"/>
  <c r="M55" i="11" s="1"/>
  <c r="K47" i="11"/>
  <c r="M47" i="11" s="1"/>
  <c r="K41" i="11"/>
  <c r="M41" i="11" s="1"/>
  <c r="K33" i="11"/>
  <c r="M33" i="11" s="1"/>
  <c r="K27" i="11"/>
  <c r="M27" i="11" s="1"/>
  <c r="K19" i="11"/>
  <c r="M19" i="11" s="1"/>
  <c r="K13" i="11"/>
  <c r="M13" i="11" s="1"/>
  <c r="K7" i="11"/>
  <c r="M7" i="11" s="1"/>
  <c r="J529" i="11"/>
  <c r="L529" i="11" s="1"/>
  <c r="J449" i="11"/>
  <c r="L449" i="11" s="1"/>
  <c r="J463" i="11"/>
  <c r="L463" i="11" s="1"/>
  <c r="J497" i="11"/>
  <c r="L497" i="11" s="1"/>
  <c r="J523" i="11"/>
  <c r="L523" i="11" s="1"/>
  <c r="J154" i="11"/>
  <c r="L154" i="11" s="1"/>
  <c r="J194" i="11"/>
  <c r="L194" i="11" s="1"/>
  <c r="J202" i="11"/>
  <c r="L202" i="11" s="1"/>
  <c r="J230" i="11"/>
  <c r="L230" i="11" s="1"/>
  <c r="J246" i="11"/>
  <c r="L246" i="11" s="1"/>
  <c r="N246" i="11" s="1"/>
  <c r="J264" i="11"/>
  <c r="L264" i="11" s="1"/>
  <c r="J280" i="11"/>
  <c r="L280" i="11" s="1"/>
  <c r="J348" i="11"/>
  <c r="L348" i="11" s="1"/>
  <c r="J121" i="11"/>
  <c r="L121" i="11" s="1"/>
  <c r="J298" i="11"/>
  <c r="L298" i="11" s="1"/>
  <c r="J124" i="11"/>
  <c r="L124" i="11" s="1"/>
  <c r="J310" i="11"/>
  <c r="L310" i="11" s="1"/>
  <c r="J431" i="11"/>
  <c r="L431" i="11" s="1"/>
  <c r="J314" i="11"/>
  <c r="L314" i="11" s="1"/>
  <c r="J307" i="11"/>
  <c r="L307" i="11" s="1"/>
  <c r="J326" i="11"/>
  <c r="L326" i="11" s="1"/>
  <c r="J340" i="11"/>
  <c r="L340" i="11" s="1"/>
  <c r="J371" i="11"/>
  <c r="L371" i="11" s="1"/>
  <c r="J404" i="11"/>
  <c r="L404" i="11" s="1"/>
  <c r="J382" i="11"/>
  <c r="L382" i="11" s="1"/>
  <c r="J415" i="11"/>
  <c r="L415" i="11" s="1"/>
  <c r="J511" i="11"/>
  <c r="L511" i="11" s="1"/>
  <c r="J19" i="11"/>
  <c r="L19" i="11" s="1"/>
  <c r="J82" i="11"/>
  <c r="L82" i="11" s="1"/>
  <c r="J63" i="11"/>
  <c r="L63" i="11" s="1"/>
  <c r="J105" i="11"/>
  <c r="L105" i="11" s="1"/>
  <c r="J56" i="11"/>
  <c r="L56" i="11" s="1"/>
  <c r="J76" i="11"/>
  <c r="L76" i="11" s="1"/>
  <c r="J102" i="11"/>
  <c r="L102" i="11" s="1"/>
  <c r="N102" i="11" s="1"/>
  <c r="J5" i="11"/>
  <c r="L5" i="11" s="1"/>
  <c r="J21" i="11"/>
  <c r="L21" i="11" s="1"/>
  <c r="J90" i="11"/>
  <c r="L90" i="11" s="1"/>
  <c r="J262" i="11"/>
  <c r="L262" i="11" s="1"/>
  <c r="J300" i="11"/>
  <c r="L300" i="11" s="1"/>
  <c r="J248" i="11"/>
  <c r="L248" i="11" s="1"/>
  <c r="N248" i="11" s="1"/>
  <c r="J266" i="11"/>
  <c r="L266" i="11" s="1"/>
  <c r="J358" i="11"/>
  <c r="L358" i="11" s="1"/>
  <c r="J212" i="11"/>
  <c r="L212" i="11" s="1"/>
  <c r="J228" i="11"/>
  <c r="L228" i="11" s="1"/>
  <c r="N228" i="11" s="1"/>
  <c r="J244" i="11"/>
  <c r="L244" i="11" s="1"/>
  <c r="J383" i="11"/>
  <c r="L383" i="11" s="1"/>
  <c r="N383" i="11" s="1"/>
  <c r="J167" i="11"/>
  <c r="L167" i="11" s="1"/>
  <c r="J182" i="11"/>
  <c r="L182" i="11" s="1"/>
  <c r="J290" i="11"/>
  <c r="L290" i="11" s="1"/>
  <c r="J350" i="11"/>
  <c r="L350" i="11" s="1"/>
  <c r="J379" i="11"/>
  <c r="L379" i="11" s="1"/>
  <c r="N379" i="11" s="1"/>
  <c r="J411" i="11"/>
  <c r="L411" i="11" s="1"/>
  <c r="N411" i="11" s="1"/>
  <c r="J472" i="11"/>
  <c r="L472" i="11" s="1"/>
  <c r="J509" i="11"/>
  <c r="L509" i="11" s="1"/>
  <c r="J354" i="11"/>
  <c r="L354" i="11" s="1"/>
  <c r="J395" i="11"/>
  <c r="L395" i="11" s="1"/>
  <c r="J433" i="11"/>
  <c r="L433" i="11" s="1"/>
  <c r="J447" i="11"/>
  <c r="L447" i="11" s="1"/>
  <c r="J477" i="11"/>
  <c r="L477" i="11" s="1"/>
  <c r="J487" i="11"/>
  <c r="L487" i="11" s="1"/>
  <c r="J514" i="11"/>
  <c r="L514" i="11" s="1"/>
  <c r="J353" i="11"/>
  <c r="L353" i="11" s="1"/>
  <c r="J473" i="11"/>
  <c r="L473" i="11" s="1"/>
  <c r="L531" i="11"/>
  <c r="J374" i="11"/>
  <c r="L374" i="11" s="1"/>
  <c r="J399" i="11"/>
  <c r="L399" i="11" s="1"/>
  <c r="J422" i="11"/>
  <c r="L422" i="11" s="1"/>
  <c r="J530" i="11"/>
  <c r="L530" i="11" s="1"/>
  <c r="J14" i="11"/>
  <c r="L14" i="11" s="1"/>
  <c r="J12" i="11"/>
  <c r="L12" i="11" s="1"/>
  <c r="J32" i="11"/>
  <c r="L32" i="11" s="1"/>
  <c r="K413" i="11"/>
  <c r="M413" i="11" s="1"/>
  <c r="K173" i="11"/>
  <c r="M173" i="11" s="1"/>
  <c r="K113" i="11"/>
  <c r="M113" i="11" s="1"/>
  <c r="J49" i="11"/>
  <c r="L49" i="11" s="1"/>
  <c r="K251" i="11"/>
  <c r="M251" i="11" s="1"/>
  <c r="J109" i="11"/>
  <c r="L109" i="11" s="1"/>
  <c r="K109" i="11"/>
  <c r="M109" i="11" s="1"/>
  <c r="K238" i="11"/>
  <c r="M238" i="11" s="1"/>
  <c r="K172" i="11"/>
  <c r="M172" i="11" s="1"/>
  <c r="J54" i="11"/>
  <c r="L54" i="11" s="1"/>
  <c r="K54" i="11"/>
  <c r="M54" i="11" s="1"/>
  <c r="K293" i="11"/>
  <c r="M293" i="11" s="1"/>
  <c r="K253" i="11"/>
  <c r="M253" i="11" s="1"/>
  <c r="K229" i="11"/>
  <c r="M229" i="11" s="1"/>
  <c r="K138" i="11"/>
  <c r="M138" i="11" s="1"/>
  <c r="K46" i="11"/>
  <c r="M46" i="11" s="1"/>
  <c r="J51" i="11"/>
  <c r="L51" i="11" s="1"/>
  <c r="K51" i="11"/>
  <c r="M51" i="11" s="1"/>
  <c r="K31" i="11"/>
  <c r="M31" i="11" s="1"/>
  <c r="J34" i="11"/>
  <c r="L34" i="11" s="1"/>
  <c r="K149" i="11"/>
  <c r="M149" i="11" s="1"/>
  <c r="K15" i="11"/>
  <c r="M15" i="11" s="1"/>
  <c r="K227" i="11"/>
  <c r="M227" i="11" s="1"/>
  <c r="K302" i="11"/>
  <c r="M302" i="11" s="1"/>
  <c r="J214" i="11"/>
  <c r="L214" i="11" s="1"/>
  <c r="K214" i="11"/>
  <c r="M214" i="11" s="1"/>
  <c r="J160" i="11"/>
  <c r="L160" i="11" s="1"/>
  <c r="J112" i="11"/>
  <c r="L112" i="11" s="1"/>
  <c r="K112" i="11"/>
  <c r="M112" i="11" s="1"/>
  <c r="K20" i="11"/>
  <c r="M20" i="11" s="1"/>
  <c r="K269" i="11"/>
  <c r="M269" i="11" s="1"/>
  <c r="K245" i="11"/>
  <c r="M245" i="11" s="1"/>
  <c r="K205" i="11"/>
  <c r="M205" i="11" s="1"/>
  <c r="K98" i="11"/>
  <c r="M98" i="11" s="1"/>
  <c r="K65" i="11"/>
  <c r="M65" i="11" s="1"/>
  <c r="K43" i="11"/>
  <c r="M43" i="11" s="1"/>
  <c r="K9" i="11"/>
  <c r="M9" i="11" s="1"/>
  <c r="K347" i="11"/>
  <c r="M347" i="11" s="1"/>
  <c r="J91" i="11"/>
  <c r="L91" i="11" s="1"/>
  <c r="K91" i="11"/>
  <c r="M91" i="11" s="1"/>
  <c r="K291" i="11"/>
  <c r="M291" i="11" s="1"/>
  <c r="K58" i="11"/>
  <c r="M58" i="11" s="1"/>
  <c r="K278" i="11"/>
  <c r="M278" i="11" s="1"/>
  <c r="J148" i="11"/>
  <c r="L148" i="11" s="1"/>
  <c r="K148" i="11"/>
  <c r="M148" i="11" s="1"/>
  <c r="J96" i="11"/>
  <c r="L96" i="11" s="1"/>
  <c r="K96" i="11"/>
  <c r="M96" i="11" s="1"/>
  <c r="J8" i="11"/>
  <c r="L8" i="11" s="1"/>
  <c r="K285" i="11"/>
  <c r="M285" i="11" s="1"/>
  <c r="K261" i="11"/>
  <c r="M261" i="11" s="1"/>
  <c r="K221" i="11"/>
  <c r="M221" i="11" s="1"/>
  <c r="K158" i="11"/>
  <c r="M158" i="11" s="1"/>
  <c r="K79" i="11"/>
  <c r="M79" i="11" s="1"/>
  <c r="K57" i="11"/>
  <c r="M57" i="11" s="1"/>
  <c r="K23" i="11"/>
  <c r="M23" i="11" s="1"/>
  <c r="J81" i="11"/>
  <c r="L81" i="11" s="1"/>
  <c r="J104" i="11"/>
  <c r="L104" i="11" s="1"/>
  <c r="J117" i="11"/>
  <c r="L117" i="11" s="1"/>
  <c r="J68" i="11"/>
  <c r="L68" i="11" s="1"/>
  <c r="J86" i="11"/>
  <c r="L86" i="11" s="1"/>
  <c r="J129" i="11"/>
  <c r="L129" i="11" s="1"/>
  <c r="J98" i="11"/>
  <c r="L98" i="11" s="1"/>
  <c r="J175" i="11"/>
  <c r="L175" i="11" s="1"/>
  <c r="J191" i="11"/>
  <c r="L191" i="11" s="1"/>
  <c r="J165" i="11"/>
  <c r="L165" i="11" s="1"/>
  <c r="J217" i="11"/>
  <c r="L217" i="11" s="1"/>
  <c r="J233" i="11"/>
  <c r="L233" i="11" s="1"/>
  <c r="J135" i="11"/>
  <c r="L135" i="11" s="1"/>
  <c r="J197" i="11"/>
  <c r="L197" i="11" s="1"/>
  <c r="J215" i="11"/>
  <c r="L215" i="11" s="1"/>
  <c r="J231" i="11"/>
  <c r="L231" i="11" s="1"/>
  <c r="J141" i="11"/>
  <c r="L141" i="11" s="1"/>
  <c r="J153" i="11"/>
  <c r="L153" i="11" s="1"/>
  <c r="J177" i="11"/>
  <c r="L177" i="11" s="1"/>
  <c r="J195" i="11"/>
  <c r="L195" i="11" s="1"/>
  <c r="J251" i="11"/>
  <c r="L251" i="11" s="1"/>
  <c r="J287" i="11"/>
  <c r="L287" i="11" s="1"/>
  <c r="J282" i="11"/>
  <c r="L282" i="11" s="1"/>
  <c r="J271" i="11"/>
  <c r="L271" i="11" s="1"/>
  <c r="J304" i="11"/>
  <c r="L304" i="11" s="1"/>
  <c r="J257" i="11"/>
  <c r="L257" i="11" s="1"/>
  <c r="J297" i="11"/>
  <c r="L297" i="11" s="1"/>
  <c r="J325" i="11"/>
  <c r="L325" i="11" s="1"/>
  <c r="J351" i="11"/>
  <c r="L351" i="11" s="1"/>
  <c r="J305" i="11"/>
  <c r="L305" i="11" s="1"/>
  <c r="J355" i="11"/>
  <c r="L355" i="11" s="1"/>
  <c r="J384" i="11"/>
  <c r="L384" i="11" s="1"/>
  <c r="J331" i="11"/>
  <c r="L331" i="11" s="1"/>
  <c r="J363" i="11"/>
  <c r="L363" i="11" s="1"/>
  <c r="J401" i="11"/>
  <c r="L401" i="11" s="1"/>
  <c r="J430" i="11"/>
  <c r="L430" i="11" s="1"/>
  <c r="J444" i="11"/>
  <c r="L444" i="11" s="1"/>
  <c r="J396" i="11"/>
  <c r="L396" i="11" s="1"/>
  <c r="J450" i="11"/>
  <c r="L450" i="11" s="1"/>
  <c r="J476" i="11"/>
  <c r="L476" i="11" s="1"/>
  <c r="J506" i="11"/>
  <c r="L506" i="11" s="1"/>
  <c r="J423" i="11"/>
  <c r="L423" i="11" s="1"/>
  <c r="J453" i="11"/>
  <c r="L453" i="11" s="1"/>
  <c r="J465" i="11"/>
  <c r="L465" i="11" s="1"/>
  <c r="J499" i="11"/>
  <c r="L499" i="11" s="1"/>
  <c r="J525" i="11"/>
  <c r="L525" i="11" s="1"/>
  <c r="J162" i="11"/>
  <c r="L162" i="11" s="1"/>
  <c r="J196" i="11"/>
  <c r="L196" i="11" s="1"/>
  <c r="J204" i="11"/>
  <c r="L204" i="11" s="1"/>
  <c r="J218" i="11"/>
  <c r="L218" i="11" s="1"/>
  <c r="J234" i="11"/>
  <c r="L234" i="11" s="1"/>
  <c r="J250" i="11"/>
  <c r="L250" i="11" s="1"/>
  <c r="J268" i="11"/>
  <c r="L268" i="11" s="1"/>
  <c r="J284" i="11"/>
  <c r="L284" i="11" s="1"/>
  <c r="J369" i="11"/>
  <c r="L369" i="11" s="1"/>
  <c r="J69" i="11"/>
  <c r="L69" i="11" s="1"/>
  <c r="J111" i="11"/>
  <c r="L111" i="11" s="1"/>
  <c r="J269" i="11"/>
  <c r="L269" i="11" s="1"/>
  <c r="J303" i="11"/>
  <c r="L303" i="11" s="1"/>
  <c r="J62" i="11"/>
  <c r="L62" i="11" s="1"/>
  <c r="J130" i="11"/>
  <c r="L130" i="11" s="1"/>
  <c r="J312" i="11"/>
  <c r="L312" i="11" s="1"/>
  <c r="J435" i="11"/>
  <c r="L435" i="11" s="1"/>
  <c r="J46" i="11"/>
  <c r="L46" i="11" s="1"/>
  <c r="J150" i="11"/>
  <c r="L150" i="11" s="1"/>
  <c r="J318" i="11"/>
  <c r="L318" i="11" s="1"/>
  <c r="J332" i="11"/>
  <c r="L332" i="11" s="1"/>
  <c r="J342" i="11"/>
  <c r="L342" i="11" s="1"/>
  <c r="J381" i="11"/>
  <c r="L381" i="11" s="1"/>
  <c r="J420" i="11"/>
  <c r="L420" i="11" s="1"/>
  <c r="J275" i="11"/>
  <c r="L275" i="11" s="1"/>
  <c r="J386" i="11"/>
  <c r="L386" i="11" s="1"/>
  <c r="J419" i="11"/>
  <c r="L419" i="11" s="1"/>
  <c r="J7" i="11"/>
  <c r="L7" i="11" s="1"/>
  <c r="J23" i="11"/>
  <c r="L23" i="11" s="1"/>
  <c r="J50" i="11"/>
  <c r="L50" i="11" s="1"/>
  <c r="J77" i="11"/>
  <c r="L77" i="11" s="1"/>
  <c r="J114" i="11"/>
  <c r="L114" i="11" s="1"/>
  <c r="J59" i="11"/>
  <c r="L59" i="11" s="1"/>
  <c r="J83" i="11"/>
  <c r="L83" i="11" s="1"/>
  <c r="J125" i="11"/>
  <c r="L125" i="11" s="1"/>
  <c r="J9" i="11"/>
  <c r="L9" i="11" s="1"/>
  <c r="J25" i="11"/>
  <c r="L25" i="11" s="1"/>
  <c r="J44" i="11"/>
  <c r="L44" i="11" s="1"/>
  <c r="J108" i="11"/>
  <c r="L108" i="11" s="1"/>
  <c r="J289" i="11"/>
  <c r="L289" i="11" s="1"/>
  <c r="J385" i="11"/>
  <c r="L385" i="11" s="1"/>
  <c r="J252" i="11"/>
  <c r="L252" i="11" s="1"/>
  <c r="J309" i="11"/>
  <c r="L309" i="11" s="1"/>
  <c r="J95" i="11"/>
  <c r="L95" i="11" s="1"/>
  <c r="J134" i="11"/>
  <c r="L134" i="11" s="1"/>
  <c r="J171" i="11"/>
  <c r="L171" i="11" s="1"/>
  <c r="J216" i="11"/>
  <c r="L216" i="11" s="1"/>
  <c r="J232" i="11"/>
  <c r="L232" i="11" s="1"/>
  <c r="J265" i="11"/>
  <c r="L265" i="11" s="1"/>
  <c r="J481" i="11"/>
  <c r="L481" i="11" s="1"/>
  <c r="J173" i="11"/>
  <c r="L173" i="11" s="1"/>
  <c r="J186" i="11"/>
  <c r="L186" i="11" s="1"/>
  <c r="J344" i="11"/>
  <c r="L344" i="11" s="1"/>
  <c r="J366" i="11"/>
  <c r="L366" i="11" s="1"/>
  <c r="J388" i="11"/>
  <c r="L388" i="11" s="1"/>
  <c r="J416" i="11"/>
  <c r="L416" i="11" s="1"/>
  <c r="J482" i="11"/>
  <c r="L482" i="11" s="1"/>
  <c r="J521" i="11"/>
  <c r="L521" i="11" s="1"/>
  <c r="J359" i="11"/>
  <c r="L359" i="11" s="1"/>
  <c r="J400" i="11"/>
  <c r="L400" i="11" s="1"/>
  <c r="J436" i="11"/>
  <c r="L436" i="11" s="1"/>
  <c r="J451" i="11"/>
  <c r="L451" i="11" s="1"/>
  <c r="J480" i="11"/>
  <c r="L480" i="11" s="1"/>
  <c r="J491" i="11"/>
  <c r="L491" i="11" s="1"/>
  <c r="J515" i="11"/>
  <c r="L515" i="11" s="1"/>
  <c r="J373" i="11"/>
  <c r="L373" i="11" s="1"/>
  <c r="J496" i="11"/>
  <c r="L496" i="11" s="1"/>
  <c r="J532" i="11"/>
  <c r="L532" i="11" s="1"/>
  <c r="J378" i="11"/>
  <c r="L378" i="11" s="1"/>
  <c r="J406" i="11"/>
  <c r="L406" i="11" s="1"/>
  <c r="J489" i="11"/>
  <c r="L489" i="11" s="1"/>
  <c r="J18" i="11"/>
  <c r="L18" i="11" s="1"/>
  <c r="J16" i="11"/>
  <c r="L16" i="11" s="1"/>
  <c r="J36" i="11"/>
  <c r="L36" i="11" s="1"/>
  <c r="J20" i="11"/>
  <c r="L20" i="11" s="1"/>
  <c r="J52" i="11"/>
  <c r="L52" i="11" s="1"/>
  <c r="J57" i="11"/>
  <c r="L57" i="11" s="1"/>
  <c r="J97" i="11"/>
  <c r="L97" i="11" s="1"/>
  <c r="J106" i="11"/>
  <c r="L106" i="11" s="1"/>
  <c r="J79" i="11"/>
  <c r="L79" i="11" s="1"/>
  <c r="J120" i="11"/>
  <c r="L120" i="11" s="1"/>
  <c r="J72" i="11"/>
  <c r="L72" i="11" s="1"/>
  <c r="J92" i="11"/>
  <c r="L92" i="11" s="1"/>
  <c r="J131" i="11"/>
  <c r="L131" i="11" s="1"/>
  <c r="J107" i="11"/>
  <c r="L107" i="11" s="1"/>
  <c r="J179" i="11"/>
  <c r="L179" i="11" s="1"/>
  <c r="J137" i="11"/>
  <c r="L137" i="11" s="1"/>
  <c r="J168" i="11"/>
  <c r="L168" i="11" s="1"/>
  <c r="J221" i="11"/>
  <c r="L221" i="11" s="1"/>
  <c r="J145" i="11"/>
  <c r="L145" i="11" s="1"/>
  <c r="J201" i="11"/>
  <c r="L201" i="11" s="1"/>
  <c r="J219" i="11"/>
  <c r="L219" i="11" s="1"/>
  <c r="J235" i="11"/>
  <c r="L235" i="11" s="1"/>
  <c r="J143" i="11"/>
  <c r="L143" i="11" s="1"/>
  <c r="N143" i="11" s="1"/>
  <c r="J169" i="11"/>
  <c r="L169" i="11" s="1"/>
  <c r="J180" i="11"/>
  <c r="L180" i="11" s="1"/>
  <c r="J188" i="11"/>
  <c r="L188" i="11" s="1"/>
  <c r="J199" i="11"/>
  <c r="L199" i="11" s="1"/>
  <c r="J255" i="11"/>
  <c r="L255" i="11" s="1"/>
  <c r="J261" i="11"/>
  <c r="L261" i="11" s="1"/>
  <c r="J294" i="11"/>
  <c r="L294" i="11" s="1"/>
  <c r="J320" i="11"/>
  <c r="L320" i="11" s="1"/>
  <c r="J267" i="11"/>
  <c r="L267" i="11" s="1"/>
  <c r="J302" i="11"/>
  <c r="L302" i="11" s="1"/>
  <c r="J333" i="11"/>
  <c r="L333" i="11" s="1"/>
  <c r="J360" i="11"/>
  <c r="L360" i="11" s="1"/>
  <c r="J321" i="11"/>
  <c r="L321" i="11" s="1"/>
  <c r="J357" i="11"/>
  <c r="L357" i="11" s="1"/>
  <c r="J409" i="11"/>
  <c r="L409" i="11" s="1"/>
  <c r="J335" i="11"/>
  <c r="L335" i="11" s="1"/>
  <c r="J364" i="11"/>
  <c r="L364" i="11" s="1"/>
  <c r="J414" i="11"/>
  <c r="L414" i="11" s="1"/>
  <c r="J434" i="11"/>
  <c r="L434" i="11" s="1"/>
  <c r="J448" i="11"/>
  <c r="L448" i="11" s="1"/>
  <c r="J464" i="11"/>
  <c r="L464" i="11" s="1"/>
  <c r="J412" i="11"/>
  <c r="L412" i="11" s="1"/>
  <c r="J438" i="11"/>
  <c r="L438" i="11" s="1"/>
  <c r="J454" i="11"/>
  <c r="L454" i="11" s="1"/>
  <c r="N454" i="11" s="1"/>
  <c r="J479" i="11"/>
  <c r="L479" i="11" s="1"/>
  <c r="J424" i="11"/>
  <c r="L424" i="11" s="1"/>
  <c r="J483" i="11"/>
  <c r="L483" i="11" s="1"/>
  <c r="J500" i="11"/>
  <c r="L500" i="11" s="1"/>
  <c r="N500" i="11" s="1"/>
  <c r="J510" i="11"/>
  <c r="L510" i="11" s="1"/>
  <c r="J452" i="11"/>
  <c r="L452" i="11" s="1"/>
  <c r="J428" i="11"/>
  <c r="L428" i="11" s="1"/>
  <c r="J458" i="11"/>
  <c r="L458" i="11" s="1"/>
  <c r="J488" i="11"/>
  <c r="L488" i="11" s="1"/>
  <c r="J486" i="11"/>
  <c r="L486" i="11" s="1"/>
  <c r="J516" i="11"/>
  <c r="L516" i="11" s="1"/>
  <c r="J508" i="11"/>
  <c r="L508" i="11" s="1"/>
  <c r="J441" i="11"/>
  <c r="L441" i="11" s="1"/>
  <c r="J457" i="11"/>
  <c r="L457" i="11" s="1"/>
  <c r="J467" i="11"/>
  <c r="L467" i="11" s="1"/>
  <c r="J503" i="11"/>
  <c r="L503" i="11" s="1"/>
  <c r="J527" i="11"/>
  <c r="L527" i="11" s="1"/>
  <c r="J166" i="11"/>
  <c r="L166" i="11" s="1"/>
  <c r="J198" i="11"/>
  <c r="L198" i="11" s="1"/>
  <c r="J206" i="11"/>
  <c r="L206" i="11" s="1"/>
  <c r="J222" i="11"/>
  <c r="L222" i="11" s="1"/>
  <c r="J238" i="11"/>
  <c r="L238" i="11" s="1"/>
  <c r="J254" i="11"/>
  <c r="L254" i="11" s="1"/>
  <c r="J272" i="11"/>
  <c r="L272" i="11" s="1"/>
  <c r="J288" i="11"/>
  <c r="L288" i="11" s="1"/>
  <c r="J41" i="11"/>
  <c r="L41" i="11" s="1"/>
  <c r="J115" i="11"/>
  <c r="L115" i="11" s="1"/>
  <c r="J285" i="11"/>
  <c r="L285" i="11" s="1"/>
  <c r="J356" i="11"/>
  <c r="L356" i="11" s="1"/>
  <c r="J70" i="11"/>
  <c r="L70" i="11" s="1"/>
  <c r="J136" i="11"/>
  <c r="L136" i="11" s="1"/>
  <c r="J316" i="11"/>
  <c r="L316" i="11" s="1"/>
  <c r="J470" i="11"/>
  <c r="L470" i="11" s="1"/>
  <c r="J138" i="11"/>
  <c r="L138" i="11" s="1"/>
  <c r="J152" i="11"/>
  <c r="L152" i="11" s="1"/>
  <c r="J322" i="11"/>
  <c r="L322" i="11" s="1"/>
  <c r="J334" i="11"/>
  <c r="L334" i="11" s="1"/>
  <c r="J346" i="11"/>
  <c r="L346" i="11" s="1"/>
  <c r="J387" i="11"/>
  <c r="L387" i="11" s="1"/>
  <c r="J512" i="11"/>
  <c r="L512" i="11" s="1"/>
  <c r="K240" i="11"/>
  <c r="M240" i="11" s="1"/>
  <c r="J185" i="11"/>
  <c r="L185" i="11" s="1"/>
  <c r="K185" i="11"/>
  <c r="M185" i="11" s="1"/>
  <c r="J132" i="11"/>
  <c r="L132" i="11" s="1"/>
  <c r="K132" i="11"/>
  <c r="M132" i="11" s="1"/>
  <c r="J74" i="11"/>
  <c r="L74" i="11" s="1"/>
  <c r="K74" i="11"/>
  <c r="M74" i="11" s="1"/>
  <c r="K17" i="11"/>
  <c r="M17" i="11" s="1"/>
  <c r="K127" i="11"/>
  <c r="M127" i="11" s="1"/>
  <c r="K38" i="11"/>
  <c r="M38" i="11" s="1"/>
  <c r="J237" i="11"/>
  <c r="L237" i="11" s="1"/>
  <c r="K237" i="11"/>
  <c r="M237" i="11" s="1"/>
  <c r="K71" i="11"/>
  <c r="M71" i="11" s="1"/>
  <c r="J73" i="11"/>
  <c r="L73" i="11" s="1"/>
  <c r="K73" i="11"/>
  <c r="M73" i="11" s="1"/>
  <c r="K301" i="11"/>
  <c r="M301" i="11" s="1"/>
  <c r="K213" i="11"/>
  <c r="M213" i="11" s="1"/>
  <c r="J319" i="11"/>
  <c r="L319" i="11" s="1"/>
  <c r="J403" i="11"/>
  <c r="L403" i="11" s="1"/>
  <c r="J421" i="11"/>
  <c r="L421" i="11" s="1"/>
  <c r="N421" i="11" s="1"/>
  <c r="J11" i="11"/>
  <c r="L11" i="11" s="1"/>
  <c r="J27" i="11"/>
  <c r="L27" i="11" s="1"/>
  <c r="J53" i="11"/>
  <c r="L53" i="11" s="1"/>
  <c r="J80" i="11"/>
  <c r="L80" i="11" s="1"/>
  <c r="J118" i="11"/>
  <c r="L118" i="11" s="1"/>
  <c r="J65" i="11"/>
  <c r="L65" i="11" s="1"/>
  <c r="J35" i="11"/>
  <c r="L35" i="11" s="1"/>
  <c r="J127" i="11"/>
  <c r="L127" i="11" s="1"/>
  <c r="J13" i="11"/>
  <c r="L13" i="11" s="1"/>
  <c r="J29" i="11"/>
  <c r="L29" i="11" s="1"/>
  <c r="J61" i="11"/>
  <c r="L61" i="11" s="1"/>
  <c r="J139" i="11"/>
  <c r="L139" i="11" s="1"/>
  <c r="J147" i="11"/>
  <c r="L147" i="11" s="1"/>
  <c r="J87" i="11"/>
  <c r="L87" i="11" s="1"/>
  <c r="J156" i="11"/>
  <c r="L156" i="11" s="1"/>
  <c r="J256" i="11"/>
  <c r="L256" i="11" s="1"/>
  <c r="J328" i="11"/>
  <c r="L328" i="11" s="1"/>
  <c r="J99" i="11"/>
  <c r="L99" i="11" s="1"/>
  <c r="J140" i="11"/>
  <c r="L140" i="11" s="1"/>
  <c r="J193" i="11"/>
  <c r="L193" i="11" s="1"/>
  <c r="J220" i="11"/>
  <c r="L220" i="11" s="1"/>
  <c r="J236" i="11"/>
  <c r="L236" i="11" s="1"/>
  <c r="J278" i="11"/>
  <c r="L278" i="11" s="1"/>
  <c r="J159" i="11"/>
  <c r="L159" i="11" s="1"/>
  <c r="J174" i="11"/>
  <c r="L174" i="11" s="1"/>
  <c r="J190" i="11"/>
  <c r="L190" i="11" s="1"/>
  <c r="J427" i="11"/>
  <c r="L427" i="11" s="1"/>
  <c r="J368" i="11"/>
  <c r="L368" i="11" s="1"/>
  <c r="J391" i="11"/>
  <c r="L391" i="11" s="1"/>
  <c r="J469" i="11"/>
  <c r="L469" i="11" s="1"/>
  <c r="J501" i="11"/>
  <c r="L501" i="11" s="1"/>
  <c r="J362" i="11"/>
  <c r="L362" i="11" s="1"/>
  <c r="J418" i="11"/>
  <c r="L418" i="11" s="1"/>
  <c r="J439" i="11"/>
  <c r="L439" i="11" s="1"/>
  <c r="J455" i="11"/>
  <c r="L455" i="11" s="1"/>
  <c r="J484" i="11"/>
  <c r="L484" i="11" s="1"/>
  <c r="J492" i="11"/>
  <c r="L492" i="11" s="1"/>
  <c r="J329" i="11"/>
  <c r="L329" i="11" s="1"/>
  <c r="J389" i="11"/>
  <c r="L389" i="11" s="1"/>
  <c r="J513" i="11"/>
  <c r="L513" i="11" s="1"/>
  <c r="J311" i="11"/>
  <c r="L311" i="11" s="1"/>
  <c r="J390" i="11"/>
  <c r="L390" i="11" s="1"/>
  <c r="J408" i="11"/>
  <c r="L408" i="11" s="1"/>
  <c r="J493" i="11"/>
  <c r="L493" i="11" s="1"/>
  <c r="J6" i="11"/>
  <c r="L6" i="11" s="1"/>
  <c r="J22" i="11"/>
  <c r="L22" i="11" s="1"/>
  <c r="J24" i="11"/>
  <c r="L24" i="11" s="1"/>
  <c r="J40" i="11"/>
  <c r="L40" i="11" s="1"/>
  <c r="J42" i="11"/>
  <c r="L42" i="11" s="1"/>
  <c r="J26" i="11"/>
  <c r="L26" i="11" s="1"/>
  <c r="J58" i="11"/>
  <c r="L58" i="11" s="1"/>
  <c r="J100" i="11"/>
  <c r="L100" i="11" s="1"/>
  <c r="J123" i="11"/>
  <c r="L123" i="11" s="1"/>
  <c r="J113" i="11"/>
  <c r="L113" i="11" s="1"/>
  <c r="J122" i="11"/>
  <c r="L122" i="11" s="1"/>
  <c r="J75" i="11"/>
  <c r="L75" i="11" s="1"/>
  <c r="J94" i="11"/>
  <c r="L94" i="11" s="1"/>
  <c r="J67" i="11"/>
  <c r="L67" i="11" s="1"/>
  <c r="J110" i="11"/>
  <c r="L110" i="11" s="1"/>
  <c r="J183" i="11"/>
  <c r="L183" i="11" s="1"/>
  <c r="J161" i="11"/>
  <c r="L161" i="11" s="1"/>
  <c r="J209" i="11"/>
  <c r="L209" i="11" s="1"/>
  <c r="J225" i="11"/>
  <c r="L225" i="11" s="1"/>
  <c r="J241" i="11"/>
  <c r="L241" i="11" s="1"/>
  <c r="J155" i="11"/>
  <c r="L155" i="11" s="1"/>
  <c r="J207" i="11"/>
  <c r="L207" i="11" s="1"/>
  <c r="J223" i="11"/>
  <c r="L223" i="11" s="1"/>
  <c r="J239" i="11"/>
  <c r="L239" i="11" s="1"/>
  <c r="J149" i="11"/>
  <c r="L149" i="11" s="1"/>
  <c r="J170" i="11"/>
  <c r="L170" i="11" s="1"/>
  <c r="J181" i="11"/>
  <c r="L181" i="11" s="1"/>
  <c r="J189" i="11"/>
  <c r="L189" i="11" s="1"/>
  <c r="J203" i="11"/>
  <c r="L203" i="11" s="1"/>
  <c r="J259" i="11"/>
  <c r="L259" i="11" s="1"/>
  <c r="J263" i="11"/>
  <c r="L263" i="11" s="1"/>
  <c r="J299" i="11"/>
  <c r="L299" i="11" s="1"/>
  <c r="J283" i="11"/>
  <c r="L283" i="11" s="1"/>
  <c r="J249" i="11"/>
  <c r="L249" i="11" s="1"/>
  <c r="J273" i="11"/>
  <c r="L273" i="11" s="1"/>
  <c r="J306" i="11"/>
  <c r="L306" i="11" s="1"/>
  <c r="J337" i="11"/>
  <c r="L337" i="11" s="1"/>
  <c r="J365" i="11"/>
  <c r="L365" i="11" s="1"/>
  <c r="J345" i="11"/>
  <c r="L345" i="11" s="1"/>
  <c r="J361" i="11"/>
  <c r="L361" i="11" s="1"/>
  <c r="J323" i="11"/>
  <c r="L323" i="11" s="1"/>
  <c r="J339" i="11"/>
  <c r="L339" i="11" s="1"/>
  <c r="J393" i="11"/>
  <c r="L393" i="11" s="1"/>
  <c r="J417" i="11"/>
  <c r="L417" i="11" s="1"/>
  <c r="J437" i="11"/>
  <c r="L437" i="11" s="1"/>
  <c r="J468" i="11"/>
  <c r="L468" i="11" s="1"/>
  <c r="J442" i="11"/>
  <c r="L442" i="11" s="1"/>
  <c r="J426" i="11"/>
  <c r="L426" i="11" s="1"/>
  <c r="J504" i="11"/>
  <c r="L504" i="11" s="1"/>
  <c r="J445" i="11"/>
  <c r="L445" i="11" s="1"/>
  <c r="J461" i="11"/>
  <c r="L461" i="11" s="1"/>
  <c r="J495" i="11"/>
  <c r="L495" i="11" s="1"/>
  <c r="J517" i="11"/>
  <c r="L517" i="11" s="1"/>
  <c r="J172" i="11"/>
  <c r="L172" i="11" s="1"/>
  <c r="J200" i="11"/>
  <c r="L200" i="11" s="1"/>
  <c r="J210" i="11"/>
  <c r="L210" i="11" s="1"/>
  <c r="J226" i="11"/>
  <c r="L226" i="11" s="1"/>
  <c r="J242" i="11"/>
  <c r="L242" i="11" s="1"/>
  <c r="J258" i="11"/>
  <c r="L258" i="11" s="1"/>
  <c r="J274" i="11"/>
  <c r="L274" i="11" s="1"/>
  <c r="J296" i="11"/>
  <c r="L296" i="11" s="1"/>
  <c r="J45" i="11"/>
  <c r="L45" i="11" s="1"/>
  <c r="J89" i="11"/>
  <c r="L89" i="11" s="1"/>
  <c r="J119" i="11"/>
  <c r="L119" i="11" s="1"/>
  <c r="J293" i="11"/>
  <c r="L293" i="11" s="1"/>
  <c r="J48" i="11"/>
  <c r="L48" i="11" s="1"/>
  <c r="J88" i="11"/>
  <c r="L88" i="11" s="1"/>
  <c r="J308" i="11"/>
  <c r="L308" i="11" s="1"/>
  <c r="J425" i="11"/>
  <c r="L425" i="11" s="1"/>
  <c r="J474" i="11"/>
  <c r="L474" i="11" s="1"/>
  <c r="J146" i="11"/>
  <c r="L146" i="11" s="1"/>
  <c r="J292" i="11"/>
  <c r="L292" i="11" s="1"/>
  <c r="J324" i="11"/>
  <c r="L324" i="11" s="1"/>
  <c r="J338" i="11"/>
  <c r="L338" i="11" s="1"/>
  <c r="J367" i="11"/>
  <c r="L367" i="11" s="1"/>
  <c r="J402" i="11"/>
  <c r="L402" i="11" s="1"/>
  <c r="J301" i="11"/>
  <c r="L301" i="11" s="1"/>
  <c r="J376" i="11"/>
  <c r="L376" i="11" s="1"/>
  <c r="J413" i="11"/>
  <c r="L413" i="11" s="1"/>
  <c r="J507" i="11"/>
  <c r="L507" i="11" s="1"/>
  <c r="J15" i="11"/>
  <c r="L15" i="11" s="1"/>
  <c r="J31" i="11"/>
  <c r="L31" i="11" s="1"/>
  <c r="J60" i="11"/>
  <c r="L60" i="11" s="1"/>
  <c r="J84" i="11"/>
  <c r="L84" i="11" s="1"/>
  <c r="J47" i="11"/>
  <c r="L47" i="11" s="1"/>
  <c r="J66" i="11"/>
  <c r="L66" i="11" s="1"/>
  <c r="J39" i="11"/>
  <c r="L39" i="11" s="1"/>
  <c r="J158" i="11"/>
  <c r="L158" i="11" s="1"/>
  <c r="J17" i="11"/>
  <c r="L17" i="11" s="1"/>
  <c r="J33" i="11"/>
  <c r="L33" i="11" s="1"/>
  <c r="J64" i="11"/>
  <c r="L64" i="11" s="1"/>
  <c r="J142" i="11"/>
  <c r="L142" i="11" s="1"/>
  <c r="J276" i="11"/>
  <c r="L276" i="11" s="1"/>
  <c r="J93" i="11"/>
  <c r="L93" i="11" s="1"/>
  <c r="J205" i="11"/>
  <c r="L205" i="11" s="1"/>
  <c r="J260" i="11"/>
  <c r="L260" i="11" s="1"/>
  <c r="J352" i="11"/>
  <c r="L352" i="11" s="1"/>
  <c r="J103" i="11"/>
  <c r="L103" i="11" s="1"/>
  <c r="J144" i="11"/>
  <c r="L144" i="11" s="1"/>
  <c r="J208" i="11"/>
  <c r="L208" i="11" s="1"/>
  <c r="J224" i="11"/>
  <c r="L224" i="11" s="1"/>
  <c r="J240" i="11"/>
  <c r="L240" i="11" s="1"/>
  <c r="J281" i="11"/>
  <c r="L281" i="11" s="1"/>
  <c r="J163" i="11"/>
  <c r="L163" i="11" s="1"/>
  <c r="J178" i="11"/>
  <c r="L178" i="11" s="1"/>
  <c r="J286" i="11"/>
  <c r="L286" i="11" s="1"/>
  <c r="J341" i="11"/>
  <c r="L341" i="11" s="1"/>
  <c r="J375" i="11"/>
  <c r="L375" i="11" s="1"/>
  <c r="J407" i="11"/>
  <c r="L407" i="11" s="1"/>
  <c r="J471" i="11"/>
  <c r="L471" i="11" s="1"/>
  <c r="J505" i="11"/>
  <c r="L505" i="11" s="1"/>
  <c r="J330" i="11"/>
  <c r="L330" i="11" s="1"/>
  <c r="J370" i="11"/>
  <c r="L370" i="11" s="1"/>
  <c r="J429" i="11"/>
  <c r="L429" i="11" s="1"/>
  <c r="J443" i="11"/>
  <c r="L443" i="11" s="1"/>
  <c r="J459" i="11"/>
  <c r="L459" i="11" s="1"/>
  <c r="J485" i="11"/>
  <c r="L485" i="11" s="1"/>
  <c r="J498" i="11"/>
  <c r="L498" i="11" s="1"/>
  <c r="J336" i="11"/>
  <c r="L336" i="11" s="1"/>
  <c r="J405" i="11"/>
  <c r="L405" i="11" s="1"/>
  <c r="J520" i="11"/>
  <c r="L520" i="11" s="1"/>
  <c r="J313" i="11"/>
  <c r="L313" i="11" s="1"/>
  <c r="J398" i="11"/>
  <c r="L398" i="11" s="1"/>
  <c r="J410" i="11"/>
  <c r="L410" i="11" s="1"/>
  <c r="J519" i="11"/>
  <c r="L519" i="11" s="1"/>
  <c r="J10" i="11"/>
  <c r="L10" i="11" s="1"/>
  <c r="J4" i="11"/>
  <c r="L4" i="11" s="1"/>
  <c r="J28" i="11"/>
  <c r="L28" i="11" s="1"/>
  <c r="J38" i="11"/>
  <c r="L38" i="11" s="1"/>
  <c r="J43" i="11"/>
  <c r="L43" i="11" s="1"/>
  <c r="J30" i="11"/>
  <c r="L30" i="11" s="1"/>
  <c r="J78" i="11"/>
  <c r="L78" i="11" s="1"/>
  <c r="J101" i="11"/>
  <c r="L101" i="11" s="1"/>
  <c r="J126" i="11"/>
  <c r="L126" i="11" s="1"/>
  <c r="J116" i="11"/>
  <c r="L116" i="11" s="1"/>
  <c r="J55" i="11"/>
  <c r="L55" i="11" s="1"/>
  <c r="J85" i="11"/>
  <c r="L85" i="11" s="1"/>
  <c r="J128" i="11"/>
  <c r="L128" i="11" s="1"/>
  <c r="J71" i="11"/>
  <c r="L71" i="11" s="1"/>
  <c r="J133" i="11"/>
  <c r="L133" i="11" s="1"/>
  <c r="J187" i="11"/>
  <c r="L187" i="11" s="1"/>
  <c r="J164" i="11"/>
  <c r="L164" i="11" s="1"/>
  <c r="J213" i="11"/>
  <c r="L213" i="11" s="1"/>
  <c r="J229" i="11"/>
  <c r="L229" i="11" s="1"/>
  <c r="J245" i="11"/>
  <c r="L245" i="11" s="1"/>
  <c r="J157" i="11"/>
  <c r="L157" i="11" s="1"/>
  <c r="J211" i="11"/>
  <c r="L211" i="11" s="1"/>
  <c r="J227" i="11"/>
  <c r="L227" i="11" s="1"/>
  <c r="J243" i="11"/>
  <c r="L243" i="11" s="1"/>
  <c r="J151" i="11"/>
  <c r="L151" i="11" s="1"/>
  <c r="J176" i="11"/>
  <c r="L176" i="11" s="1"/>
  <c r="J192" i="11"/>
  <c r="L192" i="11" s="1"/>
  <c r="J247" i="11"/>
  <c r="L247" i="11" s="1"/>
  <c r="J279" i="11"/>
  <c r="L279" i="11" s="1"/>
  <c r="J270" i="11"/>
  <c r="L270" i="11" s="1"/>
  <c r="J315" i="11"/>
  <c r="L315" i="11" s="1"/>
  <c r="J295" i="11"/>
  <c r="L295" i="11" s="1"/>
  <c r="J253" i="11"/>
  <c r="L253" i="11" s="1"/>
  <c r="J291" i="11"/>
  <c r="L291" i="11" s="1"/>
  <c r="J317" i="11"/>
  <c r="L317" i="11" s="1"/>
  <c r="J349" i="11"/>
  <c r="L349" i="11" s="1"/>
  <c r="J397" i="11"/>
  <c r="L397" i="11" s="1"/>
  <c r="J347" i="11"/>
  <c r="L347" i="11" s="1"/>
  <c r="J377" i="11"/>
  <c r="L377" i="11" s="1"/>
  <c r="J327" i="11"/>
  <c r="L327" i="11" s="1"/>
  <c r="J343" i="11"/>
  <c r="L343" i="11" s="1"/>
  <c r="J394" i="11"/>
  <c r="L394" i="11" s="1"/>
  <c r="N394" i="11" s="1"/>
  <c r="J372" i="11"/>
  <c r="L372" i="11" s="1"/>
  <c r="J440" i="11"/>
  <c r="L440" i="11" s="1"/>
  <c r="J456" i="11"/>
  <c r="L456" i="11" s="1"/>
  <c r="J380" i="11"/>
  <c r="L380" i="11" s="1"/>
  <c r="J432" i="11"/>
  <c r="L432" i="11" s="1"/>
  <c r="J446" i="11"/>
  <c r="L446" i="11" s="1"/>
  <c r="J462" i="11"/>
  <c r="L462" i="11" s="1"/>
  <c r="J490" i="11"/>
  <c r="L490" i="11" s="1"/>
  <c r="J475" i="11"/>
  <c r="L475" i="11" s="1"/>
  <c r="J478" i="11"/>
  <c r="L478" i="11" s="1"/>
  <c r="J502" i="11"/>
  <c r="L502" i="11" s="1"/>
  <c r="J526" i="11"/>
  <c r="L526" i="11" s="1"/>
  <c r="J518" i="11"/>
  <c r="L518" i="11" s="1"/>
  <c r="J460" i="11"/>
  <c r="L460" i="11" s="1"/>
  <c r="J466" i="11"/>
  <c r="L466" i="11" s="1"/>
  <c r="J392" i="11"/>
  <c r="L392" i="11" s="1"/>
  <c r="J494" i="11"/>
  <c r="L494" i="11" s="1"/>
  <c r="J522" i="11"/>
  <c r="L522" i="11" s="1"/>
  <c r="J524" i="11"/>
  <c r="L524" i="11" s="1"/>
  <c r="J37" i="11"/>
  <c r="L37" i="11" s="1"/>
  <c r="K37" i="11"/>
  <c r="M37" i="11" s="1"/>
  <c r="J184" i="11"/>
  <c r="L184" i="11" s="1"/>
  <c r="K184" i="11"/>
  <c r="M184" i="11" s="1"/>
  <c r="J277" i="11"/>
  <c r="L277" i="11" s="1"/>
  <c r="K277" i="11"/>
  <c r="M277" i="11" s="1"/>
  <c r="N336" i="11" l="1"/>
  <c r="N88" i="11"/>
  <c r="N89" i="11"/>
  <c r="N466" i="11"/>
  <c r="N465" i="11"/>
  <c r="N449" i="11"/>
  <c r="N526" i="11"/>
  <c r="N451" i="11"/>
  <c r="N432" i="11"/>
  <c r="N410" i="11"/>
  <c r="N15" i="11"/>
  <c r="N279" i="11"/>
  <c r="N103" i="11"/>
  <c r="N66" i="11"/>
  <c r="N445" i="11"/>
  <c r="N249" i="11"/>
  <c r="N254" i="11"/>
  <c r="N221" i="11"/>
  <c r="N436" i="11"/>
  <c r="N374" i="11"/>
  <c r="N244" i="11"/>
  <c r="N126" i="11"/>
  <c r="N31" i="11"/>
  <c r="N339" i="11"/>
  <c r="N259" i="11"/>
  <c r="N278" i="11"/>
  <c r="N467" i="11"/>
  <c r="N446" i="11"/>
  <c r="N247" i="11"/>
  <c r="N187" i="11"/>
  <c r="N520" i="11"/>
  <c r="N485" i="11"/>
  <c r="N517" i="11"/>
  <c r="N337" i="11"/>
  <c r="N123" i="11"/>
  <c r="N492" i="11"/>
  <c r="N346" i="11"/>
  <c r="N452" i="11"/>
  <c r="N532" i="11"/>
  <c r="N232" i="11"/>
  <c r="N531" i="11"/>
  <c r="N395" i="11"/>
  <c r="N307" i="11"/>
  <c r="N280" i="11"/>
  <c r="N164" i="11"/>
  <c r="N113" i="11"/>
  <c r="N501" i="11"/>
  <c r="N403" i="11"/>
  <c r="N387" i="11"/>
  <c r="N392" i="11"/>
  <c r="N28" i="11"/>
  <c r="N163" i="11"/>
  <c r="N308" i="11"/>
  <c r="N183" i="11"/>
  <c r="N513" i="11"/>
  <c r="N391" i="11"/>
  <c r="N11" i="11"/>
  <c r="N488" i="11"/>
  <c r="N201" i="11"/>
  <c r="N388" i="11"/>
  <c r="N314" i="11"/>
  <c r="N56" i="11"/>
  <c r="N202" i="11"/>
  <c r="N105" i="11"/>
  <c r="N298" i="11"/>
  <c r="N494" i="11"/>
  <c r="N85" i="11"/>
  <c r="N101" i="11"/>
  <c r="N178" i="11"/>
  <c r="N47" i="11"/>
  <c r="N324" i="11"/>
  <c r="N226" i="11"/>
  <c r="N161" i="11"/>
  <c r="N418" i="11"/>
  <c r="N236" i="11"/>
  <c r="N99" i="11"/>
  <c r="N219" i="11"/>
  <c r="N52" i="11"/>
  <c r="N515" i="11"/>
  <c r="N385" i="11"/>
  <c r="N59" i="11"/>
  <c r="N275" i="11"/>
  <c r="N435" i="11"/>
  <c r="N369" i="11"/>
  <c r="N234" i="11"/>
  <c r="N162" i="11"/>
  <c r="N453" i="11"/>
  <c r="N450" i="11"/>
  <c r="N401" i="11"/>
  <c r="N472" i="11"/>
  <c r="N326" i="11"/>
  <c r="N84" i="11"/>
  <c r="N75" i="11"/>
  <c r="N40" i="11"/>
  <c r="N267" i="11"/>
  <c r="N95" i="11"/>
  <c r="N78" i="11"/>
  <c r="N281" i="11"/>
  <c r="N146" i="11"/>
  <c r="N110" i="11"/>
  <c r="N80" i="11"/>
  <c r="N72" i="11"/>
  <c r="N309" i="11"/>
  <c r="N443" i="11"/>
  <c r="N490" i="11"/>
  <c r="N380" i="11"/>
  <c r="N502" i="11"/>
  <c r="N462" i="11"/>
  <c r="N429" i="11"/>
  <c r="N338" i="11"/>
  <c r="N345" i="11"/>
  <c r="N263" i="11"/>
  <c r="N408" i="11"/>
  <c r="N512" i="11"/>
  <c r="N322" i="11"/>
  <c r="N335" i="11"/>
  <c r="N320" i="11"/>
  <c r="N199" i="11"/>
  <c r="N496" i="11"/>
  <c r="N125" i="11"/>
  <c r="N77" i="11"/>
  <c r="N499" i="11"/>
  <c r="N135" i="11"/>
  <c r="N477" i="11"/>
  <c r="N10" i="11"/>
  <c r="N45" i="11"/>
  <c r="N468" i="11"/>
  <c r="N170" i="11"/>
  <c r="N390" i="11"/>
  <c r="N329" i="11"/>
  <c r="N427" i="11"/>
  <c r="N53" i="11"/>
  <c r="N115" i="11"/>
  <c r="N434" i="11"/>
  <c r="N188" i="11"/>
  <c r="N120" i="11"/>
  <c r="N16" i="11"/>
  <c r="N171" i="11"/>
  <c r="N196" i="11"/>
  <c r="N231" i="11"/>
  <c r="N291" i="11"/>
  <c r="N205" i="11"/>
  <c r="N413" i="11"/>
  <c r="N285" i="11"/>
  <c r="N251" i="11"/>
  <c r="N149" i="11"/>
  <c r="N327" i="11"/>
  <c r="N295" i="11"/>
  <c r="N370" i="11"/>
  <c r="N475" i="11"/>
  <c r="N377" i="11"/>
  <c r="N192" i="11"/>
  <c r="N227" i="11"/>
  <c r="N375" i="11"/>
  <c r="N260" i="11"/>
  <c r="N356" i="11"/>
  <c r="N258" i="11"/>
  <c r="N442" i="11"/>
  <c r="N273" i="11"/>
  <c r="N122" i="11"/>
  <c r="N368" i="11"/>
  <c r="N159" i="11"/>
  <c r="N256" i="11"/>
  <c r="N139" i="11"/>
  <c r="N206" i="11"/>
  <c r="N503" i="11"/>
  <c r="N448" i="11"/>
  <c r="N360" i="11"/>
  <c r="N145" i="11"/>
  <c r="N36" i="11"/>
  <c r="N480" i="11"/>
  <c r="N359" i="11"/>
  <c r="N381" i="11"/>
  <c r="N268" i="11"/>
  <c r="N204" i="11"/>
  <c r="N331" i="11"/>
  <c r="N304" i="11"/>
  <c r="N86" i="11"/>
  <c r="N49" i="11"/>
  <c r="N32" i="11"/>
  <c r="N473" i="11"/>
  <c r="N76" i="11"/>
  <c r="N82" i="11"/>
  <c r="N348" i="11"/>
  <c r="N347" i="11"/>
  <c r="N30" i="11"/>
  <c r="N144" i="11"/>
  <c r="N522" i="11"/>
  <c r="N397" i="11"/>
  <c r="N157" i="11"/>
  <c r="N128" i="11"/>
  <c r="N474" i="11"/>
  <c r="N48" i="11"/>
  <c r="N207" i="11"/>
  <c r="N209" i="11"/>
  <c r="N67" i="11"/>
  <c r="N26" i="11"/>
  <c r="N22" i="11"/>
  <c r="N140" i="11"/>
  <c r="N438" i="11"/>
  <c r="N83" i="11"/>
  <c r="N342" i="11"/>
  <c r="N384" i="11"/>
  <c r="N175" i="11"/>
  <c r="N160" i="11"/>
  <c r="N447" i="11"/>
  <c r="N497" i="11"/>
  <c r="N194" i="11"/>
  <c r="N208" i="11"/>
  <c r="N402" i="11"/>
  <c r="N292" i="11"/>
  <c r="N426" i="11"/>
  <c r="N361" i="11"/>
  <c r="N306" i="11"/>
  <c r="N239" i="11"/>
  <c r="N334" i="11"/>
  <c r="N288" i="11"/>
  <c r="N222" i="11"/>
  <c r="N441" i="11"/>
  <c r="N169" i="11"/>
  <c r="N491" i="11"/>
  <c r="N153" i="11"/>
  <c r="N63" i="11"/>
  <c r="N415" i="11"/>
  <c r="N43" i="11"/>
  <c r="N245" i="11"/>
  <c r="N133" i="11"/>
  <c r="N296" i="11"/>
  <c r="N203" i="11"/>
  <c r="N155" i="11"/>
  <c r="N42" i="11"/>
  <c r="N190" i="11"/>
  <c r="N29" i="11"/>
  <c r="N70" i="11"/>
  <c r="N412" i="11"/>
  <c r="N357" i="11"/>
  <c r="N18" i="11"/>
  <c r="N378" i="11"/>
  <c r="N344" i="11"/>
  <c r="N134" i="11"/>
  <c r="N25" i="11"/>
  <c r="N282" i="11"/>
  <c r="N14" i="11"/>
  <c r="N300" i="11"/>
  <c r="N511" i="11"/>
  <c r="N116" i="11"/>
  <c r="N417" i="11"/>
  <c r="N100" i="11"/>
  <c r="N484" i="11"/>
  <c r="N174" i="11"/>
  <c r="N118" i="11"/>
  <c r="N510" i="11"/>
  <c r="N137" i="11"/>
  <c r="N218" i="11"/>
  <c r="N363" i="11"/>
  <c r="N305" i="11"/>
  <c r="N165" i="11"/>
  <c r="N530" i="11"/>
  <c r="N340" i="11"/>
  <c r="N431" i="11"/>
  <c r="N154" i="11"/>
  <c r="N55" i="11"/>
  <c r="N27" i="11"/>
  <c r="N20" i="11"/>
  <c r="N505" i="11"/>
  <c r="N39" i="11"/>
  <c r="N60" i="11"/>
  <c r="N367" i="11"/>
  <c r="N200" i="11"/>
  <c r="N225" i="11"/>
  <c r="N58" i="11"/>
  <c r="N389" i="11"/>
  <c r="N455" i="11"/>
  <c r="N193" i="11"/>
  <c r="N316" i="11"/>
  <c r="N489" i="11"/>
  <c r="N173" i="11"/>
  <c r="N419" i="11"/>
  <c r="N111" i="11"/>
  <c r="N191" i="11"/>
  <c r="N8" i="11"/>
  <c r="N422" i="11"/>
  <c r="N167" i="11"/>
  <c r="N372" i="11"/>
  <c r="N341" i="11"/>
  <c r="N229" i="11"/>
  <c r="N38" i="11"/>
  <c r="N57" i="11"/>
  <c r="N519" i="11"/>
  <c r="N498" i="11"/>
  <c r="N286" i="11"/>
  <c r="N93" i="11"/>
  <c r="N33" i="11"/>
  <c r="N376" i="11"/>
  <c r="N242" i="11"/>
  <c r="N439" i="11"/>
  <c r="N61" i="11"/>
  <c r="N35" i="11"/>
  <c r="N483" i="11"/>
  <c r="N409" i="11"/>
  <c r="N294" i="11"/>
  <c r="N107" i="11"/>
  <c r="N252" i="11"/>
  <c r="N386" i="11"/>
  <c r="N46" i="11"/>
  <c r="N62" i="11"/>
  <c r="N487" i="11"/>
  <c r="N371" i="11"/>
  <c r="N343" i="11"/>
  <c r="N270" i="11"/>
  <c r="N405" i="11"/>
  <c r="N407" i="11"/>
  <c r="N224" i="11"/>
  <c r="N352" i="11"/>
  <c r="N425" i="11"/>
  <c r="N293" i="11"/>
  <c r="N504" i="11"/>
  <c r="N323" i="11"/>
  <c r="N283" i="11"/>
  <c r="N94" i="11"/>
  <c r="N6" i="11"/>
  <c r="N469" i="11"/>
  <c r="N87" i="11"/>
  <c r="N319" i="11"/>
  <c r="N238" i="11"/>
  <c r="N166" i="11"/>
  <c r="N457" i="11"/>
  <c r="N424" i="11"/>
  <c r="N302" i="11"/>
  <c r="N180" i="11"/>
  <c r="N131" i="11"/>
  <c r="N482" i="11"/>
  <c r="N332" i="11"/>
  <c r="N355" i="11"/>
  <c r="N177" i="11"/>
  <c r="N117" i="11"/>
  <c r="N456" i="11"/>
  <c r="N524" i="11"/>
  <c r="N460" i="11"/>
  <c r="N478" i="11"/>
  <c r="N440" i="11"/>
  <c r="N330" i="11"/>
  <c r="N142" i="11"/>
  <c r="N274" i="11"/>
  <c r="N210" i="11"/>
  <c r="N495" i="11"/>
  <c r="N299" i="11"/>
  <c r="N189" i="11"/>
  <c r="N220" i="11"/>
  <c r="N147" i="11"/>
  <c r="N527" i="11"/>
  <c r="N464" i="11"/>
  <c r="N255" i="11"/>
  <c r="N92" i="11"/>
  <c r="N400" i="11"/>
  <c r="N186" i="11"/>
  <c r="N114" i="11"/>
  <c r="N7" i="11"/>
  <c r="N420" i="11"/>
  <c r="N318" i="11"/>
  <c r="N312" i="11"/>
  <c r="N525" i="11"/>
  <c r="N396" i="11"/>
  <c r="N257" i="11"/>
  <c r="N287" i="11"/>
  <c r="N104" i="11"/>
  <c r="N211" i="11"/>
  <c r="N65" i="11"/>
  <c r="N138" i="11"/>
  <c r="N265" i="11"/>
  <c r="N297" i="11"/>
  <c r="N13" i="11"/>
  <c r="N184" i="11"/>
  <c r="N132" i="11"/>
  <c r="N141" i="11"/>
  <c r="N4" i="11"/>
  <c r="N198" i="11"/>
  <c r="N243" i="11"/>
  <c r="N328" i="11"/>
  <c r="N414" i="11"/>
  <c r="N493" i="11"/>
  <c r="N404" i="11"/>
  <c r="N24" i="11"/>
  <c r="N506" i="11"/>
  <c r="N158" i="11"/>
  <c r="N311" i="11"/>
  <c r="N486" i="11"/>
  <c r="N12" i="11"/>
  <c r="N528" i="11"/>
  <c r="N37" i="11"/>
  <c r="N518" i="11"/>
  <c r="N313" i="11"/>
  <c r="N459" i="11"/>
  <c r="N119" i="11"/>
  <c r="N172" i="11"/>
  <c r="N437" i="11"/>
  <c r="N470" i="11"/>
  <c r="N321" i="11"/>
  <c r="N423" i="11"/>
  <c r="N197" i="11"/>
  <c r="N21" i="11"/>
  <c r="N276" i="11"/>
  <c r="N461" i="11"/>
  <c r="N365" i="11"/>
  <c r="N223" i="11"/>
  <c r="N508" i="11"/>
  <c r="N179" i="11"/>
  <c r="N97" i="11"/>
  <c r="N444" i="11"/>
  <c r="N351" i="11"/>
  <c r="N151" i="11"/>
  <c r="N241" i="11"/>
  <c r="N152" i="11"/>
  <c r="N136" i="11"/>
  <c r="N366" i="11"/>
  <c r="N349" i="11"/>
  <c r="N71" i="11"/>
  <c r="N398" i="11"/>
  <c r="N507" i="11"/>
  <c r="N17" i="11"/>
  <c r="N301" i="11"/>
  <c r="N176" i="11"/>
  <c r="N362" i="11"/>
  <c r="N289" i="11"/>
  <c r="N74" i="11"/>
  <c r="N272" i="11"/>
  <c r="N458" i="11"/>
  <c r="N216" i="11"/>
  <c r="N108" i="11"/>
  <c r="N150" i="11"/>
  <c r="N130" i="11"/>
  <c r="N81" i="11"/>
  <c r="N269" i="11"/>
  <c r="N213" i="11"/>
  <c r="N317" i="11"/>
  <c r="N315" i="11"/>
  <c r="N156" i="11"/>
  <c r="N73" i="11"/>
  <c r="N237" i="11"/>
  <c r="N516" i="11"/>
  <c r="N333" i="11"/>
  <c r="N235" i="11"/>
  <c r="N406" i="11"/>
  <c r="N373" i="11"/>
  <c r="N521" i="11"/>
  <c r="N44" i="11"/>
  <c r="N50" i="11"/>
  <c r="N182" i="11"/>
  <c r="N90" i="11"/>
  <c r="N463" i="11"/>
  <c r="N277" i="11"/>
  <c r="N471" i="11"/>
  <c r="N240" i="11"/>
  <c r="N64" i="11"/>
  <c r="N393" i="11"/>
  <c r="N181" i="11"/>
  <c r="N127" i="11"/>
  <c r="N41" i="11"/>
  <c r="N261" i="11"/>
  <c r="N168" i="11"/>
  <c r="N303" i="11"/>
  <c r="N215" i="11"/>
  <c r="N98" i="11"/>
  <c r="N514" i="11"/>
  <c r="N262" i="11"/>
  <c r="N416" i="11"/>
  <c r="N79" i="11"/>
  <c r="N148" i="11"/>
  <c r="N214" i="11"/>
  <c r="N350" i="11"/>
  <c r="N121" i="11"/>
  <c r="N19" i="11"/>
  <c r="N129" i="11"/>
  <c r="N34" i="11"/>
  <c r="N399" i="11"/>
  <c r="N353" i="11"/>
  <c r="N290" i="11"/>
  <c r="N212" i="11"/>
  <c r="N5" i="11"/>
  <c r="N382" i="11"/>
  <c r="N310" i="11"/>
  <c r="N124" i="11"/>
  <c r="N69" i="11"/>
  <c r="N476" i="11"/>
  <c r="N430" i="11"/>
  <c r="N325" i="11"/>
  <c r="N271" i="11"/>
  <c r="N195" i="11"/>
  <c r="N233" i="11"/>
  <c r="N68" i="11"/>
  <c r="N91" i="11"/>
  <c r="N112" i="11"/>
  <c r="N253" i="11"/>
  <c r="N358" i="11"/>
  <c r="N428" i="11"/>
  <c r="N481" i="11"/>
  <c r="N23" i="11"/>
  <c r="N217" i="11"/>
  <c r="N54" i="11"/>
  <c r="N509" i="11"/>
  <c r="N185" i="11"/>
  <c r="N250" i="11"/>
  <c r="N479" i="11"/>
  <c r="N364" i="11"/>
  <c r="N106" i="11"/>
  <c r="N96" i="11"/>
  <c r="N9" i="11"/>
  <c r="N354" i="11"/>
  <c r="N230" i="11"/>
  <c r="N284" i="11"/>
  <c r="N109" i="11"/>
  <c r="N433" i="11"/>
  <c r="N264" i="11"/>
  <c r="N51" i="11"/>
  <c r="N266" i="11"/>
  <c r="N523" i="11"/>
  <c r="N529" i="11"/>
</calcChain>
</file>

<file path=xl/sharedStrings.xml><?xml version="1.0" encoding="utf-8"?>
<sst xmlns="http://schemas.openxmlformats.org/spreadsheetml/2006/main" count="5099" uniqueCount="1467">
  <si>
    <t>Region</t>
  </si>
  <si>
    <t>Zone</t>
  </si>
  <si>
    <t>My Fone</t>
  </si>
  <si>
    <t>Barisal</t>
  </si>
  <si>
    <t>Desh Link</t>
  </si>
  <si>
    <t>Faridpur</t>
  </si>
  <si>
    <t>Toushi Mobile Showroom &amp; Servicing</t>
  </si>
  <si>
    <t>M/S. National Electronics</t>
  </si>
  <si>
    <t>Gopalganj</t>
  </si>
  <si>
    <t>M/S Faiz Enterprise</t>
  </si>
  <si>
    <t>Mridha Telecom</t>
  </si>
  <si>
    <t>Winner Electronics</t>
  </si>
  <si>
    <t>Noor Electronics</t>
  </si>
  <si>
    <t>Patuakhali</t>
  </si>
  <si>
    <t>Zaman Electronics</t>
  </si>
  <si>
    <t>M/S. Rasel Enterprise</t>
  </si>
  <si>
    <t>M/S Saad Telecom</t>
  </si>
  <si>
    <t>A One Tel</t>
  </si>
  <si>
    <t>Pial Mobile Gallery</t>
  </si>
  <si>
    <t xml:space="preserve"> Chandpur </t>
  </si>
  <si>
    <t xml:space="preserve"> Cox's Bazar </t>
  </si>
  <si>
    <t xml:space="preserve"> Noakhali </t>
  </si>
  <si>
    <t xml:space="preserve"> Rangamati </t>
  </si>
  <si>
    <t xml:space="preserve"> Chittagong South </t>
  </si>
  <si>
    <t xml:space="preserve"> Chittagong North </t>
  </si>
  <si>
    <t>MM Communication</t>
  </si>
  <si>
    <t>Dhaka North</t>
  </si>
  <si>
    <t>Saif Telecom</t>
  </si>
  <si>
    <t>Dhaka center</t>
  </si>
  <si>
    <t>Trade plus</t>
  </si>
  <si>
    <t>Nabil Enterprise</t>
  </si>
  <si>
    <t>Gulshan</t>
  </si>
  <si>
    <t>Mobile House</t>
  </si>
  <si>
    <t>Mirpur</t>
  </si>
  <si>
    <t>Zaara Corporation</t>
  </si>
  <si>
    <t>Savar</t>
  </si>
  <si>
    <t>TM Communication</t>
  </si>
  <si>
    <t>Uttara</t>
  </si>
  <si>
    <t>Star Telecom</t>
  </si>
  <si>
    <t>Shore Distribution</t>
  </si>
  <si>
    <t>One Telecom (CTG Road)</t>
  </si>
  <si>
    <t>Dhaka South</t>
  </si>
  <si>
    <t>Chittagong Road</t>
  </si>
  <si>
    <t>Taj Telecom</t>
  </si>
  <si>
    <t>Dhanmondi</t>
  </si>
  <si>
    <t>City Telecom</t>
  </si>
  <si>
    <t>Jatrabari</t>
  </si>
  <si>
    <t>One Telecom, Jatrabari</t>
  </si>
  <si>
    <t>Dohar Enterprise</t>
  </si>
  <si>
    <t>Munshigonj</t>
  </si>
  <si>
    <t>Mehereen Telecom</t>
  </si>
  <si>
    <t>Keraniganj</t>
  </si>
  <si>
    <t>Nandan World Link</t>
  </si>
  <si>
    <t>One Telecom, Narayangonj</t>
  </si>
  <si>
    <t>Narayangonj</t>
  </si>
  <si>
    <t>One Telecom</t>
  </si>
  <si>
    <t>Paltan</t>
  </si>
  <si>
    <t>Ananda Electronics</t>
  </si>
  <si>
    <t>Nishat Telecom</t>
  </si>
  <si>
    <t>M K Trading Co.</t>
  </si>
  <si>
    <t xml:space="preserve"> Khulna </t>
  </si>
  <si>
    <t xml:space="preserve"> Jessore </t>
  </si>
  <si>
    <t xml:space="preserve"> Jhenaidah </t>
  </si>
  <si>
    <t xml:space="preserve"> Kushtia </t>
  </si>
  <si>
    <t xml:space="preserve"> Pirojpur </t>
  </si>
  <si>
    <t>F N Traders</t>
  </si>
  <si>
    <t>Mymensingh</t>
  </si>
  <si>
    <t>Bhaluka</t>
  </si>
  <si>
    <t>M/S. Sumon Telecoms</t>
  </si>
  <si>
    <t>Shakil Trade Interlink</t>
  </si>
  <si>
    <t>Mobile Point</t>
  </si>
  <si>
    <t>Gazipur</t>
  </si>
  <si>
    <t>Rathura Enterprise</t>
  </si>
  <si>
    <t>Rathura Enterprise – 2</t>
  </si>
  <si>
    <t>M/S Siddique Enterprise</t>
  </si>
  <si>
    <t>Jamalpur</t>
  </si>
  <si>
    <t>M/S. Mukul Enterprise</t>
  </si>
  <si>
    <t>New Samanta Telecom</t>
  </si>
  <si>
    <t>Repon Enterprise</t>
  </si>
  <si>
    <t>Bismillah Telecom</t>
  </si>
  <si>
    <t>Shisha Stationary &amp; Electronics</t>
  </si>
  <si>
    <t>M/S. Sujan Telecom</t>
  </si>
  <si>
    <t>Netrokona</t>
  </si>
  <si>
    <t>Shaheen Multimedia &amp; Telecom</t>
  </si>
  <si>
    <t>M/S Zaman Enterprise</t>
  </si>
  <si>
    <t>M/S Saidur Electronics</t>
  </si>
  <si>
    <t>Priyo Telecom</t>
  </si>
  <si>
    <t>Tangail</t>
  </si>
  <si>
    <t>S.M Tel</t>
  </si>
  <si>
    <t>Hello Naogaon</t>
  </si>
  <si>
    <t>Rajshahi</t>
  </si>
  <si>
    <t>Naogaon</t>
  </si>
  <si>
    <t>M/S Chowdhury Enterprise</t>
  </si>
  <si>
    <t>M/S BTB Telecom</t>
  </si>
  <si>
    <t>Rahman Telecom</t>
  </si>
  <si>
    <t>Tulip Distribution</t>
  </si>
  <si>
    <t>Pabna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</si>
  <si>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</si>
  <si>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</si>
  <si>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</si>
  <si>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</si>
  <si>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</si>
  <si>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</si>
  <si>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</si>
  <si>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</si>
  <si>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</si>
  <si>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Sanjog Mobile</t>
  </si>
  <si>
    <t>Pacific Electronics</t>
  </si>
  <si>
    <t>Rangpur</t>
  </si>
  <si>
    <t>World Media</t>
  </si>
  <si>
    <t>A.S.R. Trading</t>
  </si>
  <si>
    <t>Lalmonirhat</t>
  </si>
  <si>
    <t>Feroz Telecom</t>
  </si>
  <si>
    <t>Missing link trade and distribution</t>
  </si>
  <si>
    <t>Paul Telecom</t>
  </si>
  <si>
    <t>Tarek &amp; Brothers</t>
  </si>
  <si>
    <t>Shahil Distribution</t>
  </si>
  <si>
    <t>Thakurgaon</t>
  </si>
  <si>
    <t>Pacific Electronics – 2</t>
  </si>
  <si>
    <t>Swaranika  Enterprise</t>
  </si>
  <si>
    <t>M/S. Nodi Nishat Enterprise</t>
  </si>
  <si>
    <t>Dinajpur</t>
  </si>
  <si>
    <t>Mobile Plaza</t>
  </si>
  <si>
    <t>Sarker Telecom</t>
  </si>
  <si>
    <t>Sylhet</t>
  </si>
  <si>
    <t>Comilla</t>
  </si>
  <si>
    <t>M/S. Murad Enterprise</t>
  </si>
  <si>
    <t>Nashua Associate</t>
  </si>
  <si>
    <t>Narsingdhi</t>
  </si>
  <si>
    <t>Samiya Telecom-2</t>
  </si>
  <si>
    <t>Satata Mobile Centre</t>
  </si>
  <si>
    <t>Brahmanbaria</t>
  </si>
  <si>
    <t>Zeshan Telecom</t>
  </si>
  <si>
    <t>Hobiganj</t>
  </si>
  <si>
    <t>New Era Telecom</t>
  </si>
  <si>
    <t>Gopa Telecom</t>
  </si>
  <si>
    <t>Star Tel</t>
  </si>
  <si>
    <t>Distributors</t>
  </si>
  <si>
    <t>Mymensingh Outer</t>
  </si>
  <si>
    <t>Samiya Telecom</t>
  </si>
  <si>
    <t>StarTel Distribution-2</t>
  </si>
  <si>
    <t>M Enterprise</t>
  </si>
  <si>
    <t>Biponon Communications</t>
  </si>
  <si>
    <t>M/S. Saiful Enterprise</t>
  </si>
  <si>
    <t>Fantasy Telecom</t>
  </si>
  <si>
    <t>Mobile Shop</t>
  </si>
  <si>
    <t>Mobile Village</t>
  </si>
  <si>
    <t>Mobile Zone,Patia</t>
  </si>
  <si>
    <t>Prime Mobile Center</t>
  </si>
  <si>
    <t>Dhaka Telecom</t>
  </si>
  <si>
    <t>Mobile Media Center</t>
  </si>
  <si>
    <t>Salim Telecom &amp; Electronics</t>
  </si>
  <si>
    <t>Polly Mobile Distribution</t>
  </si>
  <si>
    <t>Satkania Store</t>
  </si>
  <si>
    <t>Toyabiya Telecom</t>
  </si>
  <si>
    <t>Mobile Heaven</t>
  </si>
  <si>
    <t>M/S. Alam Trade Link</t>
  </si>
  <si>
    <t>The National Carrier</t>
  </si>
  <si>
    <t>M/S Sholav Bitan</t>
  </si>
  <si>
    <t>Sibgat Telecom</t>
  </si>
  <si>
    <t>Hello Prithibi</t>
  </si>
  <si>
    <t>Ideal Communication</t>
  </si>
  <si>
    <t>Konica Trading</t>
  </si>
  <si>
    <t>S S Enterprise</t>
  </si>
  <si>
    <t>Max Tel</t>
  </si>
  <si>
    <t>Mobile Plus</t>
  </si>
  <si>
    <t>Biswa Bani Telecom</t>
  </si>
  <si>
    <t>M. R. Traders</t>
  </si>
  <si>
    <t>Mohima Telecom</t>
  </si>
  <si>
    <t>M/S. Panguchi Enterprise</t>
  </si>
  <si>
    <t>Shadhin Telecom</t>
  </si>
  <si>
    <t>Mobile Collection &amp; Ghori Ghor</t>
  </si>
  <si>
    <t>Khulna</t>
  </si>
  <si>
    <t>Chittagong</t>
  </si>
  <si>
    <t>National Total</t>
  </si>
  <si>
    <t>Remaining for 100%</t>
  </si>
  <si>
    <t>Daily Required Rate
for 100%</t>
  </si>
  <si>
    <t>Daily Required Rate for 100%</t>
  </si>
  <si>
    <t>Satkhira</t>
  </si>
  <si>
    <t>Tahia Enterprise</t>
  </si>
  <si>
    <t>Edison Electronics Ltd.</t>
  </si>
  <si>
    <t>Dhaka</t>
  </si>
  <si>
    <t>Remaining for 80%</t>
  </si>
  <si>
    <t>Daily Required Rate
for 80%</t>
  </si>
  <si>
    <t>Daily Required Rate for 80%</t>
  </si>
  <si>
    <t>Remaining Days</t>
  </si>
  <si>
    <t>Dealer Name</t>
  </si>
  <si>
    <t>DSR ID</t>
  </si>
  <si>
    <t>DSR Name</t>
  </si>
  <si>
    <t>Weightage</t>
  </si>
  <si>
    <t>Total 
(100%)</t>
  </si>
  <si>
    <t>Achievement</t>
  </si>
  <si>
    <t>Quantity</t>
  </si>
  <si>
    <t>Value</t>
  </si>
  <si>
    <t>Quantity (30%)</t>
  </si>
  <si>
    <t>Value (70%)</t>
  </si>
  <si>
    <t>DSR-0034</t>
  </si>
  <si>
    <t>DSR-0301</t>
  </si>
  <si>
    <t>DSR-0060</t>
  </si>
  <si>
    <t>DSR-0097</t>
  </si>
  <si>
    <t>DSR-0517</t>
  </si>
  <si>
    <t>DSR-0518</t>
  </si>
  <si>
    <t>DSR-0078</t>
  </si>
  <si>
    <t>DSR-0173</t>
  </si>
  <si>
    <t>DSR-0175</t>
  </si>
  <si>
    <t>Md. Hasnanin Ahmed Antor</t>
  </si>
  <si>
    <t>DSR-0174</t>
  </si>
  <si>
    <t>DSR-0612</t>
  </si>
  <si>
    <t>DSR-0344</t>
  </si>
  <si>
    <t>DSR-0345</t>
  </si>
  <si>
    <t>Mithun Halder</t>
  </si>
  <si>
    <t>DSR-0734</t>
  </si>
  <si>
    <t>DSR-0278</t>
  </si>
  <si>
    <t>Aminul</t>
  </si>
  <si>
    <t>DSR-0277</t>
  </si>
  <si>
    <t>Mr. Kumod Kanti</t>
  </si>
  <si>
    <t>DSR-0276</t>
  </si>
  <si>
    <t>Md. Monirul Islam</t>
  </si>
  <si>
    <t>DSR-0275</t>
  </si>
  <si>
    <t>Mr.Razib</t>
  </si>
  <si>
    <t>DSR-0542</t>
  </si>
  <si>
    <t>Md. Zubair Himel</t>
  </si>
  <si>
    <t>DSR-0578</t>
  </si>
  <si>
    <t>Mr. Rony</t>
  </si>
  <si>
    <t>DSR-0577</t>
  </si>
  <si>
    <t>Md. Robiul Islam (Shipon)</t>
  </si>
  <si>
    <t>DSR-0579</t>
  </si>
  <si>
    <t>Helal Sardar</t>
  </si>
  <si>
    <t>DSR-0580</t>
  </si>
  <si>
    <t>Md. Rubel Sheakh</t>
  </si>
  <si>
    <t>DSR-0554</t>
  </si>
  <si>
    <t>Mrittun Joy</t>
  </si>
  <si>
    <t>DSR-0553</t>
  </si>
  <si>
    <t>DSR-0009</t>
  </si>
  <si>
    <t>DSR-0705</t>
  </si>
  <si>
    <t>DSR-0117</t>
  </si>
  <si>
    <t>DSR-0646</t>
  </si>
  <si>
    <t>Shafikul Islam</t>
  </si>
  <si>
    <t>DSR-0644</t>
  </si>
  <si>
    <t>Dipongkar Biswas</t>
  </si>
  <si>
    <t>DSR-0645</t>
  </si>
  <si>
    <t>DSR-0643</t>
  </si>
  <si>
    <t>DSR-0461</t>
  </si>
  <si>
    <t>Mr. Shital Chandra roy</t>
  </si>
  <si>
    <t>DSR-0280</t>
  </si>
  <si>
    <t>Mr. Jiban Chandra Barai</t>
  </si>
  <si>
    <t>DSR-0606</t>
  </si>
  <si>
    <t>Mr. Tusar Mondol</t>
  </si>
  <si>
    <t>DSR-0279</t>
  </si>
  <si>
    <t>Mr. Chandon</t>
  </si>
  <si>
    <t>DSR-0305</t>
  </si>
  <si>
    <t>DSR-0306</t>
  </si>
  <si>
    <t>DSR-0365</t>
  </si>
  <si>
    <t>Md.Sumon Mia</t>
  </si>
  <si>
    <t>DSR-0367</t>
  </si>
  <si>
    <t>DSR-0366</t>
  </si>
  <si>
    <t>DSR-0284</t>
  </si>
  <si>
    <t>DSR-0285</t>
  </si>
  <si>
    <t>DSR-0178</t>
  </si>
  <si>
    <t>DSR-0176</t>
  </si>
  <si>
    <t>DSR-0177</t>
  </si>
  <si>
    <t>DSR-0563</t>
  </si>
  <si>
    <t>DSR-0339</t>
  </si>
  <si>
    <t>DSR-0343</t>
  </si>
  <si>
    <t>DSR-0340</t>
  </si>
  <si>
    <t>DSR-0341</t>
  </si>
  <si>
    <t>Golam Kabir</t>
  </si>
  <si>
    <t>DSR-0424</t>
  </si>
  <si>
    <t>DSR-0422</t>
  </si>
  <si>
    <t>DSR-0423</t>
  </si>
  <si>
    <t>DSR-0421</t>
  </si>
  <si>
    <t>DSR-0626</t>
  </si>
  <si>
    <t>Md. Jakir Hossain</t>
  </si>
  <si>
    <t>DSR-0623</t>
  </si>
  <si>
    <t>DSR-0624</t>
  </si>
  <si>
    <t>Babul</t>
  </si>
  <si>
    <t>DSR-0625</t>
  </si>
  <si>
    <t>DSR-0431</t>
  </si>
  <si>
    <t>DSR-0430</t>
  </si>
  <si>
    <t>DSR-0545</t>
  </si>
  <si>
    <t>DSR-0677</t>
  </si>
  <si>
    <t>DSR-0678</t>
  </si>
  <si>
    <t>DSR-0675</t>
  </si>
  <si>
    <t>Rahatul Islam</t>
  </si>
  <si>
    <t>DSR-0663</t>
  </si>
  <si>
    <t>Ariful Hoque</t>
  </si>
  <si>
    <t>DSR-0674</t>
  </si>
  <si>
    <t>H.M. Arshad</t>
  </si>
  <si>
    <t>DSR-0692</t>
  </si>
  <si>
    <t>DSR-0691</t>
  </si>
  <si>
    <t>Md. Muslim</t>
  </si>
  <si>
    <t>DSR-0693</t>
  </si>
  <si>
    <t>Md. Mabud</t>
  </si>
  <si>
    <t>DSR-0695</t>
  </si>
  <si>
    <t>Md. Nahid</t>
  </si>
  <si>
    <t>DSR-0658</t>
  </si>
  <si>
    <t>DSR-0659</t>
  </si>
  <si>
    <t>Md. Nurul Alam</t>
  </si>
  <si>
    <t>DSR-0726</t>
  </si>
  <si>
    <t>Abdul Momin Azad</t>
  </si>
  <si>
    <t>DSR-0392</t>
  </si>
  <si>
    <t>Md.Tofajjal</t>
  </si>
  <si>
    <t>DSR-0393</t>
  </si>
  <si>
    <t>Md. Rimon</t>
  </si>
  <si>
    <t>DSR-0394</t>
  </si>
  <si>
    <t>Md.Saiful Islam</t>
  </si>
  <si>
    <t>DSR-0567</t>
  </si>
  <si>
    <t>DSR-0400</t>
  </si>
  <si>
    <t>DSR-0562</t>
  </si>
  <si>
    <t>Jhontu Sarma</t>
  </si>
  <si>
    <t>DSR-0398</t>
  </si>
  <si>
    <t>Md.Alam</t>
  </si>
  <si>
    <t>DSR-0399</t>
  </si>
  <si>
    <t>Md.Lokman Uddin</t>
  </si>
  <si>
    <t>DSR-0568</t>
  </si>
  <si>
    <t>Imam Hossain</t>
  </si>
  <si>
    <t>DSR-0570</t>
  </si>
  <si>
    <t>Md. Harun</t>
  </si>
  <si>
    <t>DSR-0569</t>
  </si>
  <si>
    <t>Md. Selim</t>
  </si>
  <si>
    <t>DSR-0712</t>
  </si>
  <si>
    <t>DSR-0390</t>
  </si>
  <si>
    <t>Mr. Salauddin</t>
  </si>
  <si>
    <t>DSR-0005</t>
  </si>
  <si>
    <t>Md. Iqbal Hossain</t>
  </si>
  <si>
    <t>DSR-0095</t>
  </si>
  <si>
    <t>Mr. Bappy</t>
  </si>
  <si>
    <t>DSR-0500</t>
  </si>
  <si>
    <t>Mr. Sumon Chandra Das</t>
  </si>
  <si>
    <t>DSR-0030</t>
  </si>
  <si>
    <t>Mr. Jarif Hossain</t>
  </si>
  <si>
    <t>DSR-0080</t>
  </si>
  <si>
    <t>Md. Maine Uddin Jiku</t>
  </si>
  <si>
    <t>DSR-0057</t>
  </si>
  <si>
    <t>DSR-0425</t>
  </si>
  <si>
    <t>DSR-0426</t>
  </si>
  <si>
    <t>Raihan</t>
  </si>
  <si>
    <t>DSR-0427</t>
  </si>
  <si>
    <t>Rubel</t>
  </si>
  <si>
    <t>DSR-0429</t>
  </si>
  <si>
    <t>Mr. Rifat</t>
  </si>
  <si>
    <t>DSR-0428</t>
  </si>
  <si>
    <t>Mainul</t>
  </si>
  <si>
    <t>DSR-0196</t>
  </si>
  <si>
    <t>Md.Aminul Islam</t>
  </si>
  <si>
    <t>DSR-0197</t>
  </si>
  <si>
    <t>DSR-0195</t>
  </si>
  <si>
    <t>Md.Nejam Uddin</t>
  </si>
  <si>
    <t>Md. Masud</t>
  </si>
  <si>
    <t>Md.Morshed Alam</t>
  </si>
  <si>
    <t>DSR-0434</t>
  </si>
  <si>
    <t>Md. Sarwar Hossen Sujon</t>
  </si>
  <si>
    <t>DSR-0633</t>
  </si>
  <si>
    <t>Md. Belal Hossain</t>
  </si>
  <si>
    <t>DSR-0704</t>
  </si>
  <si>
    <t>DSR-0635</t>
  </si>
  <si>
    <t>Mr. Kanak Das</t>
  </si>
  <si>
    <t>DSR-0396</t>
  </si>
  <si>
    <t>Md. Monir Hossain</t>
  </si>
  <si>
    <t>DSR-0397</t>
  </si>
  <si>
    <t>Md. Younus</t>
  </si>
  <si>
    <t>DSR-0438</t>
  </si>
  <si>
    <t>Md. Alamin</t>
  </si>
  <si>
    <t>DSR-0439</t>
  </si>
  <si>
    <t>DSR-0651</t>
  </si>
  <si>
    <t>Nayan Dey</t>
  </si>
  <si>
    <t>DSR-0049</t>
  </si>
  <si>
    <t>DSR-0024</t>
  </si>
  <si>
    <t>DSR-0075</t>
  </si>
  <si>
    <t>DSR-0137</t>
  </si>
  <si>
    <t>DSR-0667</t>
  </si>
  <si>
    <t>Md. Faruk Islam</t>
  </si>
  <si>
    <t>DSR-0666</t>
  </si>
  <si>
    <t>Md. Rabbi</t>
  </si>
  <si>
    <t>DSR-0224</t>
  </si>
  <si>
    <t>Abdul Matin</t>
  </si>
  <si>
    <t>DSR-0668</t>
  </si>
  <si>
    <t>Md. Jahidul Islam</t>
  </si>
  <si>
    <t>DSR-0084</t>
  </si>
  <si>
    <t>DSR-0045</t>
  </si>
  <si>
    <t>Md. Atik</t>
  </si>
  <si>
    <t>DSR-0068</t>
  </si>
  <si>
    <t>DSR-0549</t>
  </si>
  <si>
    <t>Md. Alal Hossain</t>
  </si>
  <si>
    <t>DSR-0551</t>
  </si>
  <si>
    <t>Md. Jewel Rana</t>
  </si>
  <si>
    <t>DSR-0552</t>
  </si>
  <si>
    <t>DSR-0739</t>
  </si>
  <si>
    <t>Md. Akbar Hosen</t>
  </si>
  <si>
    <t>DSR-0550</t>
  </si>
  <si>
    <t>DSR-0013</t>
  </si>
  <si>
    <t>Salah Uddin Jomader</t>
  </si>
  <si>
    <t>DSR-0209</t>
  </si>
  <si>
    <t>Sagor Islam</t>
  </si>
  <si>
    <t>DSR-0038</t>
  </si>
  <si>
    <t>DSR-0208</t>
  </si>
  <si>
    <t>DSR-0210</t>
  </si>
  <si>
    <t>Md. Rakib</t>
  </si>
  <si>
    <t>DSR-0003</t>
  </si>
  <si>
    <t>DSR-0061</t>
  </si>
  <si>
    <t>Md. Reyaz Uddin</t>
  </si>
  <si>
    <t>DSR-0028</t>
  </si>
  <si>
    <t>Md. Mahabub</t>
  </si>
  <si>
    <t>DSR-0127</t>
  </si>
  <si>
    <t>DSR-0037</t>
  </si>
  <si>
    <t>Anik Das Bappi</t>
  </si>
  <si>
    <t>DSR-0093</t>
  </si>
  <si>
    <t>DSR-0589</t>
  </si>
  <si>
    <t>DSR-0012</t>
  </si>
  <si>
    <t>DSR-0485</t>
  </si>
  <si>
    <t>DSR-0090</t>
  </si>
  <si>
    <t>DSR-0450</t>
  </si>
  <si>
    <t>DSR-0116</t>
  </si>
  <si>
    <t>DSR-0066</t>
  </si>
  <si>
    <t>DSR-0650</t>
  </si>
  <si>
    <t>Abir Hossain</t>
  </si>
  <si>
    <t>DSR-0649</t>
  </si>
  <si>
    <t>Lablu Mia</t>
  </si>
  <si>
    <t>DSR-0648</t>
  </si>
  <si>
    <t>Saiful Islam</t>
  </si>
  <si>
    <t>DSR-0056</t>
  </si>
  <si>
    <t>Md. Shapan</t>
  </si>
  <si>
    <t>DSR-0025</t>
  </si>
  <si>
    <t>Sumon</t>
  </si>
  <si>
    <t>DSR-0091</t>
  </si>
  <si>
    <t>Sonjit Barmon</t>
  </si>
  <si>
    <t>DSR-0130</t>
  </si>
  <si>
    <t>Bappy</t>
  </si>
  <si>
    <t>DSR-0050</t>
  </si>
  <si>
    <t>Hridoy</t>
  </si>
  <si>
    <t>DSR-0112</t>
  </si>
  <si>
    <t>Ali Hossain</t>
  </si>
  <si>
    <t>DSR-0108</t>
  </si>
  <si>
    <t>DSR-0121</t>
  </si>
  <si>
    <t>DSR-0499</t>
  </si>
  <si>
    <t>Nazrul Islam</t>
  </si>
  <si>
    <t>DSR-0092</t>
  </si>
  <si>
    <t>Md Nahidul Islam</t>
  </si>
  <si>
    <t>DSR-0459</t>
  </si>
  <si>
    <t>Md Babul Hossain</t>
  </si>
  <si>
    <t>DSR-0054</t>
  </si>
  <si>
    <t>Md.Ibrahim Khalil</t>
  </si>
  <si>
    <t>DSR-0697</t>
  </si>
  <si>
    <t>DSR-0369</t>
  </si>
  <si>
    <t>DSR-0491</t>
  </si>
  <si>
    <t>DSR-0371</t>
  </si>
  <si>
    <t>DSR-0370</t>
  </si>
  <si>
    <t>DSR-0507</t>
  </si>
  <si>
    <t>Md. Farhad Hossen</t>
  </si>
  <si>
    <t>DSR-0446</t>
  </si>
  <si>
    <t>DSR-0479</t>
  </si>
  <si>
    <t>DSR-0016</t>
  </si>
  <si>
    <t>DSR-0070</t>
  </si>
  <si>
    <t>Md. Jony</t>
  </si>
  <si>
    <t>DSR-0041</t>
  </si>
  <si>
    <t>DSR-0086</t>
  </si>
  <si>
    <t>DSR-0048</t>
  </si>
  <si>
    <t>Md. Badhon Hossain</t>
  </si>
  <si>
    <t>DSR-0023</t>
  </si>
  <si>
    <t>Md. Mosaddek Billah</t>
  </si>
  <si>
    <t>DSR-0543</t>
  </si>
  <si>
    <t>DSR-0267</t>
  </si>
  <si>
    <t>Faruk Khan</t>
  </si>
  <si>
    <t>DSR-0653</t>
  </si>
  <si>
    <t>DSR-0257</t>
  </si>
  <si>
    <t>Gautam Ghosh Rony</t>
  </si>
  <si>
    <t>DSR-0145</t>
  </si>
  <si>
    <t>DSR-0148</t>
  </si>
  <si>
    <t>Md. Shohel Rana</t>
  </si>
  <si>
    <t>DSR-0139</t>
  </si>
  <si>
    <t>DSR-0134</t>
  </si>
  <si>
    <t>Md. Toukir</t>
  </si>
  <si>
    <t>DSR-0149</t>
  </si>
  <si>
    <t>Md. Shohag Molla</t>
  </si>
  <si>
    <t>DSR-0560</t>
  </si>
  <si>
    <t>DSR-0482</t>
  </si>
  <si>
    <t>Md. Imran</t>
  </si>
  <si>
    <t>DSR-0452</t>
  </si>
  <si>
    <t>Md. Rabby Khan</t>
  </si>
  <si>
    <t>DSR-0303</t>
  </si>
  <si>
    <t>Md. Shafiqul Islam</t>
  </si>
  <si>
    <t>DSR-0304</t>
  </si>
  <si>
    <t>DSR-0559</t>
  </si>
  <si>
    <t>DSR-0282</t>
  </si>
  <si>
    <t>Jobayer Ahmed Joy</t>
  </si>
  <si>
    <t>DSR-0281</t>
  </si>
  <si>
    <t>DSR-0283</t>
  </si>
  <si>
    <t>DSR-0447</t>
  </si>
  <si>
    <t>Md.Abdul Mannan Shapon</t>
  </si>
  <si>
    <t>DSR-0504</t>
  </si>
  <si>
    <t>DSR-0558</t>
  </si>
  <si>
    <t>DSR-0088</t>
  </si>
  <si>
    <t>DSR-0015</t>
  </si>
  <si>
    <t>Md. Abu Taher</t>
  </si>
  <si>
    <t>DSR-0432</t>
  </si>
  <si>
    <t>DSR-0315</t>
  </si>
  <si>
    <t>DSR-0480</t>
  </si>
  <si>
    <t>DSR-0557</t>
  </si>
  <si>
    <t>DSR-0063</t>
  </si>
  <si>
    <t>Md. Ariful Islam</t>
  </si>
  <si>
    <t>DSR-0085</t>
  </si>
  <si>
    <t>Md.Kawser Molla</t>
  </si>
  <si>
    <t>DSR-0039</t>
  </si>
  <si>
    <t>Md. Mahfuzur Rahman Masum</t>
  </si>
  <si>
    <t>DSR-0014</t>
  </si>
  <si>
    <t>Md. Sofiullah</t>
  </si>
  <si>
    <t>DSR-0119</t>
  </si>
  <si>
    <t>Sirajul Islam (Nayan)</t>
  </si>
  <si>
    <t>DSR-0738</t>
  </si>
  <si>
    <t>Md. Sikander Badsha</t>
  </si>
  <si>
    <t>DSR-0027</t>
  </si>
  <si>
    <t>DSR-0503</t>
  </si>
  <si>
    <t>DSR-0152</t>
  </si>
  <si>
    <t>Md. Manir Hossain</t>
  </si>
  <si>
    <t>DSR-0151</t>
  </si>
  <si>
    <t>DSR-0150</t>
  </si>
  <si>
    <t>DSR-0002</t>
  </si>
  <si>
    <t>Md. Lokman Hossain</t>
  </si>
  <si>
    <t>DSR-0153</t>
  </si>
  <si>
    <t>DSR-0352</t>
  </si>
  <si>
    <t>Md. Moklesur Rahman</t>
  </si>
  <si>
    <t>DSR-0588</t>
  </si>
  <si>
    <t>DSR-0353</t>
  </si>
  <si>
    <t>Mr. Robi</t>
  </si>
  <si>
    <t>DSR-0584</t>
  </si>
  <si>
    <t>DSR-0464</t>
  </si>
  <si>
    <t>Saiful Alam Sumon</t>
  </si>
  <si>
    <t>DSR-0467</t>
  </si>
  <si>
    <t>DSR-0465</t>
  </si>
  <si>
    <t>Mostafa Kamal</t>
  </si>
  <si>
    <t>DSR-0466</t>
  </si>
  <si>
    <t>DSR-0333</t>
  </si>
  <si>
    <t>DSR-0332</t>
  </si>
  <si>
    <t>Animesh</t>
  </si>
  <si>
    <t>DSR-0508</t>
  </si>
  <si>
    <t>Atahar Uddin Masum</t>
  </si>
  <si>
    <t>DSR-0096</t>
  </si>
  <si>
    <t>Md. Shahidul Islam</t>
  </si>
  <si>
    <t>DSR-0627</t>
  </si>
  <si>
    <t>Torun Chakraborty</t>
  </si>
  <si>
    <t>DSR-0087</t>
  </si>
  <si>
    <t>Md. Taijal Hossain Rony</t>
  </si>
  <si>
    <t>DSR-0008</t>
  </si>
  <si>
    <t>Md. Jafor Ahmed Kajol</t>
  </si>
  <si>
    <t>DSR-0509</t>
  </si>
  <si>
    <t>DSR-0544</t>
  </si>
  <si>
    <t>DSR-0110</t>
  </si>
  <si>
    <t>Naser</t>
  </si>
  <si>
    <t>DSR-0033</t>
  </si>
  <si>
    <t>DSR-0065</t>
  </si>
  <si>
    <t>Md. Babor Ali</t>
  </si>
  <si>
    <t>DSR-0166</t>
  </si>
  <si>
    <t>Md. Lockman Al Hakim</t>
  </si>
  <si>
    <t>DSR-0613</t>
  </si>
  <si>
    <t>Md. Hasanuzzaman</t>
  </si>
  <si>
    <t>DSR-0164</t>
  </si>
  <si>
    <t>Abdur Rahim</t>
  </si>
  <si>
    <t>DSR-0167</t>
  </si>
  <si>
    <t>Mr. Porimol Kumar</t>
  </si>
  <si>
    <t>DSR-0165</t>
  </si>
  <si>
    <t>Saydur Rahman Jewel</t>
  </si>
  <si>
    <t>DSR-0163</t>
  </si>
  <si>
    <t>Md.Ohidul Islam</t>
  </si>
  <si>
    <t>DSR-0180</t>
  </si>
  <si>
    <t>Uttam kumar</t>
  </si>
  <si>
    <t>DSR-0735</t>
  </si>
  <si>
    <t>Alif Sheikh</t>
  </si>
  <si>
    <t>DSR-0182</t>
  </si>
  <si>
    <t>Sujoy kumar</t>
  </si>
  <si>
    <t>DSR-0181</t>
  </si>
  <si>
    <t>Palash Biswas</t>
  </si>
  <si>
    <t>DSR-0035</t>
  </si>
  <si>
    <t>DSR-0010</t>
  </si>
  <si>
    <t>DSR-0743</t>
  </si>
  <si>
    <t>MD. EMON 2</t>
  </si>
  <si>
    <t>DSR-0100</t>
  </si>
  <si>
    <t>Md. Shahin Hossain (Jony)</t>
  </si>
  <si>
    <t>DSR-0124</t>
  </si>
  <si>
    <t>Md. Shimul Hossan</t>
  </si>
  <si>
    <t>DSR-0055</t>
  </si>
  <si>
    <t>DSR-0081</t>
  </si>
  <si>
    <t>DSR-0533</t>
  </si>
  <si>
    <t>DSR-0354</t>
  </si>
  <si>
    <t>DSR-0222</t>
  </si>
  <si>
    <t>Md. Abdul barek</t>
  </si>
  <si>
    <t>DSR-0223</t>
  </si>
  <si>
    <t>DSR-0220</t>
  </si>
  <si>
    <t>Md. Ekram hossain</t>
  </si>
  <si>
    <t>DSR-0221</t>
  </si>
  <si>
    <t>Md. Fazlul halim Panna</t>
  </si>
  <si>
    <t>DSR-0742</t>
  </si>
  <si>
    <t>DSR-0185</t>
  </si>
  <si>
    <t>Md. Ariful Islam Mezbah</t>
  </si>
  <si>
    <t>DSR-0183</t>
  </si>
  <si>
    <t>Ariful Islam Tipu</t>
  </si>
  <si>
    <t>DSR-0186</t>
  </si>
  <si>
    <t>S.K Linkon</t>
  </si>
  <si>
    <t>DSR-0184</t>
  </si>
  <si>
    <t>DSR-0652</t>
  </si>
  <si>
    <t>Manos Kumar Das</t>
  </si>
  <si>
    <t>DSR-0338</t>
  </si>
  <si>
    <t>Partha haldar</t>
  </si>
  <si>
    <t>DSR-0337</t>
  </si>
  <si>
    <t>Md. Allauddin Howladar</t>
  </si>
  <si>
    <t>DSR-0336</t>
  </si>
  <si>
    <t>Mr. Shopon</t>
  </si>
  <si>
    <t>DSR-0555</t>
  </si>
  <si>
    <t>Md. Hassan</t>
  </si>
  <si>
    <t>DSR-0594</t>
  </si>
  <si>
    <t>DSR-0172</t>
  </si>
  <si>
    <t>DSR-0597</t>
  </si>
  <si>
    <t>DSR-0171</t>
  </si>
  <si>
    <t>Md. Monirul Islam Milon</t>
  </si>
  <si>
    <t>DSR-0168</t>
  </si>
  <si>
    <t>Palash Kumar Ghosh(Palash)</t>
  </si>
  <si>
    <t>DSR-0170</t>
  </si>
  <si>
    <t>Habibur Rahman Habib(Habib)</t>
  </si>
  <si>
    <t>DSR-0169</t>
  </si>
  <si>
    <t>Kalam</t>
  </si>
  <si>
    <t>DSR-0475</t>
  </si>
  <si>
    <t>DSR-0406</t>
  </si>
  <si>
    <t>Md. Arif Hossain</t>
  </si>
  <si>
    <t>DSR-0407</t>
  </si>
  <si>
    <t>DSR-0574</t>
  </si>
  <si>
    <t>DSR-0593</t>
  </si>
  <si>
    <t>Md Jahirul Islam</t>
  </si>
  <si>
    <t>DSR-0515</t>
  </si>
  <si>
    <t>DSR-0516</t>
  </si>
  <si>
    <t>DSR-0628</t>
  </si>
  <si>
    <t>Md Rakib Hasan</t>
  </si>
  <si>
    <t>DSR-0442</t>
  </si>
  <si>
    <t>Md. Abul Khaer</t>
  </si>
  <si>
    <t>DSR-0608</t>
  </si>
  <si>
    <t>Mobile point</t>
  </si>
  <si>
    <t>DSR-0188</t>
  </si>
  <si>
    <t>DSR-0187</t>
  </si>
  <si>
    <t>Md.Liton Mia</t>
  </si>
  <si>
    <t>DSR-0592</t>
  </si>
  <si>
    <t>Md. Tareq Mia</t>
  </si>
  <si>
    <t>DSR-0484</t>
  </si>
  <si>
    <t>Md. Rasel</t>
  </si>
  <si>
    <t>DSR-0102</t>
  </si>
  <si>
    <t>DSR-0017</t>
  </si>
  <si>
    <t>Abdul Latif</t>
  </si>
  <si>
    <t>DSR-0618</t>
  </si>
  <si>
    <t>Kajal Roy</t>
  </si>
  <si>
    <t>DSR-0591</t>
  </si>
  <si>
    <t>Md. Jahurul Islam</t>
  </si>
  <si>
    <t>DSR-0300</t>
  </si>
  <si>
    <t>Md. Liton Mia</t>
  </si>
  <si>
    <t>DSR-0493</t>
  </si>
  <si>
    <t>DSR-0725</t>
  </si>
  <si>
    <t>Md. Nazmul Islam</t>
  </si>
  <si>
    <t>DSR-0064</t>
  </si>
  <si>
    <t>DSR-0042</t>
  </si>
  <si>
    <t>DSR-0494</t>
  </si>
  <si>
    <t>DSR-0483</t>
  </si>
  <si>
    <t>Md. Sumon Mia</t>
  </si>
  <si>
    <t>DSR-0673</t>
  </si>
  <si>
    <t>Md. Imrul Hossain</t>
  </si>
  <si>
    <t>DSR-0404</t>
  </si>
  <si>
    <t>DSR-0405</t>
  </si>
  <si>
    <t>Md. Tara</t>
  </si>
  <si>
    <t>DSR-0403</t>
  </si>
  <si>
    <t>DSR-0401</t>
  </si>
  <si>
    <t>Md. Jahangir Alam</t>
  </si>
  <si>
    <t>DSR-0724</t>
  </si>
  <si>
    <t>Md. Saroar</t>
  </si>
  <si>
    <t>DSR-0410</t>
  </si>
  <si>
    <t>Md. Bappy</t>
  </si>
  <si>
    <t>DSR-0655</t>
  </si>
  <si>
    <t>Md. Sojol Rahman</t>
  </si>
  <si>
    <t>DSR-0409</t>
  </si>
  <si>
    <t>Md. Billal Hossain</t>
  </si>
  <si>
    <t>DSR-0408</t>
  </si>
  <si>
    <t>DSR-0412</t>
  </si>
  <si>
    <t>Md. Tuhin</t>
  </si>
  <si>
    <t>DSR-0445</t>
  </si>
  <si>
    <t>DSR-0737</t>
  </si>
  <si>
    <t>DSR-0411</t>
  </si>
  <si>
    <t>Md. Ali Hossain</t>
  </si>
  <si>
    <t>DSR-0414</t>
  </si>
  <si>
    <t>Md. Abdul Majid</t>
  </si>
  <si>
    <t>DSR-0413</t>
  </si>
  <si>
    <t>DSR-0416</t>
  </si>
  <si>
    <t>Junaeid Hasan</t>
  </si>
  <si>
    <t>DSR-0417</t>
  </si>
  <si>
    <t>Md. Ataur Rahman</t>
  </si>
  <si>
    <t>DSR-0082</t>
  </si>
  <si>
    <t>Md. Shamim Rana</t>
  </si>
  <si>
    <t>DSR-0051</t>
  </si>
  <si>
    <t>Awlad Hossain</t>
  </si>
  <si>
    <t>DSR-0573</t>
  </si>
  <si>
    <t>Md. Shofiqul Islam</t>
  </si>
  <si>
    <t>DSR-0043</t>
  </si>
  <si>
    <t>Md. Aiub Ali</t>
  </si>
  <si>
    <t>DSR-0018</t>
  </si>
  <si>
    <t>Md. Mazharul Islam (Riyadh)</t>
  </si>
  <si>
    <t>DSR-0572</t>
  </si>
  <si>
    <t>Md. Salauddin</t>
  </si>
  <si>
    <t>DSR-0665</t>
  </si>
  <si>
    <t>DSR-0565</t>
  </si>
  <si>
    <t>DSR-0718</t>
  </si>
  <si>
    <t>DSR-0582</t>
  </si>
  <si>
    <t>Md. Saddam</t>
  </si>
  <si>
    <t>DSR-0566</t>
  </si>
  <si>
    <t>Md. Mahin</t>
  </si>
  <si>
    <t>DSR-0571</t>
  </si>
  <si>
    <t>DSR-0719</t>
  </si>
  <si>
    <t>DSR-0609</t>
  </si>
  <si>
    <t>DSR-0441</t>
  </si>
  <si>
    <t>DSR-0104</t>
  </si>
  <si>
    <t>Md. Noyon Khan</t>
  </si>
  <si>
    <t>DSR-0714</t>
  </si>
  <si>
    <t>DSR-0520</t>
  </si>
  <si>
    <t>DSR-0072</t>
  </si>
  <si>
    <t>DSR-0716</t>
  </si>
  <si>
    <t>DSR-0190</t>
  </si>
  <si>
    <t>DSR-0189</t>
  </si>
  <si>
    <t>Md. Mosarrof Hossain</t>
  </si>
  <si>
    <t>DSR-0191</t>
  </si>
  <si>
    <t>Lipon Chandra</t>
  </si>
  <si>
    <t>DSR-0192</t>
  </si>
  <si>
    <t>Md. Shamim Ahmed</t>
  </si>
  <si>
    <t>DSR-0327</t>
  </si>
  <si>
    <t>DSR-0323</t>
  </si>
  <si>
    <t>DSR-0656</t>
  </si>
  <si>
    <t>DSR-0419</t>
  </si>
  <si>
    <t>DSR-0420</t>
  </si>
  <si>
    <t xml:space="preserve">Md. Ashraful </t>
  </si>
  <si>
    <t>DSR-0418</t>
  </si>
  <si>
    <t>DSR-0576</t>
  </si>
  <si>
    <t>Alamgir Hossain</t>
  </si>
  <si>
    <t>DSR-0524</t>
  </si>
  <si>
    <t>DSR-0069</t>
  </si>
  <si>
    <t>DSR-0123</t>
  </si>
  <si>
    <t>Mir Awal</t>
  </si>
  <si>
    <t>DSR-0141</t>
  </si>
  <si>
    <t>Syed Shafiqur Islam</t>
  </si>
  <si>
    <t>DSR-0703</t>
  </si>
  <si>
    <t>DSR-0501</t>
  </si>
  <si>
    <t>DSR-0740</t>
  </si>
  <si>
    <t>DSR-0502</t>
  </si>
  <si>
    <t>DSR-0113</t>
  </si>
  <si>
    <t>Md. Rakibul</t>
  </si>
  <si>
    <t>DSR-0142</t>
  </si>
  <si>
    <t>DSR-0133</t>
  </si>
  <si>
    <t>DSR-0019</t>
  </si>
  <si>
    <t>DSR-0107</t>
  </si>
  <si>
    <t>DSR-0036</t>
  </si>
  <si>
    <t>Md. Ruhul Islam</t>
  </si>
  <si>
    <t>DSR-0636</t>
  </si>
  <si>
    <t>Md. Johorul Islam</t>
  </si>
  <si>
    <t>DSR-0575</t>
  </si>
  <si>
    <t>DSR-0744</t>
  </si>
  <si>
    <t>Somor</t>
  </si>
  <si>
    <t>DSR-0058</t>
  </si>
  <si>
    <t>Md Moynul Islam</t>
  </si>
  <si>
    <t>DSR-0083</t>
  </si>
  <si>
    <t>Md. Sagor Ahmed</t>
  </si>
  <si>
    <t>DSR-0706</t>
  </si>
  <si>
    <t>DSR-0309</t>
  </si>
  <si>
    <t>Md.Maruf-Un-Nabe Munna</t>
  </si>
  <si>
    <t>DSR-0310</t>
  </si>
  <si>
    <t>Md. Ashik Rahman</t>
  </si>
  <si>
    <t>DSR-0590</t>
  </si>
  <si>
    <t>Md. Atiqul Islam</t>
  </si>
  <si>
    <t>DSR-0312</t>
  </si>
  <si>
    <t>Md.Rabiul Islam (Robi)</t>
  </si>
  <si>
    <t>DSR-0311</t>
  </si>
  <si>
    <t>DSR-0079</t>
  </si>
  <si>
    <t>DSR-0131</t>
  </si>
  <si>
    <t>Md. Bayzid Bostami</t>
  </si>
  <si>
    <t>DSR-0161</t>
  </si>
  <si>
    <t>DSR-0114</t>
  </si>
  <si>
    <t>Md. Rashed Alam</t>
  </si>
  <si>
    <t>DSR-0006</t>
  </si>
  <si>
    <t>DSR-0160</t>
  </si>
  <si>
    <t>DSR-0098</t>
  </si>
  <si>
    <t>Md. Faruk Hossain</t>
  </si>
  <si>
    <t>DSR-0146</t>
  </si>
  <si>
    <t>DSR-0495</t>
  </si>
  <si>
    <t>Md. Monowar Hossain</t>
  </si>
  <si>
    <t>DSR-0496</t>
  </si>
  <si>
    <t>DSR-0498</t>
  </si>
  <si>
    <t>Md. Khairul Islam</t>
  </si>
  <si>
    <t>DSR-0497</t>
  </si>
  <si>
    <t>Md. Nasir Uddin</t>
  </si>
  <si>
    <t>DSR-0246</t>
  </si>
  <si>
    <t>Md.James Hossain</t>
  </si>
  <si>
    <t>DSR-0247</t>
  </si>
  <si>
    <t>DSR-0619</t>
  </si>
  <si>
    <t>DSR-0248</t>
  </si>
  <si>
    <t>DSR-0349</t>
  </si>
  <si>
    <t>Prodip Kumer</t>
  </si>
  <si>
    <t>DSR-0350</t>
  </si>
  <si>
    <t>Rabiul Islam</t>
  </si>
  <si>
    <t>DSR-0351</t>
  </si>
  <si>
    <t>Shoel Rana</t>
  </si>
  <si>
    <t>DSR-0156</t>
  </si>
  <si>
    <t>DSR-0159</t>
  </si>
  <si>
    <t>DSR-0158</t>
  </si>
  <si>
    <t>DSR-0155</t>
  </si>
  <si>
    <t>DSR-0001</t>
  </si>
  <si>
    <t>DSR-0661</t>
  </si>
  <si>
    <t>DSR-0026</t>
  </si>
  <si>
    <t>Md. Rubel</t>
  </si>
  <si>
    <t>DSR-0157</t>
  </si>
  <si>
    <t>DSR-0477</t>
  </si>
  <si>
    <t>DSR-0162</t>
  </si>
  <si>
    <t>DSR-0622</t>
  </si>
  <si>
    <t>Md. Alamin Hossain</t>
  </si>
  <si>
    <t>DSR-0218</t>
  </si>
  <si>
    <t>DSR-0621</t>
  </si>
  <si>
    <t>DSR-0217</t>
  </si>
  <si>
    <t>Md. Abdul Khalek</t>
  </si>
  <si>
    <t>DSR-0216</t>
  </si>
  <si>
    <t>DSR-0614</t>
  </si>
  <si>
    <t>Md. Rezaul Karim</t>
  </si>
  <si>
    <t>DSR-0698</t>
  </si>
  <si>
    <t>Dipak Kumar</t>
  </si>
  <si>
    <t>DSR-0699</t>
  </si>
  <si>
    <t>DSR-0616</t>
  </si>
  <si>
    <t>DSR-0617</t>
  </si>
  <si>
    <t>DSR-0700</t>
  </si>
  <si>
    <t>Md. Moshiur Rahman</t>
  </si>
  <si>
    <t>DSR-0234</t>
  </si>
  <si>
    <t>DSR-0232</t>
  </si>
  <si>
    <t>DSR-0236</t>
  </si>
  <si>
    <t>DSR-0225</t>
  </si>
  <si>
    <t>DSR-0229</t>
  </si>
  <si>
    <t>DSR-0230</t>
  </si>
  <si>
    <t>DSR-0227</t>
  </si>
  <si>
    <t>DSR-0245</t>
  </si>
  <si>
    <t>Md.Sajedur Rahman</t>
  </si>
  <si>
    <t>DSR-0243</t>
  </si>
  <si>
    <t>Md.Mosaibur Rahman</t>
  </si>
  <si>
    <t>DSR-0244</t>
  </si>
  <si>
    <t>Md.Karimul Islam</t>
  </si>
  <si>
    <t>DSR-0689</t>
  </si>
  <si>
    <t>DSR-0688</t>
  </si>
  <si>
    <t>DSR-0640</t>
  </si>
  <si>
    <t>Md. Mominul Islam</t>
  </si>
  <si>
    <t>DSR-0639</t>
  </si>
  <si>
    <t>DSR-0686</t>
  </si>
  <si>
    <t>Md. Nahiduzzaman Suzan</t>
  </si>
  <si>
    <t>DSR-0687</t>
  </si>
  <si>
    <t>DSR-0682</t>
  </si>
  <si>
    <t>DSR-0683</t>
  </si>
  <si>
    <t>DSR-0684</t>
  </si>
  <si>
    <t>Md. Shamim Islam</t>
  </si>
  <si>
    <t>DSR-0685</t>
  </si>
  <si>
    <t>DSR-0681</t>
  </si>
  <si>
    <t>DSR-0259</t>
  </si>
  <si>
    <t>Mr. Golzar Rahaman</t>
  </si>
  <si>
    <t>DSR-0258</t>
  </si>
  <si>
    <t>DSR-0260</t>
  </si>
  <si>
    <t>DSR-0634</t>
  </si>
  <si>
    <t>DSR-0599</t>
  </si>
  <si>
    <t>DSR-0600</t>
  </si>
  <si>
    <t>DSR-0598</t>
  </si>
  <si>
    <t>DSR-0329</t>
  </si>
  <si>
    <t>Md. Ataur Rahman (Lavlu)</t>
  </si>
  <si>
    <t>DSR-0331</t>
  </si>
  <si>
    <t>Banasour Chandra Barman</t>
  </si>
  <si>
    <t>DSR-0330</t>
  </si>
  <si>
    <t>Jahangir Hossain (Lulu)</t>
  </si>
  <si>
    <t>DSR-0328</t>
  </si>
  <si>
    <t>Mr. Ratan Kumar Roy</t>
  </si>
  <si>
    <t>DSR-0629</t>
  </si>
  <si>
    <t>Md. Joynal Abedin</t>
  </si>
  <si>
    <t>DSR-0251</t>
  </si>
  <si>
    <t>DSR-0250</t>
  </si>
  <si>
    <t>Mr. Sulov Sen</t>
  </si>
  <si>
    <t>DSR-0252</t>
  </si>
  <si>
    <t>Mr. Shimul Ahmed</t>
  </si>
  <si>
    <t>DSR-0253</t>
  </si>
  <si>
    <t>DSR-0314</t>
  </si>
  <si>
    <t>DSR-0313</t>
  </si>
  <si>
    <t>Mr. Enamul Haque</t>
  </si>
  <si>
    <t>DSR-0266</t>
  </si>
  <si>
    <t>Md. Naim Sarkar</t>
  </si>
  <si>
    <t>DSR-0265</t>
  </si>
  <si>
    <t>DSR-0262</t>
  </si>
  <si>
    <t>Md. Shahin Sarkar</t>
  </si>
  <si>
    <t>DSR-0261</t>
  </si>
  <si>
    <t>Md. Palash</t>
  </si>
  <si>
    <t>DSR-0264</t>
  </si>
  <si>
    <t>Missing Link Trade and Distribution</t>
  </si>
  <si>
    <t>DSR-0254</t>
  </si>
  <si>
    <t>Mr. Suruzzaman</t>
  </si>
  <si>
    <t>DSR-0255</t>
  </si>
  <si>
    <t>DSR-0541</t>
  </si>
  <si>
    <t>Md. Shirajul Islam</t>
  </si>
  <si>
    <t>DSR-0268</t>
  </si>
  <si>
    <t>Mr. Rubel ahmed</t>
  </si>
  <si>
    <t>DSR-0269</t>
  </si>
  <si>
    <t>Mr. Sri Ujjol Sarker</t>
  </si>
  <si>
    <t>DSR-0271</t>
  </si>
  <si>
    <t>DSR-0270</t>
  </si>
  <si>
    <t>Mr. Raihanur Rahman</t>
  </si>
  <si>
    <t>DSR-0586</t>
  </si>
  <si>
    <t>Md. Jony Islam</t>
  </si>
  <si>
    <t>DSR-0546</t>
  </si>
  <si>
    <t>Md. Nur Alif Bappy</t>
  </si>
  <si>
    <t>DSR-0587</t>
  </si>
  <si>
    <t>Md. Rasheduzzaman</t>
  </si>
  <si>
    <t>DSR-0547</t>
  </si>
  <si>
    <t>Md. Nawab Shiraj-u-Ddula</t>
  </si>
  <si>
    <t>DSR-0720</t>
  </si>
  <si>
    <t>DSR-0324</t>
  </si>
  <si>
    <t>DSR-0722</t>
  </si>
  <si>
    <t>DSR-0721</t>
  </si>
  <si>
    <t>DSR-0723</t>
  </si>
  <si>
    <t>DSR-0631</t>
  </si>
  <si>
    <t>Sagar Chandra</t>
  </si>
  <si>
    <t>DSR-0630</t>
  </si>
  <si>
    <t>DSR-0468</t>
  </si>
  <si>
    <t>DSR-0203</t>
  </si>
  <si>
    <t>DSR-0478</t>
  </si>
  <si>
    <t>DSR-0204</t>
  </si>
  <si>
    <t>DSR-0657</t>
  </si>
  <si>
    <t>DSR-0728</t>
  </si>
  <si>
    <t>DSR-0731</t>
  </si>
  <si>
    <t>DSR-0727</t>
  </si>
  <si>
    <t>DSR-0053</t>
  </si>
  <si>
    <t>Md. Shariful Islam</t>
  </si>
  <si>
    <t>DSR-0732</t>
  </si>
  <si>
    <t>DSR-0729</t>
  </si>
  <si>
    <t>DSR-0486</t>
  </si>
  <si>
    <t>DSR-0489</t>
  </si>
  <si>
    <t>Zahid Hasan</t>
  </si>
  <si>
    <t>DSR-0488</t>
  </si>
  <si>
    <t>DSR-0607</t>
  </si>
  <si>
    <t>DSR-0487</t>
  </si>
  <si>
    <t>Md. Arifur Rahman</t>
  </si>
  <si>
    <t>DSR-0374</t>
  </si>
  <si>
    <t>Md. Asif Ahmed</t>
  </si>
  <si>
    <t>DSR-0669</t>
  </si>
  <si>
    <t>Mrinal Paul</t>
  </si>
  <si>
    <t>DSR-0670</t>
  </si>
  <si>
    <t>Pranesh</t>
  </si>
  <si>
    <t>DSR-0610</t>
  </si>
  <si>
    <t>DSR-0556</t>
  </si>
  <si>
    <t>Md. Karim Ahmed</t>
  </si>
  <si>
    <t>DSR-0672</t>
  </si>
  <si>
    <t>Ponkoz</t>
  </si>
  <si>
    <t>DSR-0382</t>
  </si>
  <si>
    <t>Md. Ripon Khan</t>
  </si>
  <si>
    <t>DSR-0474</t>
  </si>
  <si>
    <t>Md.Monirul Islam</t>
  </si>
  <si>
    <t>DSR-0671</t>
  </si>
  <si>
    <t xml:space="preserve">Samiya Telecom </t>
  </si>
  <si>
    <t>DSR-0274</t>
  </si>
  <si>
    <t>Md. Nazmul Hasan Foton</t>
  </si>
  <si>
    <t>DSR-0273</t>
  </si>
  <si>
    <t>Md. Rasel Khan</t>
  </si>
  <si>
    <t>DSR-0272</t>
  </si>
  <si>
    <t>Md. Obaidul Khan</t>
  </si>
  <si>
    <t>DSR-0458</t>
  </si>
  <si>
    <t>Shemul Mitra</t>
  </si>
  <si>
    <t>DSR-0736</t>
  </si>
  <si>
    <t>DSR-0490</t>
  </si>
  <si>
    <t>DSR-0472</t>
  </si>
  <si>
    <t>DSR-0471</t>
  </si>
  <si>
    <t>Md. Shamsujjaman</t>
  </si>
  <si>
    <t>DSR-0470</t>
  </si>
  <si>
    <t>Faysal Miah</t>
  </si>
  <si>
    <t>DSR-0473</t>
  </si>
  <si>
    <t>Sagar Saha</t>
  </si>
  <si>
    <t>DSR-0360</t>
  </si>
  <si>
    <t>DSR-0361</t>
  </si>
  <si>
    <t>Drobo Pal Jibon</t>
  </si>
  <si>
    <t>DSR-0359</t>
  </si>
  <si>
    <t>Bablu Kumar Das</t>
  </si>
  <si>
    <t>DSR-0709</t>
  </si>
  <si>
    <t>Sumon Kumar Das</t>
  </si>
  <si>
    <t>DSR-0711</t>
  </si>
  <si>
    <t>DSR-0710</t>
  </si>
  <si>
    <t>DSR-0376</t>
  </si>
  <si>
    <t>Biplob Talukder</t>
  </si>
  <si>
    <t>DSR-0701</t>
  </si>
  <si>
    <t>DSR-0534</t>
  </si>
  <si>
    <t>DSR-0535</t>
  </si>
  <si>
    <t>Anwar Hossain</t>
  </si>
  <si>
    <t>DSR-0377</t>
  </si>
  <si>
    <t>Md. Abul Kasem</t>
  </si>
  <si>
    <t>DSR-0620</t>
  </si>
  <si>
    <t>Md. Alomgir Hussain</t>
  </si>
  <si>
    <t>DSR-0702</t>
  </si>
  <si>
    <t>DSR-0378</t>
  </si>
  <si>
    <t>Saleh Ahmed</t>
  </si>
  <si>
    <t>Polash Chandra Sarker</t>
  </si>
  <si>
    <t>Md.Shahin Khan</t>
  </si>
  <si>
    <t>Polash Sakhari</t>
  </si>
  <si>
    <t>Md. Imam Hossain Nayon</t>
  </si>
  <si>
    <t>Shojib</t>
  </si>
  <si>
    <t>Md. Sujon Mollah</t>
  </si>
  <si>
    <t>Md. Shahin Mia</t>
  </si>
  <si>
    <t>Md Sajib khalifa</t>
  </si>
  <si>
    <t>Md. Sajib Gazi</t>
  </si>
  <si>
    <t>Mr.Sonjib</t>
  </si>
  <si>
    <t>Mr.Shumon</t>
  </si>
  <si>
    <t>Mr.Partho</t>
  </si>
  <si>
    <t>Md Shariar</t>
  </si>
  <si>
    <t>Md. Delwor</t>
  </si>
  <si>
    <t>Md. Abubakkar Shiddque</t>
  </si>
  <si>
    <t>Md. Mohiuddin Sumon</t>
  </si>
  <si>
    <t>DSR-0118</t>
  </si>
  <si>
    <t>Md. Tareq Rahman</t>
  </si>
  <si>
    <t>Sajidur Rahman Sabuj</t>
  </si>
  <si>
    <t>Shahadat HossainMintu</t>
  </si>
  <si>
    <t>Nizam Haider</t>
  </si>
  <si>
    <t>Mohi Uddin</t>
  </si>
  <si>
    <t>Shamim Hossain</t>
  </si>
  <si>
    <t>Md. Hadi Maije</t>
  </si>
  <si>
    <t>Md.Sahed</t>
  </si>
  <si>
    <t>Mostofa Kamal</t>
  </si>
  <si>
    <t>Rejaul Karim Liton</t>
  </si>
  <si>
    <t>Md. Sajjad Hossain</t>
  </si>
  <si>
    <t>Md. Shahadat Hossain</t>
  </si>
  <si>
    <t>Md.Rasel</t>
  </si>
  <si>
    <t xml:space="preserve"> Md. Masud </t>
  </si>
  <si>
    <t xml:space="preserve"> Md.Morshed Alam </t>
  </si>
  <si>
    <t xml:space="preserve"> Md.Kopil Uddin Saykot </t>
  </si>
  <si>
    <t xml:space="preserve"> Md.Sumon Hossain </t>
  </si>
  <si>
    <t>Md. Rafiqul Islam Niloy</t>
  </si>
  <si>
    <t>Md. Alauddin</t>
  </si>
  <si>
    <t>Md. Farid Uddin</t>
  </si>
  <si>
    <t>Md Mamun Mia</t>
  </si>
  <si>
    <t>Md. Habib</t>
  </si>
  <si>
    <t>Md. Imran Hossen Imon</t>
  </si>
  <si>
    <t>Ashiq Ahmed</t>
  </si>
  <si>
    <t>Faysal Ahmed</t>
  </si>
  <si>
    <t>Md. Shahadat hossen</t>
  </si>
  <si>
    <t xml:space="preserve"> Md. Sharfin Ahmed </t>
  </si>
  <si>
    <t xml:space="preserve">Md.Ashraf hossain Rahim </t>
  </si>
  <si>
    <t>Sumon Das</t>
  </si>
  <si>
    <t>Shohel Khan</t>
  </si>
  <si>
    <t>Md. Anower Hossain</t>
  </si>
  <si>
    <t>Md. Shayan Mahamud</t>
  </si>
  <si>
    <t>Md Ahsan habib shamim</t>
  </si>
  <si>
    <t>Md. Jobayer Anik</t>
  </si>
  <si>
    <t>Mehedi Hasan Rifat</t>
  </si>
  <si>
    <t>Max tel</t>
  </si>
  <si>
    <t>Md. Rafiqul Islam (Rafiq)</t>
  </si>
  <si>
    <t>Shawpon Kumar Mondol(Shawpon)</t>
  </si>
  <si>
    <t>DSR-0745</t>
  </si>
  <si>
    <t>Md Arif Hossain</t>
  </si>
  <si>
    <t>Md Harun or Rashid</t>
  </si>
  <si>
    <t>Md Kabir Hosssen</t>
  </si>
  <si>
    <t>Md Momin</t>
  </si>
  <si>
    <t>Md.Ratul</t>
  </si>
  <si>
    <t>Md. Ahad</t>
  </si>
  <si>
    <t>Mr.Jahirul Islam</t>
  </si>
  <si>
    <t>Md Akash</t>
  </si>
  <si>
    <t>Md Delwar</t>
  </si>
  <si>
    <t>Md. Angur Hasan</t>
  </si>
  <si>
    <t>Md. Mahbub Alam</t>
  </si>
  <si>
    <t>Mobile collection and ghori ghor</t>
  </si>
  <si>
    <t>Md.Morshadul Alam Babu</t>
  </si>
  <si>
    <t>Md. Mahfuz Ahmed</t>
  </si>
  <si>
    <t>Md.Rashed Siraj</t>
  </si>
  <si>
    <t>Md.Humayun Kabir</t>
  </si>
  <si>
    <t>Md.Raihan Ali</t>
  </si>
  <si>
    <t>Md.Mithul</t>
  </si>
  <si>
    <t>Md. Nazmul Hossain Sajol</t>
  </si>
  <si>
    <t>Md. Zobayer Al Mahmud</t>
  </si>
  <si>
    <t>Md. Manzir Hossain Mohaddes</t>
  </si>
  <si>
    <t>Ariful Islam</t>
  </si>
  <si>
    <t>Mr. Ashiqul islam</t>
  </si>
  <si>
    <t>Mr.Monirul Islam</t>
  </si>
  <si>
    <t>Md.Jahidul Islam</t>
  </si>
  <si>
    <t>Md. Asif Iqbal Karim</t>
  </si>
  <si>
    <t>Md. Omar Faruk</t>
  </si>
  <si>
    <t>Md. Khukon Mia (sujon)</t>
  </si>
  <si>
    <t>Md. Abdul Kadir</t>
  </si>
  <si>
    <t>Md.Sajal Ahmed</t>
  </si>
  <si>
    <t>Md. Mohshin Ahmed</t>
  </si>
  <si>
    <t>DSR-0388</t>
  </si>
  <si>
    <t>DSR-0389</t>
  </si>
  <si>
    <t>SL
 No.</t>
  </si>
  <si>
    <t>Himel Mobile Center</t>
  </si>
  <si>
    <t>Md.Delowar</t>
  </si>
  <si>
    <t>Md.Ibrahim</t>
  </si>
  <si>
    <t>Md.Forid</t>
  </si>
  <si>
    <t>Mizanur Raman</t>
  </si>
  <si>
    <t>Md.Razu</t>
  </si>
  <si>
    <t>Md. Sajib Hossain</t>
  </si>
  <si>
    <t>Md. Rafiqul Islam</t>
  </si>
  <si>
    <t>Md. Hafiz</t>
  </si>
  <si>
    <t>Md. Emon</t>
  </si>
  <si>
    <t>Md. Sohel</t>
  </si>
  <si>
    <t>Remaining for 86%</t>
  </si>
  <si>
    <t>Daily Required Rate
for 86%</t>
  </si>
  <si>
    <t>Remaining for 91%</t>
  </si>
  <si>
    <t>Daily Required Rate
for 91%</t>
  </si>
  <si>
    <t>Daily Required Rate for 86%</t>
  </si>
  <si>
    <t>Daily Required Rate for 91%</t>
  </si>
  <si>
    <t>Md Roni</t>
  </si>
  <si>
    <t>Md Mamun</t>
  </si>
  <si>
    <t xml:space="preserve">Md. Alamin Mia </t>
  </si>
  <si>
    <t>Trade Plus</t>
  </si>
  <si>
    <t>Md.Sowob</t>
  </si>
  <si>
    <t>Md.Shohel</t>
  </si>
  <si>
    <t>Md. Asif Talukdar</t>
  </si>
  <si>
    <t>Shamol</t>
  </si>
  <si>
    <t>DSR-0415</t>
  </si>
  <si>
    <t>Md. Sujon</t>
  </si>
  <si>
    <t>Md. Bokul mia</t>
  </si>
  <si>
    <t>Md.Hasanul Haque</t>
  </si>
  <si>
    <t>Md.Mustahid Hasan Hridoy</t>
  </si>
  <si>
    <t>Md.Abu Jafor</t>
  </si>
  <si>
    <t>Miner Hossain</t>
  </si>
  <si>
    <t>Himel Bhuiyan</t>
  </si>
  <si>
    <t>Susmoy Chanda</t>
  </si>
  <si>
    <t>Dijen Talukdar</t>
  </si>
  <si>
    <t>Remaining for 96%</t>
  </si>
  <si>
    <t>Daily Required Rate
for 96%</t>
  </si>
  <si>
    <t>Daily Required Rate for 96%</t>
  </si>
  <si>
    <t>Shifat</t>
  </si>
  <si>
    <t>Sohag</t>
  </si>
  <si>
    <t>Md.Mizan</t>
  </si>
  <si>
    <t>Md. Jolil</t>
  </si>
  <si>
    <t>Md.Mamun</t>
  </si>
  <si>
    <t>Jony Datta</t>
  </si>
  <si>
    <t>Mr. Musfhiq</t>
  </si>
  <si>
    <t>Md. Hasan</t>
  </si>
  <si>
    <t>Abu Jafor</t>
  </si>
  <si>
    <t>Mr. Alamin</t>
  </si>
  <si>
    <t>DSR-0747</t>
  </si>
  <si>
    <t>Md. Rahat</t>
  </si>
  <si>
    <t>Winner electronics</t>
  </si>
  <si>
    <t>Ripon</t>
  </si>
  <si>
    <t>Jahidul Islam</t>
  </si>
  <si>
    <t>Kazi Mohammad Azimuddin</t>
  </si>
  <si>
    <t>Saif telecom</t>
  </si>
  <si>
    <t>MD Farhaduzzaman</t>
  </si>
  <si>
    <t>Md Jihad ul islam</t>
  </si>
  <si>
    <t>Md Zakir hossain</t>
  </si>
  <si>
    <t>Noman miah</t>
  </si>
  <si>
    <t>Md  Shakil  Hossain</t>
  </si>
  <si>
    <t>Md Shamim Hossain</t>
  </si>
  <si>
    <t>Md Kabir    Hossain</t>
  </si>
  <si>
    <t>Md  Siyam  Miah</t>
  </si>
  <si>
    <t xml:space="preserve">Md. Mahim Ahmed  </t>
  </si>
  <si>
    <t xml:space="preserve">Md. Masud Rana </t>
  </si>
  <si>
    <t>Harun Or Rashid</t>
  </si>
  <si>
    <t>Shahin Reza</t>
  </si>
  <si>
    <t>Md. Imran Hossain</t>
  </si>
  <si>
    <t>Md. Sheik Shoel</t>
  </si>
  <si>
    <t>Md. Alauddin Sheikh</t>
  </si>
  <si>
    <t>Md. Monjurul Islam</t>
  </si>
  <si>
    <t>Md Noman</t>
  </si>
  <si>
    <t>Md Alamin</t>
  </si>
  <si>
    <t>Md. Shipon Sarker</t>
  </si>
  <si>
    <t>Md. Obaydur rahman</t>
  </si>
  <si>
    <t>Ashim kumar Roy</t>
  </si>
  <si>
    <t>Md.Shahin Alom</t>
  </si>
  <si>
    <t>DSR-0730</t>
  </si>
  <si>
    <t>DSR-0228</t>
  </si>
  <si>
    <t>DSR-0746</t>
  </si>
  <si>
    <t>M/S. Lotus Telecom</t>
  </si>
  <si>
    <t>Md. Ashik</t>
  </si>
  <si>
    <t>Md Faisal</t>
  </si>
  <si>
    <t>Md Juwel</t>
  </si>
  <si>
    <t>Mohmmad Hasan</t>
  </si>
  <si>
    <t>Mr. Mamun Hossain</t>
  </si>
  <si>
    <t>MD. Rakib</t>
  </si>
  <si>
    <t>Md. Maruf</t>
  </si>
  <si>
    <t>Md. Al Amin</t>
  </si>
  <si>
    <t>Pranto</t>
  </si>
  <si>
    <t>Mr. Raton</t>
  </si>
  <si>
    <t>Mr. Shubod</t>
  </si>
  <si>
    <t>Hafijul Islam</t>
  </si>
  <si>
    <t>Md. Mridul</t>
  </si>
  <si>
    <t>Md. Murad</t>
  </si>
  <si>
    <t>Nure Alam</t>
  </si>
  <si>
    <t>DSR-0044</t>
  </si>
  <si>
    <t>MD.Shamim</t>
  </si>
  <si>
    <t>Md. Sumon Sikder</t>
  </si>
  <si>
    <t>Shadin Hasan</t>
  </si>
  <si>
    <t>Rony</t>
  </si>
  <si>
    <t xml:space="preserve">Md. Daulat Khan </t>
  </si>
  <si>
    <t>Md. Nahid Hasan</t>
  </si>
  <si>
    <t>Shovo</t>
  </si>
  <si>
    <t>DSR-0525</t>
  </si>
  <si>
    <t>Imon Hasan</t>
  </si>
  <si>
    <t>Awal-2</t>
  </si>
  <si>
    <t>Md. Sumon Haider</t>
  </si>
  <si>
    <t>Selim Khan</t>
  </si>
  <si>
    <t>Shahajada Rahman</t>
  </si>
  <si>
    <t>DSR-0604</t>
  </si>
  <si>
    <t>DSR-0605</t>
  </si>
  <si>
    <t>DSR-0521</t>
  </si>
  <si>
    <t>DSR-0522</t>
  </si>
  <si>
    <t>DSR-0523</t>
  </si>
  <si>
    <t>DSR-0198</t>
  </si>
  <si>
    <t>DSR-0199</t>
  </si>
  <si>
    <t>DSR-0200</t>
  </si>
  <si>
    <t>DSR-0020</t>
  </si>
  <si>
    <t>DSR-0453</t>
  </si>
  <si>
    <t>DSR-0454</t>
  </si>
  <si>
    <t>TM communication</t>
  </si>
  <si>
    <t>Md. Sujon Sheikh</t>
  </si>
  <si>
    <t>Md. Sakil Sheikh</t>
  </si>
  <si>
    <t>Md. Tarikul Islam</t>
  </si>
  <si>
    <t>Mohammad Ali</t>
  </si>
  <si>
    <t>Md.Zobayed Hasan</t>
  </si>
  <si>
    <t>Md. Atiq Islam</t>
  </si>
  <si>
    <t>Md. Haider Ali</t>
  </si>
  <si>
    <t>Md. Murad Rahman</t>
  </si>
  <si>
    <t>Mr. Shanto</t>
  </si>
  <si>
    <t xml:space="preserve">Md. Estiak Ahmed </t>
  </si>
  <si>
    <t>Md. Riaz Hosain</t>
  </si>
  <si>
    <t>Ramu Ghosh</t>
  </si>
  <si>
    <t>Protic Basak</t>
  </si>
  <si>
    <t>Al-amin Hosan Noyon</t>
  </si>
  <si>
    <t>Mithu Kumar Ghosh</t>
  </si>
  <si>
    <t>Bikash Chandra Das</t>
  </si>
  <si>
    <t>Md. Salim Babu</t>
  </si>
  <si>
    <t>Krishno Kumar Ghosh</t>
  </si>
  <si>
    <t>Md. Shafiq Sheikh</t>
  </si>
  <si>
    <t>Md. Younus Ali</t>
  </si>
  <si>
    <t>Md. Moznu Mia</t>
  </si>
  <si>
    <t>Md. Arif Sarker</t>
  </si>
  <si>
    <t>Md.Jahangir Alim</t>
  </si>
  <si>
    <t>Md. Belal Hussain</t>
  </si>
  <si>
    <t>Md. Siam</t>
  </si>
  <si>
    <t>Md. Amanullah Suhel</t>
  </si>
  <si>
    <t>Md. Sahriar</t>
  </si>
  <si>
    <t>Md. Shamsul Islam Nabed</t>
  </si>
  <si>
    <t>Md. Jubayer Ahmed</t>
  </si>
  <si>
    <t>M/s Rassel Enterprise</t>
  </si>
  <si>
    <t>M/S Lotus Telecom</t>
  </si>
  <si>
    <t>Md Naeem Islam</t>
  </si>
  <si>
    <t>Nishat  Telecom</t>
  </si>
  <si>
    <t>Hasan Ali Kahn</t>
  </si>
  <si>
    <t>One Telecom* Jatrabari</t>
  </si>
  <si>
    <t>Rafiul Islam</t>
  </si>
  <si>
    <t xml:space="preserve">S S Enterprise </t>
  </si>
  <si>
    <t>Hirok Mondal</t>
  </si>
  <si>
    <t>Md. Ramjan khan</t>
  </si>
  <si>
    <t>Md. Mijanur Rahman</t>
  </si>
  <si>
    <t>M/S Sujan Telecom</t>
  </si>
  <si>
    <t>MD.Shafique</t>
  </si>
  <si>
    <t>Md. Sahin Alom</t>
  </si>
  <si>
    <t>Md. Jasim Uddin</t>
  </si>
  <si>
    <t>Md. Shawon Ali</t>
  </si>
  <si>
    <t>Md. Akash Ali</t>
  </si>
  <si>
    <t>Md. Samim Reza</t>
  </si>
  <si>
    <t>Md. Foysal</t>
  </si>
  <si>
    <t xml:space="preserve"> Md. Shafiqul Islam </t>
  </si>
  <si>
    <t xml:space="preserve"> Soikot </t>
  </si>
  <si>
    <t>Nodi Nishat Enterprise</t>
  </si>
  <si>
    <t>Pacific Electronics-2</t>
  </si>
  <si>
    <t>Md. Sabbir Hussain Ripon</t>
  </si>
  <si>
    <t>Md. Muzahid Khandaker</t>
  </si>
  <si>
    <t>Md. Al Main</t>
  </si>
  <si>
    <t>Star Tel Distribution-2</t>
  </si>
  <si>
    <t xml:space="preserve">Apurba Das </t>
  </si>
  <si>
    <t>Click Mobile Corner</t>
  </si>
  <si>
    <t>Sl.</t>
  </si>
  <si>
    <t>Channel Partners</t>
  </si>
  <si>
    <t>Shuvo</t>
  </si>
  <si>
    <t>Mr.Ridoy</t>
  </si>
  <si>
    <t>Abul Hasan</t>
  </si>
  <si>
    <t>Raju Barua</t>
  </si>
  <si>
    <t>Rana Mir</t>
  </si>
  <si>
    <t xml:space="preserve"> DSR-0604 </t>
  </si>
  <si>
    <t>Md. Zaker Hossain</t>
  </si>
  <si>
    <t xml:space="preserve"> DSR-0605 </t>
  </si>
  <si>
    <t>Md. Shopon Uddin Zohir</t>
  </si>
  <si>
    <t xml:space="preserve"> DSR-0521 </t>
  </si>
  <si>
    <t>Md. Ashraf Mahmud (Sumon)</t>
  </si>
  <si>
    <t xml:space="preserve"> DSR-0522 </t>
  </si>
  <si>
    <t xml:space="preserve"> DSR-0523 </t>
  </si>
  <si>
    <t xml:space="preserve"> DSR-0198 </t>
  </si>
  <si>
    <t xml:space="preserve"> DSR-0199 </t>
  </si>
  <si>
    <t xml:space="preserve"> DSR-0200 </t>
  </si>
  <si>
    <t>Md. Jahirul Islam</t>
  </si>
  <si>
    <t>Md. Rajib Miah (Remon)</t>
  </si>
  <si>
    <t>Md Saiful</t>
  </si>
  <si>
    <t>feroz</t>
  </si>
  <si>
    <t>Md Jala Uddin</t>
  </si>
  <si>
    <t>Md. Saiful Islam</t>
  </si>
  <si>
    <t>Md. Nahid Hasan Rubel</t>
  </si>
  <si>
    <t>Moin</t>
  </si>
  <si>
    <t>Md. Sujon Mia</t>
  </si>
  <si>
    <t>Md. Shohag Mia</t>
  </si>
  <si>
    <t>Md. Sajib Talukdar</t>
  </si>
  <si>
    <t>Md. Rabbi Ahmed</t>
  </si>
  <si>
    <t>Md. Morshed Mia</t>
  </si>
  <si>
    <t>Md. Monjurul Isalm</t>
  </si>
  <si>
    <t>Md. Sopon Mia</t>
  </si>
  <si>
    <t>Abu Bakkar Siddiq</t>
  </si>
  <si>
    <t>Ali Musa Chowdhury</t>
  </si>
  <si>
    <t>Md. Nasfikur Rahman Babu</t>
  </si>
  <si>
    <t>Saidur Rahman</t>
  </si>
  <si>
    <t>Nobin Hasan</t>
  </si>
  <si>
    <t>Md. Khaled Hossain</t>
  </si>
  <si>
    <t>DSR-0154</t>
  </si>
  <si>
    <t>NilphaAprili</t>
  </si>
  <si>
    <t>Tulip-2</t>
  </si>
  <si>
    <t>M/S. Karachi Store</t>
  </si>
  <si>
    <t>Kaium</t>
  </si>
  <si>
    <t>Monir</t>
  </si>
  <si>
    <t>Md. Mamun</t>
  </si>
  <si>
    <t xml:space="preserve">Md. Hasan </t>
  </si>
  <si>
    <t>DSR-0748</t>
  </si>
  <si>
    <t>Md. Shawon</t>
  </si>
  <si>
    <t>Mr. Rahat</t>
  </si>
  <si>
    <t>Jakir Hossain</t>
  </si>
  <si>
    <t>Md. Hadi Miaje</t>
  </si>
  <si>
    <t>Nur Alam Gazi</t>
  </si>
  <si>
    <t>Morshed Alam</t>
  </si>
  <si>
    <t>Kopil Uddin Saykot</t>
  </si>
  <si>
    <t>Md.Sumon Hossain</t>
  </si>
  <si>
    <t>Md. Morshed Alam</t>
  </si>
  <si>
    <t>Md. Shopon Uddin Johir</t>
  </si>
  <si>
    <t>Tausib Bhuiyan</t>
  </si>
  <si>
    <t>Md.feroz</t>
  </si>
  <si>
    <t>Md. Shiplu Hossain</t>
  </si>
  <si>
    <t>Md. Robiul Islam</t>
  </si>
  <si>
    <t>Md. Saddam Hossen</t>
  </si>
  <si>
    <t>Md. Asif Hossen</t>
  </si>
  <si>
    <t>Md. Shohel</t>
  </si>
  <si>
    <t>Md. Ratul Islam</t>
  </si>
  <si>
    <t>Md. Shahinur Rahman</t>
  </si>
  <si>
    <t>Shifa Enterprise</t>
  </si>
  <si>
    <t>Barishal</t>
  </si>
  <si>
    <t>Md. Kawsar</t>
  </si>
  <si>
    <t>Anamul</t>
  </si>
  <si>
    <t>Shahin</t>
  </si>
  <si>
    <t>Md. Juwel Rana</t>
  </si>
  <si>
    <t>Sohan Ahmed Babul</t>
  </si>
  <si>
    <t>Md.Sajjad Hossen</t>
  </si>
  <si>
    <t>Mr. Sahadat Hossain</t>
  </si>
  <si>
    <t xml:space="preserve">Md Faisal </t>
  </si>
  <si>
    <t>DSR-0387</t>
  </si>
  <si>
    <t>Md. Firoz</t>
  </si>
  <si>
    <t>Abdur Rahman</t>
  </si>
  <si>
    <t>Md Saroar</t>
  </si>
  <si>
    <t>Md. Mehedi Hasan</t>
  </si>
  <si>
    <t>MD. Sujon</t>
  </si>
  <si>
    <t>Md.Monsur Rahman</t>
  </si>
  <si>
    <t>Md.Nipon</t>
  </si>
  <si>
    <t>Mr. Rubel</t>
  </si>
  <si>
    <t>DSR-0564</t>
  </si>
  <si>
    <t>Md. Alamgir Khokon</t>
  </si>
  <si>
    <t>Md. Mahbubur Rahman</t>
  </si>
  <si>
    <t>Md. Sumon</t>
  </si>
  <si>
    <t>Nandan world Link</t>
  </si>
  <si>
    <t>jobayer Ahmed Joy</t>
  </si>
  <si>
    <t>Md. Abdul Mannan Shapon</t>
  </si>
  <si>
    <t>One Telecon Narayangonj</t>
  </si>
  <si>
    <t>Sheuly</t>
  </si>
  <si>
    <t>Biplob Hossain</t>
  </si>
  <si>
    <t>Porimal Kumar</t>
  </si>
  <si>
    <t>Saiful</t>
  </si>
  <si>
    <t>Mr. Salim Iqbal</t>
  </si>
  <si>
    <t>Md.Musa</t>
  </si>
  <si>
    <t>MD. Riad</t>
  </si>
  <si>
    <t xml:space="preserve">Mizanur Rahman Rasel </t>
  </si>
  <si>
    <t>SL</t>
  </si>
  <si>
    <t>Anika Traders</t>
  </si>
  <si>
    <t>Md. Samim Islam</t>
  </si>
  <si>
    <t>Md. Taraq Mia</t>
  </si>
  <si>
    <t>Mahabub Hossain</t>
  </si>
  <si>
    <t>Tutul Shaha</t>
  </si>
  <si>
    <t>Parvez</t>
  </si>
  <si>
    <t>Mizan</t>
  </si>
  <si>
    <t>Mugdho Corporation</t>
  </si>
  <si>
    <t>Md. Emu</t>
  </si>
  <si>
    <t>Chan Mia</t>
  </si>
  <si>
    <t>Md. Shamim</t>
  </si>
  <si>
    <t>Md. Tariku Islam</t>
  </si>
  <si>
    <t>Md.Angur Hasan</t>
  </si>
  <si>
    <t>Md.Ripon khan</t>
  </si>
  <si>
    <t>Md.Samiul Islam</t>
  </si>
  <si>
    <t>Md. Arif Islam</t>
  </si>
  <si>
    <t>Md.Azaharul Islam</t>
  </si>
  <si>
    <t>Md.Jahangir Alam</t>
  </si>
  <si>
    <t>Md. Kanchon</t>
  </si>
  <si>
    <t>MD. Moinul Islam</t>
  </si>
  <si>
    <t>MD. Harun Ur Rashid</t>
  </si>
  <si>
    <t>MM Communnication</t>
  </si>
  <si>
    <t>Md Salah Uddin</t>
  </si>
  <si>
    <t>Md Jalal Uddin</t>
  </si>
  <si>
    <t>Tanjil</t>
  </si>
  <si>
    <t>Md. Hamidur</t>
  </si>
  <si>
    <t>Md. Noyon</t>
  </si>
  <si>
    <t>Md.Sahrear Akhon</t>
  </si>
  <si>
    <t>Sujon Haldar</t>
  </si>
  <si>
    <t>Arubindo</t>
  </si>
  <si>
    <t>Shakib Al Hasan</t>
  </si>
  <si>
    <t>Biddut Hossain</t>
  </si>
  <si>
    <t>Md. Ashikur Rahman</t>
  </si>
  <si>
    <t>M/S. Sky Tel</t>
  </si>
  <si>
    <t>Mr. Shimul</t>
  </si>
  <si>
    <t>Md. Tamim Molla</t>
  </si>
  <si>
    <t>Md. Zahidul Islam</t>
  </si>
  <si>
    <t>DSR-0654</t>
  </si>
  <si>
    <t>Md. Sufian</t>
  </si>
  <si>
    <t>Md. Fefat</t>
  </si>
  <si>
    <t>Md. Abdullah</t>
  </si>
  <si>
    <t>Md. Hanif</t>
  </si>
  <si>
    <t>Ridoy Chandra</t>
  </si>
  <si>
    <t>Shazidur Rahman sabuj</t>
  </si>
  <si>
    <t>Md. Shakil</t>
  </si>
  <si>
    <t>Moin Uddin</t>
  </si>
  <si>
    <t>Nizam Haider Chowdhury</t>
  </si>
  <si>
    <t>Md. Sobuj Miah</t>
  </si>
  <si>
    <t>Md. Khokon Mia (Sujon)</t>
  </si>
  <si>
    <t>Rajib Ahmed</t>
  </si>
  <si>
    <t>Md. Halim</t>
  </si>
  <si>
    <t>Fazly Rabbi</t>
  </si>
  <si>
    <t>Md.Sadikul Islam</t>
  </si>
  <si>
    <t>Samresh Das</t>
  </si>
  <si>
    <t>Anamul Haque Sumon</t>
  </si>
  <si>
    <t>Sukhdeb Das</t>
  </si>
  <si>
    <t>Md. Sojib</t>
  </si>
  <si>
    <t>Md. Saidul</t>
  </si>
  <si>
    <t>Md. Santo</t>
  </si>
  <si>
    <t>Imam</t>
  </si>
  <si>
    <t>MD. Raisul islam</t>
  </si>
  <si>
    <t>Md. Asif</t>
  </si>
  <si>
    <t>MD. Yakub (Noyon)</t>
  </si>
  <si>
    <t>Arifur Rahman</t>
  </si>
  <si>
    <t>Md. Selim Hossain</t>
  </si>
  <si>
    <t>Bappi Sarkar</t>
  </si>
  <si>
    <t>Md. Srabon</t>
  </si>
  <si>
    <t>MD.ifter ahad</t>
  </si>
  <si>
    <t xml:space="preserve"> Md. Roni Ali</t>
  </si>
  <si>
    <t>Shipon Sutrodar</t>
  </si>
  <si>
    <t>Zunayed Hasan</t>
  </si>
  <si>
    <t>Md. Faysal Abdin</t>
  </si>
  <si>
    <t>Sadikur Rahman Hridoy</t>
  </si>
  <si>
    <t>Target 
FEB 2020</t>
  </si>
  <si>
    <t>Achievement 
FEB 2020</t>
  </si>
  <si>
    <t>Target FEB 2020</t>
  </si>
  <si>
    <t>Achievement
 FEB 2020</t>
  </si>
  <si>
    <t>Achievement %
FEB 2020</t>
  </si>
  <si>
    <t>FEB'20 Back margin
Region Wise Value Achievement Status</t>
  </si>
  <si>
    <t>FEB'20 Back Margin
Dealer Wise Value Achievement Status</t>
  </si>
  <si>
    <t>FEB'20 Back margin
Zone Wise Value Achievement Status</t>
  </si>
  <si>
    <t xml:space="preserve">R.K Mobile Center </t>
  </si>
  <si>
    <t>FEB Target</t>
  </si>
  <si>
    <t>FEB Achievement</t>
  </si>
  <si>
    <t>Md. Tusher</t>
  </si>
  <si>
    <t>Uzzal Hossain</t>
  </si>
  <si>
    <t>Maruf Hasan Nirob</t>
  </si>
  <si>
    <t>DSR-0089</t>
  </si>
  <si>
    <t>Kazi Hasan</t>
  </si>
  <si>
    <t>Sommrat</t>
  </si>
  <si>
    <t>Shohel</t>
  </si>
  <si>
    <t>Rakib Pathan</t>
  </si>
  <si>
    <t>Md. Israfil Hossain</t>
  </si>
  <si>
    <t>Md. Anamul Haque</t>
  </si>
  <si>
    <t>Md.Bokul mia</t>
  </si>
  <si>
    <t>Md. Amdadul</t>
  </si>
  <si>
    <t>Md. Nasim Shahana Pappu</t>
  </si>
  <si>
    <t>Md.Roseduzzaman (Milon)</t>
  </si>
  <si>
    <t>Md. Ashik Islam</t>
  </si>
  <si>
    <t>R.K Mobile Center</t>
  </si>
  <si>
    <t xml:space="preserve">DSR wise Back margin  till 15 FEB'20 </t>
  </si>
  <si>
    <t>Achievement %
FEB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</si>
</sst>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66FF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rgb="FFABABAB"/>
      </left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0" fillId="4" borderId="1" xfId="1" applyNumberFormat="1" applyFont="1" applyFill="1" applyBorder="1"/>
    <xf numFmtId="10" fontId="0" fillId="4" borderId="1" xfId="2" applyNumberFormat="1" applyFont="1" applyFill="1" applyBorder="1"/>
    <xf numFmtId="164" fontId="0" fillId="4" borderId="1" xfId="1" applyNumberFormat="1" applyFont="1" applyFill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164" fontId="0" fillId="4" borderId="8" xfId="1" applyNumberFormat="1" applyFon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164" fontId="3" fillId="3" borderId="12" xfId="1" applyNumberFormat="1" applyFont="1" applyFill="1" applyBorder="1"/>
    <xf numFmtId="10" fontId="3" fillId="3" borderId="12" xfId="2" applyNumberFormat="1" applyFont="1" applyFill="1" applyBorder="1"/>
    <xf numFmtId="164" fontId="3" fillId="3" borderId="12" xfId="0" applyNumberFormat="1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/>
    <xf numFmtId="164" fontId="3" fillId="3" borderId="13" xfId="1" applyNumberFormat="1" applyFont="1" applyFill="1" applyBorder="1"/>
    <xf numFmtId="164" fontId="0" fillId="0" borderId="0" xfId="0" applyNumberFormat="1"/>
    <xf numFmtId="43" fontId="0" fillId="0" borderId="0" xfId="0" applyNumberFormat="1"/>
    <xf numFmtId="0" fontId="0" fillId="4" borderId="1" xfId="0" applyFill="1" applyBorder="1"/>
    <xf numFmtId="164" fontId="3" fillId="3" borderId="12" xfId="0" applyNumberFormat="1" applyFont="1" applyFill="1" applyBorder="1" applyAlignment="1">
      <alignment horizontal="center" vertical="center"/>
    </xf>
    <xf numFmtId="10" fontId="3" fillId="3" borderId="12" xfId="2" applyNumberFormat="1" applyFont="1" applyFill="1" applyBorder="1" applyAlignment="1">
      <alignment horizontal="center" vertical="center"/>
    </xf>
    <xf numFmtId="164" fontId="3" fillId="3" borderId="12" xfId="2" applyNumberFormat="1" applyFont="1" applyFill="1" applyBorder="1" applyAlignment="1">
      <alignment horizontal="center" vertical="center"/>
    </xf>
    <xf numFmtId="164" fontId="3" fillId="3" borderId="13" xfId="1" applyNumberFormat="1" applyFont="1" applyFill="1" applyBorder="1" applyAlignment="1">
      <alignment horizontal="center" vertical="center"/>
    </xf>
    <xf numFmtId="164" fontId="0" fillId="4" borderId="2" xfId="1" applyNumberFormat="1" applyFont="1" applyFill="1" applyBorder="1"/>
    <xf numFmtId="164" fontId="0" fillId="4" borderId="5" xfId="1" applyNumberFormat="1" applyFont="1" applyFill="1" applyBorder="1"/>
    <xf numFmtId="164" fontId="0" fillId="4" borderId="8" xfId="1" applyNumberFormat="1" applyFont="1" applyFill="1" applyBorder="1"/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5" borderId="0" xfId="0" applyFill="1" applyAlignment="1">
      <alignment horizontal="left"/>
    </xf>
    <xf numFmtId="164" fontId="0" fillId="5" borderId="1" xfId="1" applyNumberFormat="1" applyFont="1" applyFill="1" applyBorder="1" applyAlignment="1">
      <alignment horizontal="center" vertical="center"/>
    </xf>
    <xf numFmtId="10" fontId="0" fillId="5" borderId="1" xfId="2" applyNumberFormat="1" applyFont="1" applyFill="1" applyBorder="1" applyAlignment="1">
      <alignment horizontal="center" vertical="center"/>
    </xf>
    <xf numFmtId="0" fontId="0" fillId="4" borderId="8" xfId="0" applyFill="1" applyBorder="1"/>
    <xf numFmtId="1" fontId="0" fillId="4" borderId="1" xfId="2" applyNumberFormat="1" applyFont="1" applyFill="1" applyBorder="1"/>
    <xf numFmtId="10" fontId="0" fillId="0" borderId="0" xfId="0" applyNumberFormat="1"/>
    <xf numFmtId="0" fontId="3" fillId="3" borderId="10" xfId="0" applyFont="1" applyFill="1" applyBorder="1" applyAlignment="1">
      <alignment horizontal="center" vertical="center" wrapText="1"/>
    </xf>
    <xf numFmtId="10" fontId="0" fillId="0" borderId="1" xfId="2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164" fontId="0" fillId="0" borderId="0" xfId="1" applyNumberFormat="1" applyFont="1"/>
    <xf numFmtId="0" fontId="0" fillId="4" borderId="0" xfId="0" applyFill="1" applyAlignment="1">
      <alignment horizontal="left"/>
    </xf>
    <xf numFmtId="0" fontId="3" fillId="3" borderId="10" xfId="0" applyFont="1" applyFill="1" applyBorder="1" applyAlignment="1">
      <alignment horizontal="center" vertical="center" wrapText="1"/>
    </xf>
    <xf numFmtId="43" fontId="0" fillId="4" borderId="8" xfId="1" applyNumberFormat="1" applyFont="1" applyFill="1" applyBorder="1" applyAlignment="1">
      <alignment horizontal="center" vertical="center"/>
    </xf>
    <xf numFmtId="43" fontId="0" fillId="4" borderId="1" xfId="1" applyNumberFormat="1" applyFont="1" applyFill="1" applyBorder="1" applyAlignment="1">
      <alignment horizontal="center" vertical="center"/>
    </xf>
    <xf numFmtId="43" fontId="0" fillId="4" borderId="1" xfId="1" applyNumberFormat="1" applyFont="1" applyFill="1" applyBorder="1"/>
    <xf numFmtId="0" fontId="0" fillId="4" borderId="0" xfId="0" applyFill="1"/>
    <xf numFmtId="164" fontId="0" fillId="4" borderId="1" xfId="1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" fontId="0" fillId="4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49" fontId="0" fillId="0" borderId="8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1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 vertical="center"/>
    </xf>
    <xf numFmtId="49" fontId="0" fillId="4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 wrapText="1"/>
    </xf>
    <xf numFmtId="1" fontId="10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4" borderId="1" xfId="0" applyFont="1" applyFill="1" applyBorder="1" applyAlignment="1">
      <alignment horizontal="left" vertical="center"/>
    </xf>
    <xf numFmtId="0" fontId="0" fillId="4" borderId="2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1" applyNumberFormat="1" applyFont="1" applyFill="1" applyBorder="1" applyAlignment="1">
      <alignment horizontal="left" vertical="center"/>
    </xf>
    <xf numFmtId="0" fontId="0" fillId="0" borderId="8" xfId="0" applyBorder="1" applyAlignment="1"/>
    <xf numFmtId="0" fontId="0" fillId="4" borderId="8" xfId="0" applyFont="1" applyFill="1" applyBorder="1" applyAlignment="1"/>
    <xf numFmtId="0" fontId="0" fillId="0" borderId="1" xfId="0" applyBorder="1" applyAlignment="1"/>
    <xf numFmtId="0" fontId="0" fillId="4" borderId="1" xfId="0" applyFont="1" applyFill="1" applyBorder="1" applyAlignment="1"/>
    <xf numFmtId="0" fontId="0" fillId="0" borderId="5" xfId="0" applyBorder="1" applyAlignment="1"/>
    <xf numFmtId="0" fontId="0" fillId="4" borderId="5" xfId="0" applyFont="1" applyFill="1" applyBorder="1" applyAlignment="1"/>
    <xf numFmtId="0" fontId="7" fillId="0" borderId="29" xfId="0" applyFont="1" applyBorder="1" applyAlignment="1"/>
    <xf numFmtId="0" fontId="7" fillId="0" borderId="8" xfId="0" applyFont="1" applyBorder="1" applyAlignment="1"/>
    <xf numFmtId="0" fontId="7" fillId="0" borderId="27" xfId="0" applyFont="1" applyBorder="1" applyAlignment="1"/>
    <xf numFmtId="0" fontId="7" fillId="0" borderId="1" xfId="0" applyFont="1" applyBorder="1" applyAlignment="1"/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wrapText="1"/>
    </xf>
    <xf numFmtId="0" fontId="9" fillId="0" borderId="5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164" fontId="0" fillId="4" borderId="27" xfId="1" applyNumberFormat="1" applyFont="1" applyFill="1" applyBorder="1" applyAlignment="1">
      <alignment horizontal="center" vertical="center"/>
    </xf>
    <xf numFmtId="1" fontId="0" fillId="0" borderId="30" xfId="0" applyNumberFormat="1" applyFont="1" applyBorder="1" applyAlignment="1">
      <alignment horizontal="center" vertical="center"/>
    </xf>
    <xf numFmtId="1" fontId="0" fillId="4" borderId="27" xfId="0" applyNumberFormat="1" applyFont="1" applyFill="1" applyBorder="1" applyAlignment="1">
      <alignment horizontal="center" vertical="center"/>
    </xf>
    <xf numFmtId="1" fontId="0" fillId="0" borderId="27" xfId="0" applyNumberFormat="1" applyFont="1" applyBorder="1" applyAlignment="1">
      <alignment horizontal="center" vertical="center"/>
    </xf>
    <xf numFmtId="0" fontId="9" fillId="0" borderId="5" xfId="0" applyFont="1" applyBorder="1"/>
    <xf numFmtId="0" fontId="0" fillId="0" borderId="5" xfId="0" applyBorder="1" applyAlignment="1">
      <alignment horizontal="center" vertical="center"/>
    </xf>
    <xf numFmtId="1" fontId="0" fillId="4" borderId="5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6" borderId="5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0" fontId="7" fillId="0" borderId="1" xfId="0" applyFont="1" applyBorder="1"/>
    <xf numFmtId="164" fontId="18" fillId="3" borderId="33" xfId="1" applyNumberFormat="1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7" fillId="4" borderId="1" xfId="0" applyFont="1" applyFill="1" applyBorder="1"/>
    <xf numFmtId="10" fontId="0" fillId="0" borderId="1" xfId="0" applyNumberFormat="1" applyFill="1" applyBorder="1" applyAlignment="1">
      <alignment horizontal="center" vertical="center"/>
    </xf>
    <xf numFmtId="0" fontId="0" fillId="4" borderId="8" xfId="0" applyFont="1" applyFill="1" applyBorder="1"/>
    <xf numFmtId="0" fontId="0" fillId="4" borderId="0" xfId="0" applyFill="1" applyAlignment="1">
      <alignment horizontal="center"/>
    </xf>
    <xf numFmtId="9" fontId="0" fillId="4" borderId="8" xfId="2" applyNumberFormat="1" applyFont="1" applyFill="1" applyBorder="1" applyAlignment="1">
      <alignment horizontal="center" vertical="center"/>
    </xf>
    <xf numFmtId="18" fontId="3" fillId="3" borderId="10" xfId="0" applyNumberFormat="1" applyFont="1" applyFill="1" applyBorder="1" applyAlignment="1">
      <alignment horizontal="center" vertical="center"/>
    </xf>
    <xf numFmtId="10" fontId="0" fillId="4" borderId="8" xfId="2" applyNumberFormat="1" applyFont="1" applyFill="1" applyBorder="1" applyAlignment="1">
      <alignment horizontal="center" vertical="center"/>
    </xf>
    <xf numFmtId="165" fontId="0" fillId="4" borderId="8" xfId="2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2" fillId="4" borderId="1" xfId="0" applyFont="1" applyFill="1" applyBorder="1"/>
    <xf numFmtId="0" fontId="19" fillId="9" borderId="1" xfId="0" applyFont="1" applyFill="1" applyBorder="1"/>
    <xf numFmtId="0" fontId="0" fillId="6" borderId="1" xfId="0" applyFill="1" applyBorder="1"/>
    <xf numFmtId="0" fontId="0" fillId="0" borderId="34" xfId="0" applyBorder="1"/>
    <xf numFmtId="164" fontId="21" fillId="2" borderId="1" xfId="1" applyNumberFormat="1" applyFont="1" applyFill="1" applyBorder="1"/>
    <xf numFmtId="1" fontId="18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" fontId="18" fillId="3" borderId="5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8" fillId="3" borderId="1" xfId="0" applyNumberFormat="1" applyFont="1" applyFill="1" applyBorder="1" applyAlignment="1">
      <alignment horizontal="center" vertical="center"/>
    </xf>
    <xf numFmtId="164" fontId="18" fillId="3" borderId="1" xfId="5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8" fillId="3" borderId="1" xfId="11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1" fontId="18" fillId="3" borderId="1" xfId="13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4" borderId="1" xfId="6" applyNumberFormat="1" applyFont="1" applyFill="1" applyBorder="1" applyAlignment="1">
      <alignment horizontal="center" vertical="center"/>
    </xf>
    <xf numFmtId="0" fontId="7" fillId="0" borderId="1" xfId="9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4" borderId="1" xfId="1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4" borderId="27" xfId="6" applyFont="1" applyFill="1" applyBorder="1" applyAlignment="1">
      <alignment horizontal="center" vertical="center"/>
    </xf>
    <xf numFmtId="0" fontId="7" fillId="4" borderId="1" xfId="6" applyFont="1" applyFill="1" applyBorder="1" applyAlignment="1">
      <alignment horizontal="center" vertical="center"/>
    </xf>
    <xf numFmtId="0" fontId="7" fillId="4" borderId="1" xfId="9" applyFont="1" applyFill="1" applyBorder="1" applyAlignment="1">
      <alignment horizontal="center" vertical="center"/>
    </xf>
    <xf numFmtId="49" fontId="7" fillId="4" borderId="27" xfId="6" applyNumberFormat="1" applyFont="1" applyFill="1" applyBorder="1" applyAlignment="1">
      <alignment horizontal="center" vertical="center"/>
    </xf>
    <xf numFmtId="0" fontId="1" fillId="0" borderId="27" xfId="9" applyFont="1" applyFill="1" applyBorder="1" applyAlignment="1">
      <alignment horizontal="center" vertical="center"/>
    </xf>
    <xf numFmtId="49" fontId="7" fillId="4" borderId="1" xfId="6" applyNumberFormat="1" applyFont="1" applyFill="1" applyBorder="1" applyAlignment="1">
      <alignment horizontal="center" vertical="center"/>
    </xf>
    <xf numFmtId="0" fontId="6" fillId="0" borderId="1" xfId="9" applyFont="1" applyFill="1" applyBorder="1" applyAlignment="1">
      <alignment horizontal="center" vertical="center"/>
    </xf>
    <xf numFmtId="0" fontId="1" fillId="0" borderId="1" xfId="9" applyFont="1" applyFill="1" applyBorder="1" applyAlignment="1">
      <alignment horizontal="center" vertical="center"/>
    </xf>
    <xf numFmtId="0" fontId="7" fillId="0" borderId="27" xfId="9" applyFont="1" applyBorder="1" applyAlignment="1">
      <alignment horizontal="center" vertical="center"/>
    </xf>
    <xf numFmtId="0" fontId="7" fillId="0" borderId="30" xfId="9" applyFont="1" applyBorder="1" applyAlignment="1">
      <alignment horizontal="center" vertical="center"/>
    </xf>
    <xf numFmtId="0" fontId="7" fillId="4" borderId="5" xfId="6" applyFont="1" applyFill="1" applyBorder="1" applyAlignment="1">
      <alignment horizontal="center" vertical="center"/>
    </xf>
    <xf numFmtId="0" fontId="1" fillId="4" borderId="5" xfId="6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164" fontId="18" fillId="3" borderId="1" xfId="13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wrapText="1"/>
    </xf>
    <xf numFmtId="0" fontId="5" fillId="7" borderId="17" xfId="0" applyFont="1" applyFill="1" applyBorder="1" applyAlignment="1">
      <alignment horizontal="center" wrapText="1"/>
    </xf>
    <xf numFmtId="0" fontId="5" fillId="7" borderId="18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4">
    <cellStyle name="Comma" xfId="1" builtinId="3"/>
    <cellStyle name="Comma 2" xfId="10" xr:uid="{00000000-0005-0000-0000-000001000000}"/>
    <cellStyle name="Comma 3" xfId="4" xr:uid="{00000000-0005-0000-0000-000002000000}"/>
    <cellStyle name="Comma 3 2" xfId="7" xr:uid="{00000000-0005-0000-0000-000003000000}"/>
    <cellStyle name="Comma 4" xfId="5" xr:uid="{00000000-0005-0000-0000-000004000000}"/>
    <cellStyle name="Comma 5" xfId="11" xr:uid="{00000000-0005-0000-0000-000005000000}"/>
    <cellStyle name="Currency" xfId="13" builtinId="4"/>
    <cellStyle name="Currency 2" xfId="12" xr:uid="{00000000-0005-0000-0000-000007000000}"/>
    <cellStyle name="Normal" xfId="0" builtinId="0"/>
    <cellStyle name="Normal 2" xfId="3" xr:uid="{00000000-0005-0000-0000-000009000000}"/>
    <cellStyle name="Normal 2 2" xfId="6" xr:uid="{00000000-0005-0000-0000-00000A000000}"/>
    <cellStyle name="Normal 3" xfId="9" xr:uid="{00000000-0005-0000-0000-00000B000000}"/>
    <cellStyle name="Normal 4" xfId="8" xr:uid="{00000000-0005-0000-0000-00000C000000}"/>
    <cellStyle name="Percent" xfId="2" builtinId="5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33"/>
      <color rgb="FFA0F8DB"/>
      <color rgb="FF9DE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2"/>
  <sheetViews>
    <sheetView showGridLines="0" tabSelected="1" zoomScale="80" zoomScaleNormal="80" workbookViewId="0">
      <pane xSplit="2" ySplit="2" topLeftCell="C87" activePane="bottomRight" state="frozen"/>
      <selection pane="topRight" activeCell="C1" sqref="C1"/>
      <selection pane="bottomLeft" activeCell="A4" sqref="A4"/>
      <selection pane="bottomRight" activeCell="I134" sqref="I134"/>
    </sheetView>
  </sheetViews>
  <sheetFormatPr defaultRowHeight="15" x14ac:dyDescent="0.25"/>
  <cols>
    <col min="1" max="1" width="12.42578125" style="3" bestFit="1" customWidth="1"/>
    <col min="2" max="2" width="34.7109375" bestFit="1" customWidth="1"/>
    <col min="3" max="3" width="12.42578125" bestFit="1" customWidth="1"/>
    <col min="4" max="4" width="15.140625" customWidth="1"/>
    <col min="5" max="6" width="15" bestFit="1" customWidth="1"/>
    <col min="7" max="7" width="14.140625" customWidth="1"/>
    <col min="8" max="8" width="15" customWidth="1"/>
    <col min="9" max="13" width="13.7109375" customWidth="1"/>
    <col min="14" max="14" width="15.140625" bestFit="1" customWidth="1"/>
    <col min="15" max="15" width="13.7109375" customWidth="1"/>
    <col min="16" max="16" width="15" customWidth="1"/>
    <col min="17" max="17" width="13.28515625" customWidth="1"/>
  </cols>
  <sheetData>
    <row r="1" spans="1:17" ht="30.75" customHeight="1" x14ac:dyDescent="0.25">
      <c r="A1" s="209" t="s">
        <v>1444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1"/>
      <c r="P1" s="6" t="s">
        <v>185</v>
      </c>
      <c r="Q1" s="7">
        <v>9</v>
      </c>
    </row>
    <row r="2" spans="1:17" s="5" customFormat="1" ht="45" customHeight="1" x14ac:dyDescent="0.25">
      <c r="A2" s="148" t="s">
        <v>1364</v>
      </c>
      <c r="B2" s="17" t="s">
        <v>137</v>
      </c>
      <c r="C2" s="17" t="s">
        <v>0</v>
      </c>
      <c r="D2" s="17" t="s">
        <v>1</v>
      </c>
      <c r="E2" s="48" t="s">
        <v>1438</v>
      </c>
      <c r="F2" s="50" t="s">
        <v>1439</v>
      </c>
      <c r="G2" s="18" t="s">
        <v>1466</v>
      </c>
      <c r="H2" s="18" t="s">
        <v>182</v>
      </c>
      <c r="I2" s="18" t="s">
        <v>183</v>
      </c>
      <c r="J2" s="18" t="s">
        <v>1093</v>
      </c>
      <c r="K2" s="18" t="s">
        <v>1094</v>
      </c>
      <c r="L2" s="18" t="s">
        <v>1095</v>
      </c>
      <c r="M2" s="18" t="s">
        <v>1096</v>
      </c>
      <c r="N2" s="53" t="s">
        <v>1117</v>
      </c>
      <c r="O2" s="53" t="s">
        <v>1118</v>
      </c>
      <c r="P2" s="18" t="s">
        <v>175</v>
      </c>
      <c r="Q2" s="18" t="s">
        <v>176</v>
      </c>
    </row>
    <row r="3" spans="1:17" hidden="1" x14ac:dyDescent="0.25">
      <c r="A3" s="13">
        <v>1</v>
      </c>
      <c r="B3" s="145" t="s">
        <v>1304</v>
      </c>
      <c r="C3" s="14" t="s">
        <v>3</v>
      </c>
      <c r="D3" s="45" t="s">
        <v>3</v>
      </c>
      <c r="E3" s="141">
        <v>2047675.8737999995</v>
      </c>
      <c r="F3" s="15">
        <v>848582.32350000017</v>
      </c>
      <c r="G3" s="147">
        <f t="shared" ref="G3:G65" si="0">IFERROR(F3/E3,0)</f>
        <v>0.41441242452362992</v>
      </c>
      <c r="H3" s="15">
        <f t="shared" ref="H3:H34" si="1">(E3*0.8)-F3</f>
        <v>789558.37553999946</v>
      </c>
      <c r="I3" s="15">
        <f t="shared" ref="I3:I34" si="2">H3/$Q$1</f>
        <v>87728.708393333276</v>
      </c>
      <c r="J3" s="15">
        <f>(E3*0.86)-F3</f>
        <v>912418.92796799936</v>
      </c>
      <c r="K3" s="15">
        <f>J3/$Q$1</f>
        <v>101379.88088533326</v>
      </c>
      <c r="L3" s="15">
        <f>(E3*0.91)-F3</f>
        <v>1014802.7216579993</v>
      </c>
      <c r="M3" s="15">
        <f>L3/$Q$1</f>
        <v>112755.85796199992</v>
      </c>
      <c r="N3" s="54">
        <f>(E3*0.96)-F3</f>
        <v>1117186.5153479993</v>
      </c>
      <c r="O3" s="15">
        <f>N3/$Q$1</f>
        <v>124131.83503866658</v>
      </c>
      <c r="P3" s="16">
        <f t="shared" ref="P3:P34" si="3">E3-F3</f>
        <v>1199093.5502999993</v>
      </c>
      <c r="Q3" s="15">
        <f>P3/$Q$1</f>
        <v>133232.61669999993</v>
      </c>
    </row>
    <row r="4" spans="1:17" hidden="1" x14ac:dyDescent="0.25">
      <c r="A4" s="1">
        <v>2</v>
      </c>
      <c r="B4" s="2" t="s">
        <v>6</v>
      </c>
      <c r="C4" s="2" t="s">
        <v>3</v>
      </c>
      <c r="D4" s="29" t="s">
        <v>5</v>
      </c>
      <c r="E4" s="141">
        <v>2881846.7553666667</v>
      </c>
      <c r="F4" s="15">
        <v>1702417.2315000002</v>
      </c>
      <c r="G4" s="147">
        <f t="shared" si="0"/>
        <v>0.59073829249584653</v>
      </c>
      <c r="H4" s="15">
        <f t="shared" si="1"/>
        <v>603060.17279333342</v>
      </c>
      <c r="I4" s="10">
        <f t="shared" si="2"/>
        <v>67006.685865925931</v>
      </c>
      <c r="J4" s="15">
        <f t="shared" ref="J4:J66" si="4">(E4*0.86)-F4</f>
        <v>775970.97811533324</v>
      </c>
      <c r="K4" s="15">
        <f t="shared" ref="K4:K65" si="5">J4/$Q$1</f>
        <v>86218.997568370367</v>
      </c>
      <c r="L4" s="15">
        <f t="shared" ref="L4:L66" si="6">(E4*0.91)-F4</f>
        <v>920063.31588366674</v>
      </c>
      <c r="M4" s="15">
        <f t="shared" ref="M4:O65" si="7">L4/$Q$1</f>
        <v>102229.25732040741</v>
      </c>
      <c r="N4" s="54">
        <f t="shared" ref="N4:N66" si="8">(E4*0.96)-F4</f>
        <v>1064155.6536519998</v>
      </c>
      <c r="O4" s="15">
        <f t="shared" si="7"/>
        <v>118239.51707244442</v>
      </c>
      <c r="P4" s="12">
        <f t="shared" si="3"/>
        <v>1179429.5238666665</v>
      </c>
      <c r="Q4" s="10">
        <f t="shared" ref="Q4:Q65" si="9">P4/$Q$1</f>
        <v>131047.72487407405</v>
      </c>
    </row>
    <row r="5" spans="1:17" hidden="1" x14ac:dyDescent="0.25">
      <c r="A5" s="1">
        <v>3</v>
      </c>
      <c r="B5" s="29" t="s">
        <v>1261</v>
      </c>
      <c r="C5" s="2" t="s">
        <v>3</v>
      </c>
      <c r="D5" s="29" t="s">
        <v>3</v>
      </c>
      <c r="E5" s="141">
        <v>3350609.3944333326</v>
      </c>
      <c r="F5" s="15">
        <v>1348987.1938000002</v>
      </c>
      <c r="G5" s="147">
        <f t="shared" si="0"/>
        <v>0.40260950621137559</v>
      </c>
      <c r="H5" s="15">
        <f t="shared" si="1"/>
        <v>1331500.3217466662</v>
      </c>
      <c r="I5" s="10">
        <f t="shared" si="2"/>
        <v>147944.48019407401</v>
      </c>
      <c r="J5" s="15">
        <f t="shared" si="4"/>
        <v>1532536.8854126658</v>
      </c>
      <c r="K5" s="15">
        <f t="shared" si="5"/>
        <v>170281.87615696286</v>
      </c>
      <c r="L5" s="15">
        <f t="shared" si="6"/>
        <v>1700067.3551343323</v>
      </c>
      <c r="M5" s="15">
        <f t="shared" si="7"/>
        <v>188896.37279270359</v>
      </c>
      <c r="N5" s="54">
        <f t="shared" si="8"/>
        <v>1867597.8248559989</v>
      </c>
      <c r="O5" s="15">
        <f t="shared" si="7"/>
        <v>207510.8694284443</v>
      </c>
      <c r="P5" s="12">
        <f t="shared" si="3"/>
        <v>2001622.2006333324</v>
      </c>
      <c r="Q5" s="10">
        <f t="shared" si="9"/>
        <v>222402.46673703694</v>
      </c>
    </row>
    <row r="6" spans="1:17" hidden="1" x14ac:dyDescent="0.25">
      <c r="A6" s="13">
        <v>4</v>
      </c>
      <c r="B6" s="2" t="s">
        <v>9</v>
      </c>
      <c r="C6" s="2" t="s">
        <v>3</v>
      </c>
      <c r="D6" s="29" t="s">
        <v>8</v>
      </c>
      <c r="E6" s="141">
        <v>4067724.1552523803</v>
      </c>
      <c r="F6" s="15">
        <v>1660669.2733</v>
      </c>
      <c r="G6" s="147">
        <f t="shared" si="0"/>
        <v>0.40825513479218811</v>
      </c>
      <c r="H6" s="15">
        <f t="shared" si="1"/>
        <v>1593510.0509019042</v>
      </c>
      <c r="I6" s="10">
        <f t="shared" si="2"/>
        <v>177056.67232243379</v>
      </c>
      <c r="J6" s="15">
        <f t="shared" si="4"/>
        <v>1837573.5002170471</v>
      </c>
      <c r="K6" s="15">
        <f t="shared" si="5"/>
        <v>204174.83335744968</v>
      </c>
      <c r="L6" s="15">
        <f t="shared" si="6"/>
        <v>2040959.7079796661</v>
      </c>
      <c r="M6" s="15">
        <f t="shared" si="7"/>
        <v>226773.30088662956</v>
      </c>
      <c r="N6" s="54">
        <f t="shared" si="8"/>
        <v>2244345.9157422851</v>
      </c>
      <c r="O6" s="15">
        <f t="shared" si="7"/>
        <v>249371.76841580946</v>
      </c>
      <c r="P6" s="12">
        <f t="shared" si="3"/>
        <v>2407054.8819523803</v>
      </c>
      <c r="Q6" s="10">
        <f t="shared" si="9"/>
        <v>267450.54243915336</v>
      </c>
    </row>
    <row r="7" spans="1:17" hidden="1" x14ac:dyDescent="0.25">
      <c r="A7" s="1">
        <v>5</v>
      </c>
      <c r="B7" s="2" t="s">
        <v>14</v>
      </c>
      <c r="C7" s="2" t="s">
        <v>3</v>
      </c>
      <c r="D7" s="29" t="s">
        <v>13</v>
      </c>
      <c r="E7" s="141">
        <v>4215458.5795047609</v>
      </c>
      <c r="F7" s="15">
        <v>1105408.7849999997</v>
      </c>
      <c r="G7" s="147">
        <f t="shared" si="0"/>
        <v>0.26222740993694332</v>
      </c>
      <c r="H7" s="15">
        <f t="shared" si="1"/>
        <v>2266958.0786038092</v>
      </c>
      <c r="I7" s="10">
        <f t="shared" si="2"/>
        <v>251884.2309559788</v>
      </c>
      <c r="J7" s="15">
        <f t="shared" si="4"/>
        <v>2519885.5933740945</v>
      </c>
      <c r="K7" s="15">
        <f t="shared" si="5"/>
        <v>279987.28815267718</v>
      </c>
      <c r="L7" s="15">
        <f t="shared" si="6"/>
        <v>2730658.5223493329</v>
      </c>
      <c r="M7" s="15">
        <f t="shared" si="7"/>
        <v>303406.50248325919</v>
      </c>
      <c r="N7" s="54">
        <f t="shared" si="8"/>
        <v>2941431.4513245705</v>
      </c>
      <c r="O7" s="15">
        <f t="shared" si="7"/>
        <v>326825.71681384114</v>
      </c>
      <c r="P7" s="12">
        <f t="shared" si="3"/>
        <v>3110049.7945047612</v>
      </c>
      <c r="Q7" s="10">
        <f t="shared" si="9"/>
        <v>345561.08827830682</v>
      </c>
    </row>
    <row r="8" spans="1:17" hidden="1" x14ac:dyDescent="0.25">
      <c r="A8" s="1">
        <v>6</v>
      </c>
      <c r="B8" s="2" t="s">
        <v>10</v>
      </c>
      <c r="C8" s="2" t="s">
        <v>3</v>
      </c>
      <c r="D8" s="29" t="s">
        <v>8</v>
      </c>
      <c r="E8" s="141">
        <v>4951956.0743714292</v>
      </c>
      <c r="F8" s="15">
        <v>2087397.2849000006</v>
      </c>
      <c r="G8" s="147">
        <f t="shared" si="0"/>
        <v>0.4215298467010255</v>
      </c>
      <c r="H8" s="15">
        <f t="shared" si="1"/>
        <v>1874167.5745971429</v>
      </c>
      <c r="I8" s="10">
        <f t="shared" si="2"/>
        <v>208240.84162190475</v>
      </c>
      <c r="J8" s="15">
        <f t="shared" si="4"/>
        <v>2171284.9390594289</v>
      </c>
      <c r="K8" s="15">
        <f t="shared" si="5"/>
        <v>241253.88211771433</v>
      </c>
      <c r="L8" s="15">
        <f t="shared" si="6"/>
        <v>2418882.7427780004</v>
      </c>
      <c r="M8" s="15">
        <f t="shared" si="7"/>
        <v>268764.74919755559</v>
      </c>
      <c r="N8" s="54">
        <f t="shared" si="8"/>
        <v>2666480.546496571</v>
      </c>
      <c r="O8" s="15">
        <f t="shared" si="7"/>
        <v>296275.6162773968</v>
      </c>
      <c r="P8" s="12">
        <f t="shared" si="3"/>
        <v>2864558.7894714288</v>
      </c>
      <c r="Q8" s="10">
        <f t="shared" si="9"/>
        <v>318284.30994126986</v>
      </c>
    </row>
    <row r="9" spans="1:17" hidden="1" x14ac:dyDescent="0.25">
      <c r="A9" s="13">
        <v>7</v>
      </c>
      <c r="B9" s="2" t="s">
        <v>15</v>
      </c>
      <c r="C9" s="2" t="s">
        <v>3</v>
      </c>
      <c r="D9" s="29" t="s">
        <v>5</v>
      </c>
      <c r="E9" s="141">
        <v>5358329.6189809516</v>
      </c>
      <c r="F9" s="15">
        <v>2011837.0495999993</v>
      </c>
      <c r="G9" s="147">
        <f t="shared" si="0"/>
        <v>0.37545974075081462</v>
      </c>
      <c r="H9" s="15">
        <f t="shared" si="1"/>
        <v>2274826.6455847621</v>
      </c>
      <c r="I9" s="10">
        <f t="shared" si="2"/>
        <v>252758.51617608467</v>
      </c>
      <c r="J9" s="15">
        <f t="shared" si="4"/>
        <v>2596326.4227236183</v>
      </c>
      <c r="K9" s="15">
        <f t="shared" si="5"/>
        <v>288480.71363595757</v>
      </c>
      <c r="L9" s="15">
        <f t="shared" si="6"/>
        <v>2864242.9036726663</v>
      </c>
      <c r="M9" s="15">
        <f t="shared" si="7"/>
        <v>318249.21151918516</v>
      </c>
      <c r="N9" s="54">
        <f t="shared" si="8"/>
        <v>3132159.3846217142</v>
      </c>
      <c r="O9" s="15">
        <f t="shared" si="7"/>
        <v>348017.7094024127</v>
      </c>
      <c r="P9" s="12">
        <f t="shared" si="3"/>
        <v>3346492.569380952</v>
      </c>
      <c r="Q9" s="10">
        <f t="shared" si="9"/>
        <v>371832.50770899467</v>
      </c>
    </row>
    <row r="10" spans="1:17" hidden="1" x14ac:dyDescent="0.25">
      <c r="A10" s="1">
        <v>8</v>
      </c>
      <c r="B10" s="2" t="s">
        <v>16</v>
      </c>
      <c r="C10" s="2" t="s">
        <v>3</v>
      </c>
      <c r="D10" s="29" t="s">
        <v>8</v>
      </c>
      <c r="E10" s="141">
        <v>5060804.9412761908</v>
      </c>
      <c r="F10" s="15">
        <v>1647377.4552</v>
      </c>
      <c r="G10" s="147">
        <f t="shared" si="0"/>
        <v>0.32551688403635221</v>
      </c>
      <c r="H10" s="15">
        <f t="shared" si="1"/>
        <v>2401266.4978209529</v>
      </c>
      <c r="I10" s="10">
        <f t="shared" si="2"/>
        <v>266807.38864677254</v>
      </c>
      <c r="J10" s="15">
        <f t="shared" si="4"/>
        <v>2704914.7942975247</v>
      </c>
      <c r="K10" s="15">
        <f t="shared" si="5"/>
        <v>300546.08825528051</v>
      </c>
      <c r="L10" s="15">
        <f t="shared" si="6"/>
        <v>2957955.0413613338</v>
      </c>
      <c r="M10" s="15">
        <f t="shared" si="7"/>
        <v>328661.67126237042</v>
      </c>
      <c r="N10" s="54">
        <f t="shared" si="8"/>
        <v>3210995.2884251429</v>
      </c>
      <c r="O10" s="15">
        <f t="shared" si="7"/>
        <v>356777.25426946033</v>
      </c>
      <c r="P10" s="12">
        <f t="shared" si="3"/>
        <v>3413427.4860761911</v>
      </c>
      <c r="Q10" s="10">
        <f t="shared" si="9"/>
        <v>379269.72067513235</v>
      </c>
    </row>
    <row r="11" spans="1:17" hidden="1" x14ac:dyDescent="0.25">
      <c r="A11" s="1">
        <v>9</v>
      </c>
      <c r="B11" s="2" t="s">
        <v>11</v>
      </c>
      <c r="C11" s="2" t="s">
        <v>3</v>
      </c>
      <c r="D11" s="29" t="s">
        <v>8</v>
      </c>
      <c r="E11" s="141">
        <v>5635731.9059380954</v>
      </c>
      <c r="F11" s="15">
        <v>1659903.8895</v>
      </c>
      <c r="G11" s="147">
        <f t="shared" si="0"/>
        <v>0.29453208868062736</v>
      </c>
      <c r="H11" s="15">
        <f t="shared" si="1"/>
        <v>2848681.6352504767</v>
      </c>
      <c r="I11" s="10">
        <f t="shared" si="2"/>
        <v>316520.18169449741</v>
      </c>
      <c r="J11" s="15">
        <f t="shared" si="4"/>
        <v>3186825.5496067624</v>
      </c>
      <c r="K11" s="15">
        <f t="shared" si="5"/>
        <v>354091.72773408471</v>
      </c>
      <c r="L11" s="15">
        <f t="shared" si="6"/>
        <v>3468612.1449036668</v>
      </c>
      <c r="M11" s="15">
        <f t="shared" si="7"/>
        <v>385401.34943374078</v>
      </c>
      <c r="N11" s="54">
        <f t="shared" si="8"/>
        <v>3750398.7402005713</v>
      </c>
      <c r="O11" s="15">
        <f t="shared" si="7"/>
        <v>416710.97113339679</v>
      </c>
      <c r="P11" s="12">
        <f t="shared" si="3"/>
        <v>3975828.0164380954</v>
      </c>
      <c r="Q11" s="10">
        <f t="shared" si="9"/>
        <v>441758.66849312169</v>
      </c>
    </row>
    <row r="12" spans="1:17" hidden="1" x14ac:dyDescent="0.25">
      <c r="A12" s="13">
        <v>10</v>
      </c>
      <c r="B12" s="2" t="s">
        <v>7</v>
      </c>
      <c r="C12" s="2" t="s">
        <v>3</v>
      </c>
      <c r="D12" s="29" t="s">
        <v>5</v>
      </c>
      <c r="E12" s="141">
        <v>7380709.1902809516</v>
      </c>
      <c r="F12" s="15">
        <v>3727347.3834999995</v>
      </c>
      <c r="G12" s="147">
        <f t="shared" si="0"/>
        <v>0.50501209130529578</v>
      </c>
      <c r="H12" s="15">
        <f t="shared" si="1"/>
        <v>2177219.9687247621</v>
      </c>
      <c r="I12" s="10">
        <f t="shared" si="2"/>
        <v>241913.32985830691</v>
      </c>
      <c r="J12" s="15">
        <f t="shared" si="4"/>
        <v>2620062.5201416183</v>
      </c>
      <c r="K12" s="15">
        <f t="shared" si="5"/>
        <v>291118.05779351317</v>
      </c>
      <c r="L12" s="15">
        <f t="shared" si="6"/>
        <v>2989097.9796556663</v>
      </c>
      <c r="M12" s="15">
        <f t="shared" si="7"/>
        <v>332121.99773951847</v>
      </c>
      <c r="N12" s="54">
        <f t="shared" si="8"/>
        <v>3358133.4391697133</v>
      </c>
      <c r="O12" s="15">
        <f t="shared" si="7"/>
        <v>373125.93768552371</v>
      </c>
      <c r="P12" s="12">
        <f t="shared" si="3"/>
        <v>3653361.806780952</v>
      </c>
      <c r="Q12" s="10">
        <f t="shared" si="9"/>
        <v>405929.08964232798</v>
      </c>
    </row>
    <row r="13" spans="1:17" hidden="1" x14ac:dyDescent="0.25">
      <c r="A13" s="1">
        <v>11</v>
      </c>
      <c r="B13" s="2" t="s">
        <v>4</v>
      </c>
      <c r="C13" s="2" t="s">
        <v>3</v>
      </c>
      <c r="D13" s="29" t="s">
        <v>5</v>
      </c>
      <c r="E13" s="141">
        <v>9036444.9773285706</v>
      </c>
      <c r="F13" s="15">
        <v>4321843.1253999993</v>
      </c>
      <c r="G13" s="147">
        <f t="shared" si="0"/>
        <v>0.47826807292502971</v>
      </c>
      <c r="H13" s="15">
        <f t="shared" si="1"/>
        <v>2907312.8564628577</v>
      </c>
      <c r="I13" s="10">
        <f t="shared" si="2"/>
        <v>323034.76182920643</v>
      </c>
      <c r="J13" s="15">
        <f t="shared" si="4"/>
        <v>3449499.5551025709</v>
      </c>
      <c r="K13" s="15">
        <f t="shared" si="5"/>
        <v>383277.7283447301</v>
      </c>
      <c r="L13" s="15">
        <f t="shared" si="6"/>
        <v>3901321.8039690005</v>
      </c>
      <c r="M13" s="15">
        <f t="shared" si="7"/>
        <v>433480.20044100005</v>
      </c>
      <c r="N13" s="54">
        <f t="shared" si="8"/>
        <v>4353144.0528354272</v>
      </c>
      <c r="O13" s="15">
        <f t="shared" si="7"/>
        <v>483682.67253726971</v>
      </c>
      <c r="P13" s="12">
        <f t="shared" si="3"/>
        <v>4714601.8519285712</v>
      </c>
      <c r="Q13" s="10">
        <f t="shared" si="9"/>
        <v>523844.65021428571</v>
      </c>
    </row>
    <row r="14" spans="1:17" hidden="1" x14ac:dyDescent="0.25">
      <c r="A14" s="1">
        <v>12</v>
      </c>
      <c r="B14" s="2" t="s">
        <v>2</v>
      </c>
      <c r="C14" s="2" t="s">
        <v>3</v>
      </c>
      <c r="D14" s="29" t="s">
        <v>13</v>
      </c>
      <c r="E14" s="141">
        <v>8184002.5876476187</v>
      </c>
      <c r="F14" s="15">
        <v>5943984.672199999</v>
      </c>
      <c r="G14" s="147">
        <f t="shared" si="0"/>
        <v>0.72629310762577814</v>
      </c>
      <c r="H14" s="15">
        <f t="shared" si="1"/>
        <v>603217.39791809674</v>
      </c>
      <c r="I14" s="10">
        <f t="shared" si="2"/>
        <v>67024.155324232968</v>
      </c>
      <c r="J14" s="15">
        <f t="shared" si="4"/>
        <v>1094257.5531769535</v>
      </c>
      <c r="K14" s="15">
        <f t="shared" si="5"/>
        <v>121584.17257521705</v>
      </c>
      <c r="L14" s="15">
        <f t="shared" si="6"/>
        <v>1503457.6825593347</v>
      </c>
      <c r="M14" s="15">
        <f t="shared" si="7"/>
        <v>167050.85361770386</v>
      </c>
      <c r="N14" s="54">
        <f t="shared" si="8"/>
        <v>1912657.811941715</v>
      </c>
      <c r="O14" s="15">
        <f t="shared" si="7"/>
        <v>212517.53466019055</v>
      </c>
      <c r="P14" s="12">
        <f t="shared" si="3"/>
        <v>2240017.9154476197</v>
      </c>
      <c r="Q14" s="10">
        <f t="shared" si="9"/>
        <v>248890.87949417997</v>
      </c>
    </row>
    <row r="15" spans="1:17" hidden="1" x14ac:dyDescent="0.25">
      <c r="A15" s="13">
        <v>13</v>
      </c>
      <c r="B15" s="2" t="s">
        <v>12</v>
      </c>
      <c r="C15" s="2" t="s">
        <v>3</v>
      </c>
      <c r="D15" s="45" t="s">
        <v>13</v>
      </c>
      <c r="E15" s="141">
        <v>9749010.1702380963</v>
      </c>
      <c r="F15" s="15">
        <v>5987898.9071999993</v>
      </c>
      <c r="G15" s="147">
        <f t="shared" si="0"/>
        <v>0.61420583245260474</v>
      </c>
      <c r="H15" s="15">
        <f t="shared" si="1"/>
        <v>1811309.2289904784</v>
      </c>
      <c r="I15" s="10">
        <f t="shared" si="2"/>
        <v>201256.58099894205</v>
      </c>
      <c r="J15" s="15">
        <f t="shared" si="4"/>
        <v>2396249.8392047631</v>
      </c>
      <c r="K15" s="15">
        <f t="shared" si="5"/>
        <v>266249.98213386256</v>
      </c>
      <c r="L15" s="15">
        <f t="shared" si="6"/>
        <v>2883700.3477166686</v>
      </c>
      <c r="M15" s="15">
        <f t="shared" si="7"/>
        <v>320411.14974629652</v>
      </c>
      <c r="N15" s="54">
        <f t="shared" si="8"/>
        <v>3371150.8562285732</v>
      </c>
      <c r="O15" s="15">
        <f t="shared" si="7"/>
        <v>374572.31735873036</v>
      </c>
      <c r="P15" s="12">
        <f t="shared" si="3"/>
        <v>3761111.2630380969</v>
      </c>
      <c r="Q15" s="10">
        <f t="shared" si="9"/>
        <v>417901.25144867745</v>
      </c>
    </row>
    <row r="16" spans="1:17" hidden="1" x14ac:dyDescent="0.25">
      <c r="A16" s="1">
        <v>14</v>
      </c>
      <c r="B16" s="2" t="s">
        <v>17</v>
      </c>
      <c r="C16" s="2" t="s">
        <v>3</v>
      </c>
      <c r="D16" s="29" t="s">
        <v>3</v>
      </c>
      <c r="E16" s="141">
        <v>10061535.154695241</v>
      </c>
      <c r="F16" s="15">
        <v>3685843.0535000004</v>
      </c>
      <c r="G16" s="147">
        <f t="shared" si="0"/>
        <v>0.36633008748968016</v>
      </c>
      <c r="H16" s="15">
        <f t="shared" si="1"/>
        <v>4363385.0702561922</v>
      </c>
      <c r="I16" s="10">
        <f t="shared" si="2"/>
        <v>484820.56336179911</v>
      </c>
      <c r="J16" s="15">
        <f t="shared" si="4"/>
        <v>4967077.1795379072</v>
      </c>
      <c r="K16" s="15">
        <f t="shared" si="5"/>
        <v>551897.46439310082</v>
      </c>
      <c r="L16" s="15">
        <f t="shared" si="6"/>
        <v>5470153.9372726697</v>
      </c>
      <c r="M16" s="15">
        <f t="shared" si="7"/>
        <v>607794.88191918551</v>
      </c>
      <c r="N16" s="54">
        <f t="shared" si="8"/>
        <v>5973230.6950074304</v>
      </c>
      <c r="O16" s="15">
        <f t="shared" si="7"/>
        <v>663692.2994452701</v>
      </c>
      <c r="P16" s="12">
        <f t="shared" si="3"/>
        <v>6375692.1011952404</v>
      </c>
      <c r="Q16" s="10">
        <f t="shared" si="9"/>
        <v>708410.23346613778</v>
      </c>
    </row>
    <row r="17" spans="1:17" hidden="1" x14ac:dyDescent="0.25">
      <c r="A17" s="1">
        <v>15</v>
      </c>
      <c r="B17" s="2" t="s">
        <v>1162</v>
      </c>
      <c r="C17" s="2" t="s">
        <v>173</v>
      </c>
      <c r="D17" s="29" t="s">
        <v>19</v>
      </c>
      <c r="E17" s="141">
        <v>5293521.8939809529</v>
      </c>
      <c r="F17" s="15">
        <v>192163.16959999999</v>
      </c>
      <c r="G17" s="147">
        <f t="shared" si="0"/>
        <v>3.6301572648353618E-2</v>
      </c>
      <c r="H17" s="15">
        <f t="shared" si="1"/>
        <v>4042654.3455847627</v>
      </c>
      <c r="I17" s="10">
        <f t="shared" si="2"/>
        <v>449183.81617608474</v>
      </c>
      <c r="J17" s="15">
        <f t="shared" si="4"/>
        <v>4360265.6592236198</v>
      </c>
      <c r="K17" s="15">
        <f t="shared" si="5"/>
        <v>484473.96213595779</v>
      </c>
      <c r="L17" s="15">
        <f t="shared" si="6"/>
        <v>4624941.7539226674</v>
      </c>
      <c r="M17" s="15">
        <f t="shared" si="7"/>
        <v>513882.41710251861</v>
      </c>
      <c r="N17" s="54">
        <f t="shared" si="8"/>
        <v>4889617.8486217149</v>
      </c>
      <c r="O17" s="15">
        <f t="shared" si="7"/>
        <v>543290.87206907943</v>
      </c>
      <c r="P17" s="12">
        <f t="shared" si="3"/>
        <v>5101358.7243809532</v>
      </c>
      <c r="Q17" s="10">
        <f t="shared" si="9"/>
        <v>566817.63604232809</v>
      </c>
    </row>
    <row r="18" spans="1:17" hidden="1" x14ac:dyDescent="0.25">
      <c r="A18" s="13">
        <v>16</v>
      </c>
      <c r="B18" s="139" t="s">
        <v>1082</v>
      </c>
      <c r="C18" s="2" t="s">
        <v>173</v>
      </c>
      <c r="D18" s="29" t="s">
        <v>21</v>
      </c>
      <c r="E18" s="141">
        <v>3435073.1052333345</v>
      </c>
      <c r="F18" s="15">
        <v>359281.92850000004</v>
      </c>
      <c r="G18" s="147">
        <f t="shared" si="0"/>
        <v>0.10459222191010548</v>
      </c>
      <c r="H18" s="15">
        <f t="shared" si="1"/>
        <v>2388776.555686668</v>
      </c>
      <c r="I18" s="10">
        <f t="shared" si="2"/>
        <v>265419.61729851866</v>
      </c>
      <c r="J18" s="15">
        <f t="shared" si="4"/>
        <v>2594880.9420006676</v>
      </c>
      <c r="K18" s="15">
        <f t="shared" si="5"/>
        <v>288320.10466674087</v>
      </c>
      <c r="L18" s="15">
        <f t="shared" si="6"/>
        <v>2766634.5972623345</v>
      </c>
      <c r="M18" s="15">
        <f t="shared" si="7"/>
        <v>307403.84414025937</v>
      </c>
      <c r="N18" s="54">
        <f t="shared" si="8"/>
        <v>2938388.2525240011</v>
      </c>
      <c r="O18" s="15">
        <f t="shared" si="7"/>
        <v>326487.58361377788</v>
      </c>
      <c r="P18" s="12">
        <f t="shared" si="3"/>
        <v>3075791.1767333345</v>
      </c>
      <c r="Q18" s="10">
        <f t="shared" si="9"/>
        <v>341754.57519259275</v>
      </c>
    </row>
    <row r="19" spans="1:17" hidden="1" x14ac:dyDescent="0.25">
      <c r="A19" s="1">
        <v>17</v>
      </c>
      <c r="B19" s="2" t="s">
        <v>146</v>
      </c>
      <c r="C19" s="2" t="s">
        <v>173</v>
      </c>
      <c r="D19" s="29" t="s">
        <v>20</v>
      </c>
      <c r="E19" s="141">
        <v>1953766.196095238</v>
      </c>
      <c r="F19" s="15">
        <v>1730278.6238999995</v>
      </c>
      <c r="G19" s="147">
        <f t="shared" si="0"/>
        <v>0.88561191577482679</v>
      </c>
      <c r="H19" s="15">
        <f t="shared" si="1"/>
        <v>-167265.66702380916</v>
      </c>
      <c r="I19" s="10">
        <f t="shared" si="2"/>
        <v>-18585.074113756575</v>
      </c>
      <c r="J19" s="15">
        <f t="shared" si="4"/>
        <v>-50039.695258094929</v>
      </c>
      <c r="K19" s="15">
        <f t="shared" si="5"/>
        <v>-5559.9661397883256</v>
      </c>
      <c r="L19" s="15">
        <f t="shared" si="6"/>
        <v>47648.614546667086</v>
      </c>
      <c r="M19" s="15">
        <f t="shared" si="7"/>
        <v>5294.2905051852322</v>
      </c>
      <c r="N19" s="54">
        <f t="shared" si="8"/>
        <v>145336.92435142887</v>
      </c>
      <c r="O19" s="15">
        <f t="shared" si="7"/>
        <v>16148.547150158764</v>
      </c>
      <c r="P19" s="12">
        <f t="shared" si="3"/>
        <v>223487.57219523843</v>
      </c>
      <c r="Q19" s="10">
        <f t="shared" si="9"/>
        <v>24831.952466137605</v>
      </c>
    </row>
    <row r="20" spans="1:17" hidden="1" x14ac:dyDescent="0.25">
      <c r="A20" s="1">
        <v>18</v>
      </c>
      <c r="B20" s="2" t="s">
        <v>147</v>
      </c>
      <c r="C20" s="2" t="s">
        <v>173</v>
      </c>
      <c r="D20" s="29" t="s">
        <v>23</v>
      </c>
      <c r="E20" s="141">
        <v>3656949.3621904766</v>
      </c>
      <c r="F20" s="15">
        <v>1536352.6367000001</v>
      </c>
      <c r="G20" s="147">
        <f t="shared" si="0"/>
        <v>0.42011865206132909</v>
      </c>
      <c r="H20" s="15">
        <f t="shared" si="1"/>
        <v>1389206.8530523814</v>
      </c>
      <c r="I20" s="10">
        <f t="shared" si="2"/>
        <v>154356.31700582016</v>
      </c>
      <c r="J20" s="15">
        <f t="shared" si="4"/>
        <v>1608623.8147838097</v>
      </c>
      <c r="K20" s="15">
        <f t="shared" si="5"/>
        <v>178735.9794204233</v>
      </c>
      <c r="L20" s="15">
        <f t="shared" si="6"/>
        <v>1791471.2828933336</v>
      </c>
      <c r="M20" s="15">
        <f t="shared" si="7"/>
        <v>199052.36476592594</v>
      </c>
      <c r="N20" s="54">
        <f t="shared" si="8"/>
        <v>1974318.7510028575</v>
      </c>
      <c r="O20" s="15">
        <f t="shared" si="7"/>
        <v>219368.75011142861</v>
      </c>
      <c r="P20" s="12">
        <f t="shared" si="3"/>
        <v>2120596.7254904765</v>
      </c>
      <c r="Q20" s="10">
        <f t="shared" si="9"/>
        <v>235621.85838783073</v>
      </c>
    </row>
    <row r="21" spans="1:17" hidden="1" x14ac:dyDescent="0.25">
      <c r="A21" s="13">
        <v>19</v>
      </c>
      <c r="B21" s="2" t="s">
        <v>144</v>
      </c>
      <c r="C21" s="2" t="s">
        <v>173</v>
      </c>
      <c r="D21" s="29" t="s">
        <v>24</v>
      </c>
      <c r="E21" s="141">
        <v>5256501.3097809535</v>
      </c>
      <c r="F21" s="15">
        <v>1968359.4443999999</v>
      </c>
      <c r="G21" s="147">
        <f t="shared" si="0"/>
        <v>0.37446189554588438</v>
      </c>
      <c r="H21" s="15">
        <f t="shared" si="1"/>
        <v>2236841.6034247628</v>
      </c>
      <c r="I21" s="10">
        <f t="shared" si="2"/>
        <v>248537.95593608476</v>
      </c>
      <c r="J21" s="15">
        <f t="shared" si="4"/>
        <v>2552231.6820116197</v>
      </c>
      <c r="K21" s="15">
        <f t="shared" si="5"/>
        <v>283581.29800129106</v>
      </c>
      <c r="L21" s="15">
        <f t="shared" si="6"/>
        <v>2815056.7475006678</v>
      </c>
      <c r="M21" s="15">
        <f t="shared" si="7"/>
        <v>312784.08305562974</v>
      </c>
      <c r="N21" s="54">
        <f t="shared" si="8"/>
        <v>3077881.812989715</v>
      </c>
      <c r="O21" s="15">
        <f t="shared" si="7"/>
        <v>341986.86810996832</v>
      </c>
      <c r="P21" s="12">
        <f t="shared" si="3"/>
        <v>3288141.8653809535</v>
      </c>
      <c r="Q21" s="10">
        <f t="shared" si="9"/>
        <v>365349.09615343926</v>
      </c>
    </row>
    <row r="22" spans="1:17" hidden="1" x14ac:dyDescent="0.25">
      <c r="A22" s="1">
        <v>20</v>
      </c>
      <c r="B22" s="2" t="s">
        <v>152</v>
      </c>
      <c r="C22" s="2" t="s">
        <v>173</v>
      </c>
      <c r="D22" s="29" t="s">
        <v>22</v>
      </c>
      <c r="E22" s="141">
        <v>4197837.4077523816</v>
      </c>
      <c r="F22" s="15">
        <v>1806963.6298999996</v>
      </c>
      <c r="G22" s="147">
        <f t="shared" si="0"/>
        <v>0.43045107620485218</v>
      </c>
      <c r="H22" s="15">
        <f t="shared" si="1"/>
        <v>1551306.296301906</v>
      </c>
      <c r="I22" s="10">
        <f t="shared" si="2"/>
        <v>172367.36625576732</v>
      </c>
      <c r="J22" s="15">
        <f t="shared" si="4"/>
        <v>1803176.5407670485</v>
      </c>
      <c r="K22" s="15">
        <f t="shared" si="5"/>
        <v>200352.9489741165</v>
      </c>
      <c r="L22" s="15">
        <f t="shared" si="6"/>
        <v>2013068.4111546678</v>
      </c>
      <c r="M22" s="15">
        <f t="shared" si="7"/>
        <v>223674.26790607421</v>
      </c>
      <c r="N22" s="54">
        <f t="shared" si="8"/>
        <v>2222960.2815422867</v>
      </c>
      <c r="O22" s="15">
        <f t="shared" si="7"/>
        <v>246995.58683803186</v>
      </c>
      <c r="P22" s="12">
        <f t="shared" si="3"/>
        <v>2390873.777852382</v>
      </c>
      <c r="Q22" s="10">
        <f t="shared" si="9"/>
        <v>265652.64198359801</v>
      </c>
    </row>
    <row r="23" spans="1:17" hidden="1" x14ac:dyDescent="0.25">
      <c r="A23" s="1">
        <v>21</v>
      </c>
      <c r="B23" s="2" t="s">
        <v>142</v>
      </c>
      <c r="C23" s="2" t="s">
        <v>173</v>
      </c>
      <c r="D23" s="29" t="s">
        <v>20</v>
      </c>
      <c r="E23" s="141">
        <v>5312456.8847285714</v>
      </c>
      <c r="F23" s="15">
        <v>1524679.9905000001</v>
      </c>
      <c r="G23" s="147">
        <f t="shared" si="0"/>
        <v>0.28700091569362457</v>
      </c>
      <c r="H23" s="15">
        <f t="shared" si="1"/>
        <v>2725285.5172828566</v>
      </c>
      <c r="I23" s="10">
        <f t="shared" si="2"/>
        <v>302809.50192031742</v>
      </c>
      <c r="J23" s="15">
        <f t="shared" si="4"/>
        <v>3044032.9303665711</v>
      </c>
      <c r="K23" s="15">
        <f t="shared" si="5"/>
        <v>338225.88115184125</v>
      </c>
      <c r="L23" s="15">
        <f t="shared" si="6"/>
        <v>3309655.7746029999</v>
      </c>
      <c r="M23" s="15">
        <f t="shared" si="7"/>
        <v>367739.53051144443</v>
      </c>
      <c r="N23" s="54">
        <f t="shared" si="8"/>
        <v>3575278.6188394278</v>
      </c>
      <c r="O23" s="15">
        <f t="shared" si="7"/>
        <v>397253.17987104756</v>
      </c>
      <c r="P23" s="12">
        <f t="shared" si="3"/>
        <v>3787776.8942285711</v>
      </c>
      <c r="Q23" s="10">
        <f t="shared" si="9"/>
        <v>420864.09935873013</v>
      </c>
    </row>
    <row r="24" spans="1:17" hidden="1" x14ac:dyDescent="0.25">
      <c r="A24" s="13">
        <v>22</v>
      </c>
      <c r="B24" s="2" t="s">
        <v>148</v>
      </c>
      <c r="C24" s="2" t="s">
        <v>173</v>
      </c>
      <c r="D24" s="29" t="s">
        <v>20</v>
      </c>
      <c r="E24" s="141">
        <v>4804646.3783666659</v>
      </c>
      <c r="F24" s="15">
        <v>668714.62769999995</v>
      </c>
      <c r="G24" s="147">
        <f t="shared" si="0"/>
        <v>0.13918082103002319</v>
      </c>
      <c r="H24" s="15">
        <f t="shared" si="1"/>
        <v>3175002.4749933328</v>
      </c>
      <c r="I24" s="10">
        <f t="shared" si="2"/>
        <v>352778.05277703697</v>
      </c>
      <c r="J24" s="15">
        <f t="shared" si="4"/>
        <v>3463281.2576953326</v>
      </c>
      <c r="K24" s="15">
        <f t="shared" si="5"/>
        <v>384809.02863281476</v>
      </c>
      <c r="L24" s="15">
        <f t="shared" si="6"/>
        <v>3703513.5766136665</v>
      </c>
      <c r="M24" s="15">
        <f t="shared" si="7"/>
        <v>411501.5085126296</v>
      </c>
      <c r="N24" s="54">
        <f t="shared" si="8"/>
        <v>3943745.8955319989</v>
      </c>
      <c r="O24" s="15">
        <f t="shared" si="7"/>
        <v>438193.98839244433</v>
      </c>
      <c r="P24" s="12">
        <f t="shared" si="3"/>
        <v>4135931.7506666658</v>
      </c>
      <c r="Q24" s="10">
        <f t="shared" si="9"/>
        <v>459547.97229629621</v>
      </c>
    </row>
    <row r="25" spans="1:17" hidden="1" x14ac:dyDescent="0.25">
      <c r="A25" s="1">
        <v>23</v>
      </c>
      <c r="B25" s="2" t="s">
        <v>155</v>
      </c>
      <c r="C25" s="140" t="s">
        <v>173</v>
      </c>
      <c r="D25" s="29" t="s">
        <v>20</v>
      </c>
      <c r="E25" s="141">
        <v>3512839.9232428581</v>
      </c>
      <c r="F25" s="15">
        <v>1114694.5144000002</v>
      </c>
      <c r="G25" s="147">
        <f t="shared" si="0"/>
        <v>0.31732004268813263</v>
      </c>
      <c r="H25" s="15">
        <f t="shared" si="1"/>
        <v>1695577.4241942866</v>
      </c>
      <c r="I25" s="10">
        <f t="shared" si="2"/>
        <v>188397.49157714297</v>
      </c>
      <c r="J25" s="15">
        <f t="shared" si="4"/>
        <v>1906347.8195888577</v>
      </c>
      <c r="K25" s="15">
        <f t="shared" si="5"/>
        <v>211816.42439876197</v>
      </c>
      <c r="L25" s="15">
        <f t="shared" si="6"/>
        <v>2081989.8157510008</v>
      </c>
      <c r="M25" s="15">
        <f t="shared" si="7"/>
        <v>231332.20175011118</v>
      </c>
      <c r="N25" s="54">
        <f t="shared" si="8"/>
        <v>2257631.8119131434</v>
      </c>
      <c r="O25" s="15">
        <f t="shared" si="7"/>
        <v>250847.97910146037</v>
      </c>
      <c r="P25" s="12">
        <f t="shared" si="3"/>
        <v>2398145.4088428579</v>
      </c>
      <c r="Q25" s="10">
        <f t="shared" si="9"/>
        <v>266460.60098253976</v>
      </c>
    </row>
    <row r="26" spans="1:17" hidden="1" x14ac:dyDescent="0.25">
      <c r="A26" s="1">
        <v>24</v>
      </c>
      <c r="B26" s="2" t="s">
        <v>154</v>
      </c>
      <c r="C26" s="2" t="s">
        <v>173</v>
      </c>
      <c r="D26" s="29" t="s">
        <v>22</v>
      </c>
      <c r="E26" s="141">
        <v>5636594.6728428574</v>
      </c>
      <c r="F26" s="15">
        <v>1149130.5179000003</v>
      </c>
      <c r="G26" s="147">
        <f t="shared" si="0"/>
        <v>0.20386963842486619</v>
      </c>
      <c r="H26" s="15">
        <f t="shared" si="1"/>
        <v>3360145.2203742862</v>
      </c>
      <c r="I26" s="10">
        <f t="shared" si="2"/>
        <v>373349.46893047623</v>
      </c>
      <c r="J26" s="15">
        <f t="shared" si="4"/>
        <v>3698340.9007448573</v>
      </c>
      <c r="K26" s="15">
        <f t="shared" si="5"/>
        <v>410926.76674942859</v>
      </c>
      <c r="L26" s="15">
        <f t="shared" si="6"/>
        <v>3980170.6343870005</v>
      </c>
      <c r="M26" s="15">
        <f t="shared" si="7"/>
        <v>442241.18159855559</v>
      </c>
      <c r="N26" s="54">
        <f t="shared" si="8"/>
        <v>4262000.3680291427</v>
      </c>
      <c r="O26" s="15">
        <f t="shared" si="7"/>
        <v>473555.59644768253</v>
      </c>
      <c r="P26" s="12">
        <f t="shared" si="3"/>
        <v>4487464.1549428571</v>
      </c>
      <c r="Q26" s="10">
        <f t="shared" si="9"/>
        <v>498607.12832698412</v>
      </c>
    </row>
    <row r="27" spans="1:17" hidden="1" x14ac:dyDescent="0.25">
      <c r="A27" s="13">
        <v>25</v>
      </c>
      <c r="B27" s="2" t="s">
        <v>153</v>
      </c>
      <c r="C27" s="2" t="s">
        <v>173</v>
      </c>
      <c r="D27" s="29" t="s">
        <v>22</v>
      </c>
      <c r="E27" s="141">
        <v>7405369.4510809537</v>
      </c>
      <c r="F27" s="15">
        <v>4037266.4558999995</v>
      </c>
      <c r="G27" s="147">
        <f t="shared" si="0"/>
        <v>0.54518096397076909</v>
      </c>
      <c r="H27" s="15">
        <f t="shared" si="1"/>
        <v>1887029.1049647639</v>
      </c>
      <c r="I27" s="10">
        <f t="shared" si="2"/>
        <v>209669.90055164043</v>
      </c>
      <c r="J27" s="15">
        <f t="shared" si="4"/>
        <v>2331351.2720296206</v>
      </c>
      <c r="K27" s="15">
        <f t="shared" si="5"/>
        <v>259039.03022551339</v>
      </c>
      <c r="L27" s="15">
        <f t="shared" si="6"/>
        <v>2701619.7445836682</v>
      </c>
      <c r="M27" s="15">
        <f t="shared" si="7"/>
        <v>300179.9716204076</v>
      </c>
      <c r="N27" s="54">
        <f t="shared" si="8"/>
        <v>3071888.2171377158</v>
      </c>
      <c r="O27" s="15">
        <f t="shared" si="7"/>
        <v>341320.91301530175</v>
      </c>
      <c r="P27" s="12">
        <f t="shared" si="3"/>
        <v>3368102.9951809542</v>
      </c>
      <c r="Q27" s="10">
        <f t="shared" si="9"/>
        <v>374233.66613121715</v>
      </c>
    </row>
    <row r="28" spans="1:17" hidden="1" x14ac:dyDescent="0.25">
      <c r="A28" s="1">
        <v>26</v>
      </c>
      <c r="B28" s="2" t="s">
        <v>149</v>
      </c>
      <c r="C28" s="2" t="s">
        <v>173</v>
      </c>
      <c r="D28" s="29" t="s">
        <v>21</v>
      </c>
      <c r="E28" s="141">
        <v>8403601.8780571427</v>
      </c>
      <c r="F28" s="15">
        <v>1644628.1474999997</v>
      </c>
      <c r="G28" s="147">
        <f t="shared" si="0"/>
        <v>0.19570514778839415</v>
      </c>
      <c r="H28" s="15">
        <f t="shared" si="1"/>
        <v>5078253.3549457146</v>
      </c>
      <c r="I28" s="10">
        <f t="shared" si="2"/>
        <v>564250.37277174601</v>
      </c>
      <c r="J28" s="15">
        <f t="shared" si="4"/>
        <v>5582469.467629143</v>
      </c>
      <c r="K28" s="15">
        <f t="shared" si="5"/>
        <v>620274.38529212703</v>
      </c>
      <c r="L28" s="15">
        <f t="shared" si="6"/>
        <v>6002649.5615320001</v>
      </c>
      <c r="M28" s="15">
        <f t="shared" si="7"/>
        <v>666961.06239244447</v>
      </c>
      <c r="N28" s="54">
        <f t="shared" si="8"/>
        <v>6422829.6554348571</v>
      </c>
      <c r="O28" s="15">
        <f t="shared" si="7"/>
        <v>713647.7394927619</v>
      </c>
      <c r="P28" s="12">
        <f t="shared" si="3"/>
        <v>6758973.7305571428</v>
      </c>
      <c r="Q28" s="10">
        <f t="shared" si="9"/>
        <v>750997.08117301587</v>
      </c>
    </row>
    <row r="29" spans="1:17" hidden="1" x14ac:dyDescent="0.25">
      <c r="A29" s="1">
        <v>27</v>
      </c>
      <c r="B29" s="2" t="s">
        <v>156</v>
      </c>
      <c r="C29" s="2" t="s">
        <v>173</v>
      </c>
      <c r="D29" s="29" t="s">
        <v>19</v>
      </c>
      <c r="E29" s="141">
        <v>9854274.5551380944</v>
      </c>
      <c r="F29" s="15">
        <v>1463826.16</v>
      </c>
      <c r="G29" s="147">
        <f t="shared" si="0"/>
        <v>0.14854732855365285</v>
      </c>
      <c r="H29" s="15">
        <f t="shared" si="1"/>
        <v>6419593.4841104755</v>
      </c>
      <c r="I29" s="10">
        <f t="shared" si="2"/>
        <v>713288.16490116389</v>
      </c>
      <c r="J29" s="15">
        <f t="shared" si="4"/>
        <v>7010849.9574187603</v>
      </c>
      <c r="K29" s="15">
        <f t="shared" si="5"/>
        <v>778983.32860208442</v>
      </c>
      <c r="L29" s="15">
        <f t="shared" si="6"/>
        <v>7503563.6851756666</v>
      </c>
      <c r="M29" s="15">
        <f t="shared" si="7"/>
        <v>833729.29835285188</v>
      </c>
      <c r="N29" s="54">
        <f t="shared" si="8"/>
        <v>7996277.4129325692</v>
      </c>
      <c r="O29" s="15">
        <f t="shared" si="7"/>
        <v>888475.26810361876</v>
      </c>
      <c r="P29" s="12">
        <f t="shared" si="3"/>
        <v>8390448.3951380942</v>
      </c>
      <c r="Q29" s="10">
        <f t="shared" si="9"/>
        <v>932272.04390423268</v>
      </c>
    </row>
    <row r="30" spans="1:17" hidden="1" x14ac:dyDescent="0.25">
      <c r="A30" s="13">
        <v>28</v>
      </c>
      <c r="B30" s="2" t="s">
        <v>157</v>
      </c>
      <c r="C30" s="2" t="s">
        <v>173</v>
      </c>
      <c r="D30" s="29" t="s">
        <v>23</v>
      </c>
      <c r="E30" s="141">
        <v>9808266.8844380975</v>
      </c>
      <c r="F30" s="15">
        <v>2849475.8329999992</v>
      </c>
      <c r="G30" s="147">
        <f t="shared" si="0"/>
        <v>0.29051777103669646</v>
      </c>
      <c r="H30" s="15">
        <f t="shared" si="1"/>
        <v>4997137.6745504793</v>
      </c>
      <c r="I30" s="10">
        <f t="shared" si="2"/>
        <v>555237.51939449774</v>
      </c>
      <c r="J30" s="15">
        <f t="shared" si="4"/>
        <v>5585633.6876167655</v>
      </c>
      <c r="K30" s="15">
        <f t="shared" si="5"/>
        <v>620625.96529075177</v>
      </c>
      <c r="L30" s="15">
        <f t="shared" si="6"/>
        <v>6076047.0318386704</v>
      </c>
      <c r="M30" s="15">
        <f t="shared" si="7"/>
        <v>675116.33687096334</v>
      </c>
      <c r="N30" s="54">
        <f t="shared" si="8"/>
        <v>6566460.3760605752</v>
      </c>
      <c r="O30" s="15">
        <f t="shared" si="7"/>
        <v>729606.70845117501</v>
      </c>
      <c r="P30" s="12">
        <f t="shared" si="3"/>
        <v>6958791.0514380988</v>
      </c>
      <c r="Q30" s="10">
        <f t="shared" si="9"/>
        <v>773199.00571534433</v>
      </c>
    </row>
    <row r="31" spans="1:17" hidden="1" x14ac:dyDescent="0.25">
      <c r="A31" s="1">
        <v>29</v>
      </c>
      <c r="B31" s="155" t="s">
        <v>1464</v>
      </c>
      <c r="C31" s="2" t="s">
        <v>173</v>
      </c>
      <c r="D31" s="29" t="s">
        <v>21</v>
      </c>
      <c r="E31" s="141">
        <v>10231702.012399999</v>
      </c>
      <c r="F31" s="15">
        <v>5597214.1817999994</v>
      </c>
      <c r="G31" s="147">
        <f t="shared" si="0"/>
        <v>0.54704624655962675</v>
      </c>
      <c r="H31" s="15">
        <f t="shared" si="1"/>
        <v>2588147.4281200003</v>
      </c>
      <c r="I31" s="10">
        <f t="shared" si="2"/>
        <v>287571.9364577778</v>
      </c>
      <c r="J31" s="15">
        <f t="shared" si="4"/>
        <v>3202049.5488640005</v>
      </c>
      <c r="K31" s="15">
        <f t="shared" si="5"/>
        <v>355783.28320711118</v>
      </c>
      <c r="L31" s="15">
        <f t="shared" si="6"/>
        <v>3713634.6494840002</v>
      </c>
      <c r="M31" s="15">
        <f t="shared" si="7"/>
        <v>412626.0721648889</v>
      </c>
      <c r="N31" s="54">
        <f t="shared" si="8"/>
        <v>4225219.7501039999</v>
      </c>
      <c r="O31" s="15">
        <f t="shared" si="7"/>
        <v>469468.86112266663</v>
      </c>
      <c r="P31" s="12">
        <f t="shared" si="3"/>
        <v>4634487.8306</v>
      </c>
      <c r="Q31" s="10">
        <f t="shared" si="9"/>
        <v>514943.09228888887</v>
      </c>
    </row>
    <row r="32" spans="1:17" hidden="1" x14ac:dyDescent="0.25">
      <c r="A32" s="1">
        <v>30</v>
      </c>
      <c r="B32" s="143" t="s">
        <v>1329</v>
      </c>
      <c r="C32" s="2" t="s">
        <v>173</v>
      </c>
      <c r="D32" s="29" t="s">
        <v>20</v>
      </c>
      <c r="E32" s="141">
        <v>7500816.0712333322</v>
      </c>
      <c r="F32" s="15">
        <v>3862856.8835000005</v>
      </c>
      <c r="G32" s="147">
        <f t="shared" si="0"/>
        <v>0.51499154849491524</v>
      </c>
      <c r="H32" s="15">
        <f t="shared" si="1"/>
        <v>2137795.9734866656</v>
      </c>
      <c r="I32" s="10">
        <f t="shared" si="2"/>
        <v>237532.88594296284</v>
      </c>
      <c r="J32" s="15">
        <f t="shared" si="4"/>
        <v>2587844.9377606651</v>
      </c>
      <c r="K32" s="15">
        <f t="shared" si="5"/>
        <v>287538.32641785167</v>
      </c>
      <c r="L32" s="15">
        <f t="shared" si="6"/>
        <v>2962885.7413223321</v>
      </c>
      <c r="M32" s="15">
        <f t="shared" si="7"/>
        <v>329209.52681359247</v>
      </c>
      <c r="N32" s="54">
        <f t="shared" si="8"/>
        <v>3337926.5448839981</v>
      </c>
      <c r="O32" s="15">
        <f t="shared" si="7"/>
        <v>370880.7272093331</v>
      </c>
      <c r="P32" s="12">
        <f t="shared" si="3"/>
        <v>3637959.1877333317</v>
      </c>
      <c r="Q32" s="10">
        <f t="shared" si="9"/>
        <v>404217.68752592575</v>
      </c>
    </row>
    <row r="33" spans="1:17" s="57" customFormat="1" hidden="1" x14ac:dyDescent="0.25">
      <c r="A33" s="13">
        <v>31</v>
      </c>
      <c r="B33" s="57" t="s">
        <v>151</v>
      </c>
      <c r="C33" s="29" t="s">
        <v>173</v>
      </c>
      <c r="D33" s="29" t="s">
        <v>19</v>
      </c>
      <c r="E33" s="141">
        <v>10278158.780238098</v>
      </c>
      <c r="F33" s="15">
        <v>2069555.4934999996</v>
      </c>
      <c r="G33" s="147">
        <f t="shared" si="0"/>
        <v>0.20135469180327817</v>
      </c>
      <c r="H33" s="15">
        <f t="shared" si="1"/>
        <v>6152971.5306904782</v>
      </c>
      <c r="I33" s="10">
        <f t="shared" si="2"/>
        <v>683663.50341005309</v>
      </c>
      <c r="J33" s="15">
        <f t="shared" si="4"/>
        <v>6769661.0575047638</v>
      </c>
      <c r="K33" s="15">
        <f t="shared" si="5"/>
        <v>752184.56194497377</v>
      </c>
      <c r="L33" s="15">
        <f t="shared" si="6"/>
        <v>7283568.9965166692</v>
      </c>
      <c r="M33" s="15">
        <f t="shared" si="7"/>
        <v>809285.44405740767</v>
      </c>
      <c r="N33" s="54">
        <f t="shared" si="8"/>
        <v>7797476.9355285726</v>
      </c>
      <c r="O33" s="15">
        <f t="shared" si="7"/>
        <v>866386.32616984146</v>
      </c>
      <c r="P33" s="12">
        <f t="shared" si="3"/>
        <v>8208603.2867380977</v>
      </c>
      <c r="Q33" s="10">
        <f t="shared" si="9"/>
        <v>912067.03185978858</v>
      </c>
    </row>
    <row r="34" spans="1:17" hidden="1" x14ac:dyDescent="0.25">
      <c r="A34" s="1">
        <v>32</v>
      </c>
      <c r="B34" s="2" t="s">
        <v>145</v>
      </c>
      <c r="C34" s="2" t="s">
        <v>173</v>
      </c>
      <c r="D34" s="29" t="s">
        <v>21</v>
      </c>
      <c r="E34" s="141">
        <v>10994420.828219047</v>
      </c>
      <c r="F34" s="15">
        <v>4642996.1192999994</v>
      </c>
      <c r="G34" s="147">
        <f t="shared" si="0"/>
        <v>0.42230474818491232</v>
      </c>
      <c r="H34" s="15">
        <f t="shared" si="1"/>
        <v>4152540.543275238</v>
      </c>
      <c r="I34" s="10">
        <f t="shared" si="2"/>
        <v>461393.39369724866</v>
      </c>
      <c r="J34" s="15">
        <f t="shared" si="4"/>
        <v>4812205.7929683803</v>
      </c>
      <c r="K34" s="15">
        <f t="shared" si="5"/>
        <v>534689.53255204228</v>
      </c>
      <c r="L34" s="15">
        <f t="shared" si="6"/>
        <v>5361926.8343793331</v>
      </c>
      <c r="M34" s="15">
        <f t="shared" si="7"/>
        <v>595769.64826437039</v>
      </c>
      <c r="N34" s="54">
        <f t="shared" si="8"/>
        <v>5911647.8757902859</v>
      </c>
      <c r="O34" s="15">
        <f t="shared" si="7"/>
        <v>656849.76397669839</v>
      </c>
      <c r="P34" s="12">
        <f t="shared" si="3"/>
        <v>6351424.7089190474</v>
      </c>
      <c r="Q34" s="10">
        <f t="shared" si="9"/>
        <v>705713.85654656077</v>
      </c>
    </row>
    <row r="35" spans="1:17" s="57" customFormat="1" hidden="1" x14ac:dyDescent="0.25">
      <c r="A35" s="1">
        <v>33</v>
      </c>
      <c r="B35" s="29" t="s">
        <v>159</v>
      </c>
      <c r="C35" s="29" t="s">
        <v>173</v>
      </c>
      <c r="D35" s="29" t="s">
        <v>24</v>
      </c>
      <c r="E35" s="141">
        <v>15501013.03818571</v>
      </c>
      <c r="F35" s="15">
        <v>11106686.6786</v>
      </c>
      <c r="G35" s="147">
        <f t="shared" si="0"/>
        <v>0.71651360148136256</v>
      </c>
      <c r="H35" s="15">
        <f t="shared" ref="H35:H65" si="10">(E35*0.8)-F35</f>
        <v>1294123.751948569</v>
      </c>
      <c r="I35" s="10">
        <f t="shared" ref="I35:I65" si="11">H35/$Q$1</f>
        <v>143791.52799428545</v>
      </c>
      <c r="J35" s="15">
        <f t="shared" si="4"/>
        <v>2224184.5342397094</v>
      </c>
      <c r="K35" s="15">
        <f t="shared" si="5"/>
        <v>247131.61491552327</v>
      </c>
      <c r="L35" s="15">
        <f t="shared" si="6"/>
        <v>2999235.1861489955</v>
      </c>
      <c r="M35" s="15">
        <f t="shared" si="7"/>
        <v>333248.35401655507</v>
      </c>
      <c r="N35" s="54">
        <f t="shared" si="8"/>
        <v>3774285.8380582817</v>
      </c>
      <c r="O35" s="15">
        <f t="shared" si="7"/>
        <v>419365.09311758686</v>
      </c>
      <c r="P35" s="12">
        <f t="shared" ref="P35:P65" si="12">E35-F35</f>
        <v>4394326.3595857099</v>
      </c>
      <c r="Q35" s="10">
        <f t="shared" si="9"/>
        <v>488258.48439841223</v>
      </c>
    </row>
    <row r="36" spans="1:17" hidden="1" x14ac:dyDescent="0.25">
      <c r="A36" s="13">
        <v>34</v>
      </c>
      <c r="B36" s="2" t="s">
        <v>158</v>
      </c>
      <c r="C36" s="2" t="s">
        <v>173</v>
      </c>
      <c r="D36" s="29" t="s">
        <v>23</v>
      </c>
      <c r="E36" s="141">
        <v>20819460.362861905</v>
      </c>
      <c r="F36" s="15">
        <v>26743205.4584</v>
      </c>
      <c r="G36" s="147">
        <f t="shared" si="0"/>
        <v>1.284529233337141</v>
      </c>
      <c r="H36" s="15">
        <f t="shared" si="10"/>
        <v>-10087637.168110475</v>
      </c>
      <c r="I36" s="10">
        <f t="shared" si="11"/>
        <v>-1120848.5742344973</v>
      </c>
      <c r="J36" s="15">
        <f t="shared" si="4"/>
        <v>-8838469.5463387631</v>
      </c>
      <c r="K36" s="15">
        <f t="shared" si="5"/>
        <v>-982052.17181541817</v>
      </c>
      <c r="L36" s="15">
        <f t="shared" si="6"/>
        <v>-7797496.5281956643</v>
      </c>
      <c r="M36" s="15">
        <f t="shared" si="7"/>
        <v>-866388.50313285156</v>
      </c>
      <c r="N36" s="54">
        <f t="shared" si="8"/>
        <v>-6756523.5100525729</v>
      </c>
      <c r="O36" s="15">
        <f t="shared" si="7"/>
        <v>-750724.83445028588</v>
      </c>
      <c r="P36" s="12">
        <f t="shared" si="12"/>
        <v>-5923745.0955380946</v>
      </c>
      <c r="Q36" s="10">
        <f t="shared" si="9"/>
        <v>-658193.89950423269</v>
      </c>
    </row>
    <row r="37" spans="1:17" hidden="1" x14ac:dyDescent="0.25">
      <c r="A37" s="1">
        <v>35</v>
      </c>
      <c r="B37" s="2" t="s">
        <v>38</v>
      </c>
      <c r="C37" s="2" t="s">
        <v>26</v>
      </c>
      <c r="D37" s="29" t="s">
        <v>35</v>
      </c>
      <c r="E37" s="141">
        <v>6965260.1548714293</v>
      </c>
      <c r="F37" s="15">
        <v>3686527.2190000005</v>
      </c>
      <c r="G37" s="147">
        <f t="shared" si="0"/>
        <v>0.52927344234539209</v>
      </c>
      <c r="H37" s="15">
        <f t="shared" si="10"/>
        <v>1885680.9048971431</v>
      </c>
      <c r="I37" s="10">
        <f t="shared" si="11"/>
        <v>209520.10054412702</v>
      </c>
      <c r="J37" s="15">
        <f t="shared" si="4"/>
        <v>2303596.5141894286</v>
      </c>
      <c r="K37" s="15">
        <f t="shared" si="5"/>
        <v>255955.16824326984</v>
      </c>
      <c r="L37" s="15">
        <f t="shared" si="6"/>
        <v>2651859.5219330005</v>
      </c>
      <c r="M37" s="15">
        <f t="shared" si="7"/>
        <v>294651.05799255561</v>
      </c>
      <c r="N37" s="54">
        <f t="shared" si="8"/>
        <v>3000122.5296765715</v>
      </c>
      <c r="O37" s="15">
        <f t="shared" si="7"/>
        <v>333346.94774184126</v>
      </c>
      <c r="P37" s="12">
        <f t="shared" si="12"/>
        <v>3278732.9358714288</v>
      </c>
      <c r="Q37" s="10">
        <f t="shared" si="9"/>
        <v>364303.65954126988</v>
      </c>
    </row>
    <row r="38" spans="1:17" hidden="1" x14ac:dyDescent="0.25">
      <c r="A38" s="1">
        <v>36</v>
      </c>
      <c r="B38" s="2" t="s">
        <v>29</v>
      </c>
      <c r="C38" s="2" t="s">
        <v>26</v>
      </c>
      <c r="D38" s="29" t="s">
        <v>28</v>
      </c>
      <c r="E38" s="141">
        <v>6572328.0519619044</v>
      </c>
      <c r="F38" s="15">
        <v>283530.78889999999</v>
      </c>
      <c r="G38" s="147">
        <f t="shared" si="0"/>
        <v>4.3140084709460486E-2</v>
      </c>
      <c r="H38" s="15">
        <f t="shared" si="10"/>
        <v>4974331.6526695238</v>
      </c>
      <c r="I38" s="10">
        <f t="shared" si="11"/>
        <v>552703.51696328039</v>
      </c>
      <c r="J38" s="15">
        <f t="shared" si="4"/>
        <v>5368671.3357872376</v>
      </c>
      <c r="K38" s="15">
        <f t="shared" si="5"/>
        <v>596519.03730969306</v>
      </c>
      <c r="L38" s="15">
        <f t="shared" si="6"/>
        <v>5697287.7383853327</v>
      </c>
      <c r="M38" s="15">
        <f t="shared" si="7"/>
        <v>633031.97093170369</v>
      </c>
      <c r="N38" s="54">
        <f t="shared" si="8"/>
        <v>6025904.1409834279</v>
      </c>
      <c r="O38" s="15">
        <f t="shared" si="7"/>
        <v>669544.90455371421</v>
      </c>
      <c r="P38" s="12">
        <f t="shared" si="12"/>
        <v>6288797.2630619043</v>
      </c>
      <c r="Q38" s="10">
        <f t="shared" si="9"/>
        <v>698755.25145132269</v>
      </c>
    </row>
    <row r="39" spans="1:17" hidden="1" x14ac:dyDescent="0.25">
      <c r="A39" s="13">
        <v>37</v>
      </c>
      <c r="B39" s="2" t="s">
        <v>39</v>
      </c>
      <c r="C39" s="2" t="s">
        <v>26</v>
      </c>
      <c r="D39" s="29" t="s">
        <v>37</v>
      </c>
      <c r="E39" s="141">
        <v>11946061.381742861</v>
      </c>
      <c r="F39" s="15">
        <v>729178.39999999991</v>
      </c>
      <c r="G39" s="147">
        <f t="shared" si="0"/>
        <v>6.103923098155193E-2</v>
      </c>
      <c r="H39" s="15">
        <f t="shared" si="10"/>
        <v>8827670.7053942885</v>
      </c>
      <c r="I39" s="10">
        <f t="shared" si="11"/>
        <v>980852.30059936538</v>
      </c>
      <c r="J39" s="15">
        <f t="shared" si="4"/>
        <v>9544434.3882988598</v>
      </c>
      <c r="K39" s="15">
        <f t="shared" si="5"/>
        <v>1060492.7098109843</v>
      </c>
      <c r="L39" s="15">
        <f t="shared" si="6"/>
        <v>10141737.457386004</v>
      </c>
      <c r="M39" s="15">
        <f t="shared" si="7"/>
        <v>1126859.7174873338</v>
      </c>
      <c r="N39" s="54">
        <f t="shared" si="8"/>
        <v>10739040.526473146</v>
      </c>
      <c r="O39" s="15">
        <f t="shared" si="7"/>
        <v>1193226.7251636828</v>
      </c>
      <c r="P39" s="12">
        <f t="shared" si="12"/>
        <v>11216882.981742861</v>
      </c>
      <c r="Q39" s="10">
        <f t="shared" si="9"/>
        <v>1246320.3313047623</v>
      </c>
    </row>
    <row r="40" spans="1:17" hidden="1" x14ac:dyDescent="0.25">
      <c r="A40" s="1">
        <v>38</v>
      </c>
      <c r="B40" s="2" t="s">
        <v>27</v>
      </c>
      <c r="C40" s="2" t="s">
        <v>26</v>
      </c>
      <c r="D40" s="29" t="s">
        <v>28</v>
      </c>
      <c r="E40" s="141">
        <v>13373095.797428574</v>
      </c>
      <c r="F40" s="15">
        <v>5691579.2220000001</v>
      </c>
      <c r="G40" s="147">
        <f t="shared" si="0"/>
        <v>0.42559922610398088</v>
      </c>
      <c r="H40" s="15">
        <f t="shared" si="10"/>
        <v>5006897.4159428598</v>
      </c>
      <c r="I40" s="10">
        <f t="shared" si="11"/>
        <v>556321.9351047622</v>
      </c>
      <c r="J40" s="15">
        <f t="shared" si="4"/>
        <v>5809283.1637885729</v>
      </c>
      <c r="K40" s="15">
        <f t="shared" si="5"/>
        <v>645475.90708761918</v>
      </c>
      <c r="L40" s="15">
        <f t="shared" si="6"/>
        <v>6477937.9536600029</v>
      </c>
      <c r="M40" s="15">
        <f t="shared" si="7"/>
        <v>719770.88374000031</v>
      </c>
      <c r="N40" s="54">
        <f t="shared" si="8"/>
        <v>7146592.7435314311</v>
      </c>
      <c r="O40" s="15">
        <f t="shared" si="7"/>
        <v>794065.8603923812</v>
      </c>
      <c r="P40" s="12">
        <f t="shared" si="12"/>
        <v>7681516.5754285743</v>
      </c>
      <c r="Q40" s="10">
        <f t="shared" si="9"/>
        <v>853501.84171428601</v>
      </c>
    </row>
    <row r="41" spans="1:17" hidden="1" x14ac:dyDescent="0.25">
      <c r="A41" s="1">
        <v>39</v>
      </c>
      <c r="B41" s="2" t="s">
        <v>25</v>
      </c>
      <c r="C41" s="2" t="s">
        <v>26</v>
      </c>
      <c r="D41" s="29" t="s">
        <v>37</v>
      </c>
      <c r="E41" s="141">
        <v>13445482.235880954</v>
      </c>
      <c r="F41" s="15">
        <v>5936139.0659999996</v>
      </c>
      <c r="G41" s="147">
        <f t="shared" si="0"/>
        <v>0.4414969252764076</v>
      </c>
      <c r="H41" s="15">
        <f t="shared" si="10"/>
        <v>4820246.7227047645</v>
      </c>
      <c r="I41" s="10">
        <f t="shared" si="11"/>
        <v>535582.96918941825</v>
      </c>
      <c r="J41" s="15">
        <f t="shared" si="4"/>
        <v>5626975.6568576209</v>
      </c>
      <c r="K41" s="15">
        <f t="shared" si="5"/>
        <v>625219.51742862456</v>
      </c>
      <c r="L41" s="15">
        <f t="shared" si="6"/>
        <v>6299249.7686516698</v>
      </c>
      <c r="M41" s="15">
        <f t="shared" si="7"/>
        <v>699916.64096129662</v>
      </c>
      <c r="N41" s="54">
        <f t="shared" si="8"/>
        <v>6971523.880445715</v>
      </c>
      <c r="O41" s="15">
        <f t="shared" si="7"/>
        <v>774613.76449396834</v>
      </c>
      <c r="P41" s="12">
        <f t="shared" si="12"/>
        <v>7509343.1698809545</v>
      </c>
      <c r="Q41" s="10">
        <f t="shared" si="9"/>
        <v>834371.46332010604</v>
      </c>
    </row>
    <row r="42" spans="1:17" hidden="1" x14ac:dyDescent="0.25">
      <c r="A42" s="13">
        <v>40</v>
      </c>
      <c r="B42" s="2" t="s">
        <v>36</v>
      </c>
      <c r="C42" s="2" t="s">
        <v>26</v>
      </c>
      <c r="D42" s="29" t="s">
        <v>37</v>
      </c>
      <c r="E42" s="141">
        <v>15542887.802180951</v>
      </c>
      <c r="F42" s="15">
        <v>6843916.8640000001</v>
      </c>
      <c r="G42" s="147">
        <f t="shared" si="0"/>
        <v>0.44032466495960121</v>
      </c>
      <c r="H42" s="15">
        <f t="shared" si="10"/>
        <v>5590393.3777447622</v>
      </c>
      <c r="I42" s="10">
        <f t="shared" si="11"/>
        <v>621154.81974941806</v>
      </c>
      <c r="J42" s="15">
        <f t="shared" si="4"/>
        <v>6522966.6458756179</v>
      </c>
      <c r="K42" s="15">
        <f t="shared" si="5"/>
        <v>724774.0717639575</v>
      </c>
      <c r="L42" s="15">
        <f t="shared" si="6"/>
        <v>7300111.035984667</v>
      </c>
      <c r="M42" s="15">
        <f t="shared" si="7"/>
        <v>811123.44844274083</v>
      </c>
      <c r="N42" s="54">
        <f t="shared" si="8"/>
        <v>8077255.4260937124</v>
      </c>
      <c r="O42" s="15">
        <f t="shared" si="7"/>
        <v>897472.82512152358</v>
      </c>
      <c r="P42" s="12">
        <f t="shared" si="12"/>
        <v>8698970.9381809514</v>
      </c>
      <c r="Q42" s="10">
        <f t="shared" si="9"/>
        <v>966552.3264645501</v>
      </c>
    </row>
    <row r="43" spans="1:17" hidden="1" x14ac:dyDescent="0.25">
      <c r="A43" s="1">
        <v>41</v>
      </c>
      <c r="B43" s="2" t="s">
        <v>34</v>
      </c>
      <c r="C43" s="2" t="s">
        <v>26</v>
      </c>
      <c r="D43" s="29" t="s">
        <v>35</v>
      </c>
      <c r="E43" s="141">
        <v>15806536.603338094</v>
      </c>
      <c r="F43" s="15">
        <v>10871072.198999999</v>
      </c>
      <c r="G43" s="147">
        <f t="shared" si="0"/>
        <v>0.68775801251136814</v>
      </c>
      <c r="H43" s="15">
        <f t="shared" si="10"/>
        <v>1774157.0836704765</v>
      </c>
      <c r="I43" s="10">
        <f t="shared" si="11"/>
        <v>197128.56485227516</v>
      </c>
      <c r="J43" s="15">
        <f t="shared" si="4"/>
        <v>2722549.2798707616</v>
      </c>
      <c r="K43" s="15">
        <f t="shared" si="5"/>
        <v>302505.47554119572</v>
      </c>
      <c r="L43" s="15">
        <f t="shared" si="6"/>
        <v>3512876.1100376677</v>
      </c>
      <c r="M43" s="15">
        <f t="shared" si="7"/>
        <v>390319.56778196309</v>
      </c>
      <c r="N43" s="54">
        <f t="shared" si="8"/>
        <v>4303202.9402045701</v>
      </c>
      <c r="O43" s="15">
        <f t="shared" si="7"/>
        <v>478133.66002273001</v>
      </c>
      <c r="P43" s="12">
        <f t="shared" si="12"/>
        <v>4935464.4043380953</v>
      </c>
      <c r="Q43" s="10">
        <f t="shared" si="9"/>
        <v>548384.93381534389</v>
      </c>
    </row>
    <row r="44" spans="1:17" hidden="1" x14ac:dyDescent="0.25">
      <c r="A44" s="1">
        <v>42</v>
      </c>
      <c r="B44" s="2" t="s">
        <v>32</v>
      </c>
      <c r="C44" s="2" t="s">
        <v>26</v>
      </c>
      <c r="D44" s="29" t="s">
        <v>33</v>
      </c>
      <c r="E44" s="141">
        <v>25134353.601466656</v>
      </c>
      <c r="F44" s="15">
        <v>8282226.8310000002</v>
      </c>
      <c r="G44" s="147">
        <f t="shared" si="0"/>
        <v>0.32951819499017115</v>
      </c>
      <c r="H44" s="15">
        <f t="shared" si="10"/>
        <v>11825256.050173324</v>
      </c>
      <c r="I44" s="10">
        <f t="shared" si="11"/>
        <v>1313917.3389081471</v>
      </c>
      <c r="J44" s="15">
        <f t="shared" si="4"/>
        <v>13333317.266261324</v>
      </c>
      <c r="K44" s="15">
        <f t="shared" si="5"/>
        <v>1481479.6962512583</v>
      </c>
      <c r="L44" s="15">
        <f t="shared" si="6"/>
        <v>14590034.946334656</v>
      </c>
      <c r="M44" s="15">
        <f t="shared" si="7"/>
        <v>1621114.9940371839</v>
      </c>
      <c r="N44" s="54">
        <f t="shared" si="8"/>
        <v>15846752.626407988</v>
      </c>
      <c r="O44" s="15">
        <f t="shared" si="7"/>
        <v>1760750.2918231098</v>
      </c>
      <c r="P44" s="12">
        <f t="shared" si="12"/>
        <v>16852126.770466655</v>
      </c>
      <c r="Q44" s="10">
        <f t="shared" si="9"/>
        <v>1872458.5300518507</v>
      </c>
    </row>
    <row r="45" spans="1:17" hidden="1" x14ac:dyDescent="0.25">
      <c r="A45" s="13">
        <v>43</v>
      </c>
      <c r="B45" s="2" t="s">
        <v>30</v>
      </c>
      <c r="C45" s="2" t="s">
        <v>26</v>
      </c>
      <c r="D45" s="29" t="s">
        <v>31</v>
      </c>
      <c r="E45" s="141">
        <v>25762885.098033324</v>
      </c>
      <c r="F45" s="15">
        <v>20560291.495999999</v>
      </c>
      <c r="G45" s="147">
        <f t="shared" si="0"/>
        <v>0.7980585799208304</v>
      </c>
      <c r="H45" s="15">
        <f t="shared" si="10"/>
        <v>50016.582426659763</v>
      </c>
      <c r="I45" s="10">
        <f t="shared" si="11"/>
        <v>5557.3980474066402</v>
      </c>
      <c r="J45" s="15">
        <f t="shared" si="4"/>
        <v>1595789.6883086599</v>
      </c>
      <c r="K45" s="15">
        <f t="shared" si="5"/>
        <v>177309.96536762887</v>
      </c>
      <c r="L45" s="15">
        <f t="shared" si="6"/>
        <v>2883933.9432103261</v>
      </c>
      <c r="M45" s="15">
        <f t="shared" si="7"/>
        <v>320437.10480114736</v>
      </c>
      <c r="N45" s="54">
        <f t="shared" si="8"/>
        <v>4172078.1981119923</v>
      </c>
      <c r="O45" s="15">
        <f t="shared" si="7"/>
        <v>463564.24423466582</v>
      </c>
      <c r="P45" s="12">
        <f t="shared" si="12"/>
        <v>5202593.6020333245</v>
      </c>
      <c r="Q45" s="10">
        <f t="shared" si="9"/>
        <v>578065.95578148053</v>
      </c>
    </row>
    <row r="46" spans="1:17" hidden="1" x14ac:dyDescent="0.25">
      <c r="A46" s="1">
        <v>44</v>
      </c>
      <c r="B46" s="2" t="s">
        <v>179</v>
      </c>
      <c r="C46" s="2" t="s">
        <v>41</v>
      </c>
      <c r="D46" s="29" t="s">
        <v>54</v>
      </c>
      <c r="E46" s="141">
        <v>8772977.7650142871</v>
      </c>
      <c r="F46" s="15">
        <v>3008470.5525000012</v>
      </c>
      <c r="G46" s="147">
        <f t="shared" si="0"/>
        <v>0.34292467541607885</v>
      </c>
      <c r="H46" s="15">
        <f t="shared" si="10"/>
        <v>4009911.6595114293</v>
      </c>
      <c r="I46" s="10">
        <f t="shared" si="11"/>
        <v>445545.73994571436</v>
      </c>
      <c r="J46" s="15">
        <f t="shared" si="4"/>
        <v>4536290.3254122855</v>
      </c>
      <c r="K46" s="15">
        <f t="shared" si="5"/>
        <v>504032.25837914285</v>
      </c>
      <c r="L46" s="15">
        <f t="shared" si="6"/>
        <v>4974939.2136630006</v>
      </c>
      <c r="M46" s="15">
        <f t="shared" si="7"/>
        <v>552771.02374033339</v>
      </c>
      <c r="N46" s="54">
        <f t="shared" si="8"/>
        <v>5413588.1019137139</v>
      </c>
      <c r="O46" s="15">
        <f t="shared" si="7"/>
        <v>601509.78910152381</v>
      </c>
      <c r="P46" s="12">
        <f t="shared" si="12"/>
        <v>5764507.2125142859</v>
      </c>
      <c r="Q46" s="10">
        <f t="shared" si="9"/>
        <v>640500.80139047618</v>
      </c>
    </row>
    <row r="47" spans="1:17" hidden="1" x14ac:dyDescent="0.25">
      <c r="A47" s="1">
        <v>45</v>
      </c>
      <c r="B47" s="2" t="s">
        <v>48</v>
      </c>
      <c r="C47" s="2" t="s">
        <v>41</v>
      </c>
      <c r="D47" s="29" t="s">
        <v>49</v>
      </c>
      <c r="E47" s="141">
        <v>3878217.8033619053</v>
      </c>
      <c r="F47" s="15">
        <v>1174933.1595000001</v>
      </c>
      <c r="G47" s="147">
        <f t="shared" si="0"/>
        <v>0.3029569815500015</v>
      </c>
      <c r="H47" s="15">
        <f t="shared" si="10"/>
        <v>1927641.0831895242</v>
      </c>
      <c r="I47" s="10">
        <f t="shared" si="11"/>
        <v>214182.3425766138</v>
      </c>
      <c r="J47" s="15">
        <f t="shared" si="4"/>
        <v>2160334.1513912384</v>
      </c>
      <c r="K47" s="15">
        <f t="shared" si="5"/>
        <v>240037.12793235981</v>
      </c>
      <c r="L47" s="15">
        <f t="shared" si="6"/>
        <v>2354245.0415593339</v>
      </c>
      <c r="M47" s="15">
        <f t="shared" si="7"/>
        <v>261582.78239548154</v>
      </c>
      <c r="N47" s="54">
        <f t="shared" si="8"/>
        <v>2548155.9317274289</v>
      </c>
      <c r="O47" s="15">
        <f t="shared" si="7"/>
        <v>283128.43685860321</v>
      </c>
      <c r="P47" s="12">
        <f t="shared" si="12"/>
        <v>2703284.6438619052</v>
      </c>
      <c r="Q47" s="10">
        <f t="shared" si="9"/>
        <v>300364.96042910055</v>
      </c>
    </row>
    <row r="48" spans="1:17" hidden="1" x14ac:dyDescent="0.25">
      <c r="A48" s="13">
        <v>46</v>
      </c>
      <c r="B48" s="2" t="s">
        <v>57</v>
      </c>
      <c r="C48" s="2" t="s">
        <v>41</v>
      </c>
      <c r="D48" s="29" t="s">
        <v>44</v>
      </c>
      <c r="E48" s="141">
        <v>6469583.7127095237</v>
      </c>
      <c r="F48" s="15">
        <v>2206625.4965000004</v>
      </c>
      <c r="G48" s="147">
        <f t="shared" si="0"/>
        <v>0.341076890645232</v>
      </c>
      <c r="H48" s="15">
        <f t="shared" si="10"/>
        <v>2969041.4736676188</v>
      </c>
      <c r="I48" s="10">
        <f t="shared" si="11"/>
        <v>329893.49707417988</v>
      </c>
      <c r="J48" s="15">
        <f t="shared" si="4"/>
        <v>3357216.4964301903</v>
      </c>
      <c r="K48" s="15">
        <f t="shared" si="5"/>
        <v>373024.05515891005</v>
      </c>
      <c r="L48" s="15">
        <f t="shared" si="6"/>
        <v>3680695.6820656667</v>
      </c>
      <c r="M48" s="15">
        <f t="shared" si="7"/>
        <v>408966.18689618516</v>
      </c>
      <c r="N48" s="54">
        <f t="shared" si="8"/>
        <v>4004174.8677011421</v>
      </c>
      <c r="O48" s="15">
        <f t="shared" si="7"/>
        <v>444908.31863346021</v>
      </c>
      <c r="P48" s="12">
        <f t="shared" si="12"/>
        <v>4262958.2162095234</v>
      </c>
      <c r="Q48" s="10">
        <f t="shared" si="9"/>
        <v>473662.02402328036</v>
      </c>
    </row>
    <row r="49" spans="1:17" hidden="1" x14ac:dyDescent="0.25">
      <c r="A49" s="1">
        <v>47</v>
      </c>
      <c r="B49" s="2" t="s">
        <v>59</v>
      </c>
      <c r="C49" s="2" t="s">
        <v>41</v>
      </c>
      <c r="D49" s="29" t="s">
        <v>42</v>
      </c>
      <c r="E49" s="141">
        <v>9077948.8671238124</v>
      </c>
      <c r="F49" s="15">
        <v>2423446.4583000001</v>
      </c>
      <c r="G49" s="147">
        <f t="shared" si="0"/>
        <v>0.26695969472538195</v>
      </c>
      <c r="H49" s="15">
        <f t="shared" si="10"/>
        <v>4838912.6353990501</v>
      </c>
      <c r="I49" s="10">
        <f t="shared" si="11"/>
        <v>537656.95948878338</v>
      </c>
      <c r="J49" s="15">
        <f t="shared" si="4"/>
        <v>5383589.5674264785</v>
      </c>
      <c r="K49" s="15">
        <f t="shared" si="5"/>
        <v>598176.61860294209</v>
      </c>
      <c r="L49" s="15">
        <f t="shared" si="6"/>
        <v>5837487.0107826693</v>
      </c>
      <c r="M49" s="15">
        <f t="shared" si="7"/>
        <v>648609.66786474106</v>
      </c>
      <c r="N49" s="54">
        <f t="shared" si="8"/>
        <v>6291384.4541388601</v>
      </c>
      <c r="O49" s="15">
        <f t="shared" si="7"/>
        <v>699042.71712654002</v>
      </c>
      <c r="P49" s="12">
        <f t="shared" si="12"/>
        <v>6654502.4088238124</v>
      </c>
      <c r="Q49" s="10">
        <f t="shared" si="9"/>
        <v>739389.15653597913</v>
      </c>
    </row>
    <row r="50" spans="1:17" hidden="1" x14ac:dyDescent="0.25">
      <c r="A50" s="1">
        <v>48</v>
      </c>
      <c r="B50" s="2" t="s">
        <v>52</v>
      </c>
      <c r="C50" s="2" t="s">
        <v>41</v>
      </c>
      <c r="D50" s="29" t="s">
        <v>49</v>
      </c>
      <c r="E50" s="141">
        <v>8458142.5605571419</v>
      </c>
      <c r="F50" s="15">
        <v>1675783.7540000002</v>
      </c>
      <c r="G50" s="147">
        <f t="shared" si="0"/>
        <v>0.19812668585354459</v>
      </c>
      <c r="H50" s="15">
        <f t="shared" si="10"/>
        <v>5090730.294445714</v>
      </c>
      <c r="I50" s="10">
        <f t="shared" si="11"/>
        <v>565636.69938285707</v>
      </c>
      <c r="J50" s="15">
        <f t="shared" si="4"/>
        <v>5598218.8480791412</v>
      </c>
      <c r="K50" s="15">
        <f t="shared" si="5"/>
        <v>622024.3164532379</v>
      </c>
      <c r="L50" s="15">
        <f t="shared" si="6"/>
        <v>6021125.9761069994</v>
      </c>
      <c r="M50" s="15">
        <f t="shared" si="7"/>
        <v>669013.99734522216</v>
      </c>
      <c r="N50" s="54">
        <f t="shared" si="8"/>
        <v>6444033.1041348558</v>
      </c>
      <c r="O50" s="15">
        <f t="shared" si="7"/>
        <v>716003.67823720619</v>
      </c>
      <c r="P50" s="12">
        <f t="shared" si="12"/>
        <v>6782358.8065571412</v>
      </c>
      <c r="Q50" s="10">
        <f t="shared" si="9"/>
        <v>753595.42295079352</v>
      </c>
    </row>
    <row r="51" spans="1:17" hidden="1" x14ac:dyDescent="0.25">
      <c r="A51" s="13">
        <v>49</v>
      </c>
      <c r="B51" s="2" t="s">
        <v>58</v>
      </c>
      <c r="C51" s="2" t="s">
        <v>41</v>
      </c>
      <c r="D51" s="29" t="s">
        <v>56</v>
      </c>
      <c r="E51" s="141">
        <v>10514524.339509523</v>
      </c>
      <c r="F51" s="15">
        <v>5796813.9045000002</v>
      </c>
      <c r="G51" s="147">
        <f t="shared" si="0"/>
        <v>0.55131489711976911</v>
      </c>
      <c r="H51" s="15">
        <f t="shared" si="10"/>
        <v>2614805.5671076179</v>
      </c>
      <c r="I51" s="10">
        <f t="shared" si="11"/>
        <v>290533.95190084644</v>
      </c>
      <c r="J51" s="15">
        <f t="shared" si="4"/>
        <v>3245677.0274781883</v>
      </c>
      <c r="K51" s="15">
        <f t="shared" si="5"/>
        <v>360630.78083090979</v>
      </c>
      <c r="L51" s="15">
        <f t="shared" si="6"/>
        <v>3771403.2444536649</v>
      </c>
      <c r="M51" s="15">
        <f t="shared" si="7"/>
        <v>419044.8049392961</v>
      </c>
      <c r="N51" s="54">
        <f t="shared" si="8"/>
        <v>4297129.4614291415</v>
      </c>
      <c r="O51" s="15">
        <f t="shared" si="7"/>
        <v>477458.8290476824</v>
      </c>
      <c r="P51" s="12">
        <f t="shared" si="12"/>
        <v>4717710.4350095224</v>
      </c>
      <c r="Q51" s="10">
        <f t="shared" si="9"/>
        <v>524190.04833439138</v>
      </c>
    </row>
    <row r="52" spans="1:17" hidden="1" x14ac:dyDescent="0.25">
      <c r="A52" s="1">
        <v>50</v>
      </c>
      <c r="B52" s="151" t="s">
        <v>1365</v>
      </c>
      <c r="C52" s="2" t="s">
        <v>41</v>
      </c>
      <c r="D52" s="29" t="s">
        <v>46</v>
      </c>
      <c r="E52" s="141">
        <v>7013095.5592428595</v>
      </c>
      <c r="F52" s="15">
        <v>3181499.2027000003</v>
      </c>
      <c r="G52" s="147">
        <f t="shared" si="0"/>
        <v>0.45365119807999277</v>
      </c>
      <c r="H52" s="15">
        <f t="shared" si="10"/>
        <v>2428977.2446942879</v>
      </c>
      <c r="I52" s="10">
        <f t="shared" si="11"/>
        <v>269886.36052158754</v>
      </c>
      <c r="J52" s="15">
        <f t="shared" si="4"/>
        <v>2849762.9782488588</v>
      </c>
      <c r="K52" s="15">
        <f t="shared" si="5"/>
        <v>316640.33091653988</v>
      </c>
      <c r="L52" s="15">
        <f t="shared" si="6"/>
        <v>3200417.7562110024</v>
      </c>
      <c r="M52" s="15">
        <f t="shared" si="7"/>
        <v>355601.97291233361</v>
      </c>
      <c r="N52" s="54">
        <f t="shared" si="8"/>
        <v>3551072.534173145</v>
      </c>
      <c r="O52" s="15">
        <f t="shared" si="7"/>
        <v>394563.61490812723</v>
      </c>
      <c r="P52" s="12">
        <f t="shared" si="12"/>
        <v>3831596.3565428592</v>
      </c>
      <c r="Q52" s="10">
        <f t="shared" si="9"/>
        <v>425732.92850476212</v>
      </c>
    </row>
    <row r="53" spans="1:17" hidden="1" x14ac:dyDescent="0.25">
      <c r="A53" s="1">
        <v>51</v>
      </c>
      <c r="B53" s="2" t="s">
        <v>47</v>
      </c>
      <c r="C53" s="2" t="s">
        <v>41</v>
      </c>
      <c r="D53" s="29" t="s">
        <v>46</v>
      </c>
      <c r="E53" s="141">
        <v>9035879.4367666673</v>
      </c>
      <c r="F53" s="15">
        <v>4626577.0090000005</v>
      </c>
      <c r="G53" s="147">
        <f t="shared" si="0"/>
        <v>0.51202287960755932</v>
      </c>
      <c r="H53" s="15">
        <f t="shared" si="10"/>
        <v>2602126.540413334</v>
      </c>
      <c r="I53" s="10">
        <f t="shared" si="11"/>
        <v>289125.17115703714</v>
      </c>
      <c r="J53" s="15">
        <f t="shared" si="4"/>
        <v>3144279.3066193331</v>
      </c>
      <c r="K53" s="15">
        <f t="shared" si="5"/>
        <v>349364.36740214814</v>
      </c>
      <c r="L53" s="15">
        <f t="shared" si="6"/>
        <v>3596073.2784576667</v>
      </c>
      <c r="M53" s="15">
        <f t="shared" si="7"/>
        <v>399563.6976064074</v>
      </c>
      <c r="N53" s="54">
        <f t="shared" si="8"/>
        <v>4047867.2502959995</v>
      </c>
      <c r="O53" s="15">
        <f t="shared" si="7"/>
        <v>449763.02781066659</v>
      </c>
      <c r="P53" s="12">
        <f t="shared" si="12"/>
        <v>4409302.4277666667</v>
      </c>
      <c r="Q53" s="10">
        <f t="shared" si="9"/>
        <v>489922.4919740741</v>
      </c>
    </row>
    <row r="54" spans="1:17" hidden="1" x14ac:dyDescent="0.25">
      <c r="A54" s="13">
        <v>52</v>
      </c>
      <c r="B54" s="2" t="s">
        <v>50</v>
      </c>
      <c r="C54" s="2" t="s">
        <v>41</v>
      </c>
      <c r="D54" s="29" t="s">
        <v>51</v>
      </c>
      <c r="E54" s="141">
        <v>11059255.570685714</v>
      </c>
      <c r="F54" s="15">
        <v>2080885.1968</v>
      </c>
      <c r="G54" s="147">
        <f t="shared" si="0"/>
        <v>0.18815779990795325</v>
      </c>
      <c r="H54" s="15">
        <f t="shared" si="10"/>
        <v>6766519.2597485716</v>
      </c>
      <c r="I54" s="10">
        <f t="shared" si="11"/>
        <v>751835.47330539685</v>
      </c>
      <c r="J54" s="15">
        <f t="shared" si="4"/>
        <v>7430074.593989714</v>
      </c>
      <c r="K54" s="15">
        <f t="shared" si="5"/>
        <v>825563.84377663489</v>
      </c>
      <c r="L54" s="15">
        <f t="shared" si="6"/>
        <v>7983037.3725239998</v>
      </c>
      <c r="M54" s="15">
        <f t="shared" si="7"/>
        <v>887004.15250266669</v>
      </c>
      <c r="N54" s="54">
        <f t="shared" si="8"/>
        <v>8536000.1510582864</v>
      </c>
      <c r="O54" s="15">
        <f t="shared" si="7"/>
        <v>948444.46122869849</v>
      </c>
      <c r="P54" s="12">
        <f t="shared" si="12"/>
        <v>8978370.3738857135</v>
      </c>
      <c r="Q54" s="10">
        <f t="shared" si="9"/>
        <v>997596.7082095237</v>
      </c>
    </row>
    <row r="55" spans="1:17" hidden="1" x14ac:dyDescent="0.25">
      <c r="A55" s="1">
        <v>53</v>
      </c>
      <c r="B55" s="52" t="s">
        <v>43</v>
      </c>
      <c r="C55" s="2" t="s">
        <v>41</v>
      </c>
      <c r="D55" s="29" t="s">
        <v>44</v>
      </c>
      <c r="E55" s="141">
        <v>6700617.7662142869</v>
      </c>
      <c r="F55" s="15">
        <v>1247633.3984999997</v>
      </c>
      <c r="G55" s="147">
        <f t="shared" si="0"/>
        <v>0.18619677200373827</v>
      </c>
      <c r="H55" s="15">
        <f t="shared" si="10"/>
        <v>4112860.8144714306</v>
      </c>
      <c r="I55" s="10">
        <f t="shared" si="11"/>
        <v>456984.53494127007</v>
      </c>
      <c r="J55" s="15">
        <f t="shared" si="4"/>
        <v>4514897.8804442864</v>
      </c>
      <c r="K55" s="15">
        <f t="shared" si="5"/>
        <v>501655.32004936517</v>
      </c>
      <c r="L55" s="15">
        <f t="shared" si="6"/>
        <v>4849928.7687550019</v>
      </c>
      <c r="M55" s="15">
        <f t="shared" si="7"/>
        <v>538880.97430611134</v>
      </c>
      <c r="N55" s="54">
        <f t="shared" si="8"/>
        <v>5184959.6570657156</v>
      </c>
      <c r="O55" s="15">
        <f t="shared" si="7"/>
        <v>576106.62856285728</v>
      </c>
      <c r="P55" s="12">
        <f t="shared" si="12"/>
        <v>5452984.3677142877</v>
      </c>
      <c r="Q55" s="10">
        <f t="shared" si="9"/>
        <v>605887.15196825424</v>
      </c>
    </row>
    <row r="56" spans="1:17" hidden="1" x14ac:dyDescent="0.25">
      <c r="A56" s="1">
        <v>54</v>
      </c>
      <c r="B56" s="2" t="s">
        <v>53</v>
      </c>
      <c r="C56" s="2" t="s">
        <v>41</v>
      </c>
      <c r="D56" s="29" t="s">
        <v>54</v>
      </c>
      <c r="E56" s="141">
        <v>11631809.677290477</v>
      </c>
      <c r="F56" s="15">
        <v>4817549.5806999998</v>
      </c>
      <c r="G56" s="147">
        <f t="shared" si="0"/>
        <v>0.41417025504686589</v>
      </c>
      <c r="H56" s="15">
        <f t="shared" si="10"/>
        <v>4487898.1611323813</v>
      </c>
      <c r="I56" s="10">
        <f t="shared" si="11"/>
        <v>498655.35123693128</v>
      </c>
      <c r="J56" s="15">
        <f t="shared" si="4"/>
        <v>5185806.7417698102</v>
      </c>
      <c r="K56" s="15">
        <f t="shared" si="5"/>
        <v>576200.74908553448</v>
      </c>
      <c r="L56" s="15">
        <f t="shared" si="6"/>
        <v>5767397.2256343337</v>
      </c>
      <c r="M56" s="15">
        <f t="shared" si="7"/>
        <v>640821.91395937046</v>
      </c>
      <c r="N56" s="54">
        <f t="shared" si="8"/>
        <v>6348987.7094988571</v>
      </c>
      <c r="O56" s="15">
        <f t="shared" si="7"/>
        <v>705443.07883320632</v>
      </c>
      <c r="P56" s="12">
        <f t="shared" si="12"/>
        <v>6814260.096590477</v>
      </c>
      <c r="Q56" s="10">
        <f t="shared" si="9"/>
        <v>757140.0107322752</v>
      </c>
    </row>
    <row r="57" spans="1:17" hidden="1" x14ac:dyDescent="0.25">
      <c r="A57" s="13">
        <v>55</v>
      </c>
      <c r="B57" s="2" t="s">
        <v>55</v>
      </c>
      <c r="C57" s="2" t="s">
        <v>41</v>
      </c>
      <c r="D57" s="29" t="s">
        <v>56</v>
      </c>
      <c r="E57" s="141">
        <v>15433096.511466665</v>
      </c>
      <c r="F57" s="15">
        <v>7145080.7005000003</v>
      </c>
      <c r="G57" s="147">
        <f t="shared" si="0"/>
        <v>0.46297129647256879</v>
      </c>
      <c r="H57" s="15">
        <f t="shared" si="10"/>
        <v>5201396.5086733326</v>
      </c>
      <c r="I57" s="10">
        <f t="shared" si="11"/>
        <v>577932.94540814811</v>
      </c>
      <c r="J57" s="15">
        <f t="shared" si="4"/>
        <v>6127382.2993613314</v>
      </c>
      <c r="K57" s="15">
        <f t="shared" si="5"/>
        <v>680820.2554845924</v>
      </c>
      <c r="L57" s="15">
        <f t="shared" si="6"/>
        <v>6899037.1249346659</v>
      </c>
      <c r="M57" s="15">
        <f t="shared" si="7"/>
        <v>766559.68054829619</v>
      </c>
      <c r="N57" s="54">
        <f t="shared" si="8"/>
        <v>7670691.9505079985</v>
      </c>
      <c r="O57" s="15">
        <f t="shared" si="7"/>
        <v>852299.10561199987</v>
      </c>
      <c r="P57" s="12">
        <f t="shared" si="12"/>
        <v>8288015.8109666649</v>
      </c>
      <c r="Q57" s="10">
        <f t="shared" si="9"/>
        <v>920890.64566296281</v>
      </c>
    </row>
    <row r="58" spans="1:17" hidden="1" x14ac:dyDescent="0.25">
      <c r="A58" s="1">
        <v>56</v>
      </c>
      <c r="B58" s="2" t="s">
        <v>40</v>
      </c>
      <c r="C58" s="2" t="s">
        <v>41</v>
      </c>
      <c r="D58" s="29" t="s">
        <v>42</v>
      </c>
      <c r="E58" s="141">
        <v>14002214.806633331</v>
      </c>
      <c r="F58" s="15">
        <v>4850702.2889999999</v>
      </c>
      <c r="G58" s="147">
        <f t="shared" si="0"/>
        <v>0.34642393049862763</v>
      </c>
      <c r="H58" s="15">
        <f t="shared" si="10"/>
        <v>6351069.5563066648</v>
      </c>
      <c r="I58" s="10">
        <f t="shared" si="11"/>
        <v>705674.39514518494</v>
      </c>
      <c r="J58" s="15">
        <f t="shared" si="4"/>
        <v>7191202.4447046639</v>
      </c>
      <c r="K58" s="15">
        <f t="shared" si="5"/>
        <v>799022.49385607382</v>
      </c>
      <c r="L58" s="15">
        <f t="shared" si="6"/>
        <v>7891313.1850363323</v>
      </c>
      <c r="M58" s="15">
        <f t="shared" si="7"/>
        <v>876812.57611514803</v>
      </c>
      <c r="N58" s="54">
        <f t="shared" si="8"/>
        <v>8591423.9253679961</v>
      </c>
      <c r="O58" s="15">
        <f t="shared" si="7"/>
        <v>954602.65837422176</v>
      </c>
      <c r="P58" s="12">
        <f t="shared" si="12"/>
        <v>9151512.5176333301</v>
      </c>
      <c r="Q58" s="10">
        <f t="shared" si="9"/>
        <v>1016834.7241814812</v>
      </c>
    </row>
    <row r="59" spans="1:17" hidden="1" x14ac:dyDescent="0.25">
      <c r="A59" s="1">
        <v>57</v>
      </c>
      <c r="B59" s="2" t="s">
        <v>166</v>
      </c>
      <c r="C59" s="2" t="s">
        <v>172</v>
      </c>
      <c r="D59" s="29" t="s">
        <v>63</v>
      </c>
      <c r="E59" s="141">
        <v>3383302.8144333339</v>
      </c>
      <c r="F59" s="15">
        <v>923518.05119999999</v>
      </c>
      <c r="G59" s="147">
        <f t="shared" si="0"/>
        <v>0.27296346258461618</v>
      </c>
      <c r="H59" s="15">
        <f t="shared" si="10"/>
        <v>1783124.2003466673</v>
      </c>
      <c r="I59" s="10">
        <f t="shared" si="11"/>
        <v>198124.91114962971</v>
      </c>
      <c r="J59" s="15">
        <f t="shared" si="4"/>
        <v>1986122.369212667</v>
      </c>
      <c r="K59" s="15">
        <f t="shared" si="5"/>
        <v>220680.26324585188</v>
      </c>
      <c r="L59" s="15">
        <f t="shared" si="6"/>
        <v>2155287.5099343341</v>
      </c>
      <c r="M59" s="15">
        <f t="shared" si="7"/>
        <v>239476.3899927038</v>
      </c>
      <c r="N59" s="54">
        <f t="shared" si="8"/>
        <v>2324452.6506560002</v>
      </c>
      <c r="O59" s="15">
        <f t="shared" si="7"/>
        <v>258272.51673955558</v>
      </c>
      <c r="P59" s="12">
        <f t="shared" si="12"/>
        <v>2459784.7632333338</v>
      </c>
      <c r="Q59" s="10">
        <f t="shared" si="9"/>
        <v>273309.41813703708</v>
      </c>
    </row>
    <row r="60" spans="1:17" hidden="1" x14ac:dyDescent="0.25">
      <c r="A60" s="13">
        <v>58</v>
      </c>
      <c r="B60" s="2" t="s">
        <v>160</v>
      </c>
      <c r="C60" s="2" t="s">
        <v>172</v>
      </c>
      <c r="D60" s="29" t="s">
        <v>61</v>
      </c>
      <c r="E60" s="141">
        <v>4093785.5442999993</v>
      </c>
      <c r="F60" s="15">
        <v>1219855.9149999998</v>
      </c>
      <c r="G60" s="147">
        <f t="shared" si="0"/>
        <v>0.29797748362721921</v>
      </c>
      <c r="H60" s="15">
        <f t="shared" si="10"/>
        <v>2055172.5204399999</v>
      </c>
      <c r="I60" s="10">
        <f t="shared" si="11"/>
        <v>228352.50227111109</v>
      </c>
      <c r="J60" s="15">
        <f t="shared" si="4"/>
        <v>2300799.6530979993</v>
      </c>
      <c r="K60" s="15">
        <f t="shared" si="5"/>
        <v>255644.40589977769</v>
      </c>
      <c r="L60" s="15">
        <f t="shared" si="6"/>
        <v>2505488.9303129995</v>
      </c>
      <c r="M60" s="15">
        <f t="shared" si="7"/>
        <v>278387.65892366663</v>
      </c>
      <c r="N60" s="54">
        <f t="shared" si="8"/>
        <v>2710178.2075279998</v>
      </c>
      <c r="O60" s="15">
        <f t="shared" si="7"/>
        <v>301130.91194755555</v>
      </c>
      <c r="P60" s="12">
        <f t="shared" si="12"/>
        <v>2873929.6292999992</v>
      </c>
      <c r="Q60" s="10">
        <f t="shared" si="9"/>
        <v>319325.51436666655</v>
      </c>
    </row>
    <row r="61" spans="1:17" hidden="1" x14ac:dyDescent="0.25">
      <c r="A61" s="1">
        <v>59</v>
      </c>
      <c r="B61" s="2" t="s">
        <v>163</v>
      </c>
      <c r="C61" s="2" t="s">
        <v>172</v>
      </c>
      <c r="D61" s="29" t="s">
        <v>62</v>
      </c>
      <c r="E61" s="141">
        <v>7588155.2329857126</v>
      </c>
      <c r="F61" s="15">
        <v>2215846.8524999996</v>
      </c>
      <c r="G61" s="147">
        <f t="shared" si="0"/>
        <v>0.29201390647198583</v>
      </c>
      <c r="H61" s="15">
        <f t="shared" si="10"/>
        <v>3854677.3338885712</v>
      </c>
      <c r="I61" s="10">
        <f t="shared" si="11"/>
        <v>428297.4815431746</v>
      </c>
      <c r="J61" s="15">
        <f t="shared" si="4"/>
        <v>4309966.6478677131</v>
      </c>
      <c r="K61" s="15">
        <f t="shared" si="5"/>
        <v>478885.18309641257</v>
      </c>
      <c r="L61" s="15">
        <f t="shared" si="6"/>
        <v>4689374.4095169995</v>
      </c>
      <c r="M61" s="15">
        <f t="shared" si="7"/>
        <v>521041.60105744441</v>
      </c>
      <c r="N61" s="54">
        <f t="shared" si="8"/>
        <v>5068782.171166284</v>
      </c>
      <c r="O61" s="15">
        <f t="shared" si="7"/>
        <v>563198.01901847601</v>
      </c>
      <c r="P61" s="12">
        <f t="shared" si="12"/>
        <v>5372308.3804857135</v>
      </c>
      <c r="Q61" s="10">
        <f t="shared" si="9"/>
        <v>596923.15338730149</v>
      </c>
    </row>
    <row r="62" spans="1:17" hidden="1" x14ac:dyDescent="0.25">
      <c r="A62" s="1">
        <v>60</v>
      </c>
      <c r="B62" s="2" t="s">
        <v>169</v>
      </c>
      <c r="C62" s="2" t="s">
        <v>172</v>
      </c>
      <c r="D62" s="29" t="s">
        <v>64</v>
      </c>
      <c r="E62" s="141">
        <v>7744476.8931904752</v>
      </c>
      <c r="F62" s="15">
        <v>3207180.9559999998</v>
      </c>
      <c r="G62" s="147">
        <f t="shared" si="0"/>
        <v>0.41412493060957983</v>
      </c>
      <c r="H62" s="15">
        <f t="shared" si="10"/>
        <v>2988400.5585523811</v>
      </c>
      <c r="I62" s="10">
        <f t="shared" si="11"/>
        <v>332044.50650582014</v>
      </c>
      <c r="J62" s="15">
        <f t="shared" si="4"/>
        <v>3453069.172143809</v>
      </c>
      <c r="K62" s="15">
        <f t="shared" si="5"/>
        <v>383674.35246042325</v>
      </c>
      <c r="L62" s="15">
        <f t="shared" si="6"/>
        <v>3840293.0168033331</v>
      </c>
      <c r="M62" s="15">
        <f t="shared" si="7"/>
        <v>426699.22408925922</v>
      </c>
      <c r="N62" s="54">
        <f t="shared" si="8"/>
        <v>4227516.8614628557</v>
      </c>
      <c r="O62" s="15">
        <f t="shared" si="7"/>
        <v>469724.09571809508</v>
      </c>
      <c r="P62" s="12">
        <f t="shared" si="12"/>
        <v>4537295.9371904749</v>
      </c>
      <c r="Q62" s="10">
        <f t="shared" si="9"/>
        <v>504143.99302116386</v>
      </c>
    </row>
    <row r="63" spans="1:17" hidden="1" x14ac:dyDescent="0.25">
      <c r="A63" s="13">
        <v>61</v>
      </c>
      <c r="B63" s="2" t="s">
        <v>170</v>
      </c>
      <c r="C63" s="2" t="s">
        <v>172</v>
      </c>
      <c r="D63" s="29" t="s">
        <v>64</v>
      </c>
      <c r="E63" s="141">
        <v>8925446.7319190502</v>
      </c>
      <c r="F63" s="15">
        <v>2122620.7734999997</v>
      </c>
      <c r="G63" s="147">
        <f t="shared" si="0"/>
        <v>0.2378167544162372</v>
      </c>
      <c r="H63" s="15">
        <f t="shared" si="10"/>
        <v>5017736.612035241</v>
      </c>
      <c r="I63" s="10">
        <f t="shared" si="11"/>
        <v>557526.29022613785</v>
      </c>
      <c r="J63" s="15">
        <f t="shared" si="4"/>
        <v>5553263.415950384</v>
      </c>
      <c r="K63" s="15">
        <f t="shared" si="5"/>
        <v>617029.26843893155</v>
      </c>
      <c r="L63" s="15">
        <f t="shared" si="6"/>
        <v>5999535.7525463365</v>
      </c>
      <c r="M63" s="15">
        <f t="shared" si="7"/>
        <v>666615.08361625962</v>
      </c>
      <c r="N63" s="54">
        <f t="shared" si="8"/>
        <v>6445808.089142289</v>
      </c>
      <c r="O63" s="15">
        <f t="shared" si="7"/>
        <v>716200.89879358769</v>
      </c>
      <c r="P63" s="12">
        <f t="shared" si="12"/>
        <v>6802825.958419051</v>
      </c>
      <c r="Q63" s="10">
        <f t="shared" si="9"/>
        <v>755869.55093545013</v>
      </c>
    </row>
    <row r="64" spans="1:17" hidden="1" x14ac:dyDescent="0.25">
      <c r="A64" s="1">
        <v>62</v>
      </c>
      <c r="B64" s="2" t="s">
        <v>168</v>
      </c>
      <c r="C64" s="2" t="s">
        <v>172</v>
      </c>
      <c r="D64" s="29" t="s">
        <v>63</v>
      </c>
      <c r="E64" s="141">
        <v>10033501.958147619</v>
      </c>
      <c r="F64" s="15">
        <v>4520538.5668000001</v>
      </c>
      <c r="G64" s="147">
        <f t="shared" si="0"/>
        <v>0.45054444456744591</v>
      </c>
      <c r="H64" s="15">
        <f t="shared" si="10"/>
        <v>3506262.9997180952</v>
      </c>
      <c r="I64" s="10">
        <f t="shared" si="11"/>
        <v>389584.77774645505</v>
      </c>
      <c r="J64" s="15">
        <f t="shared" si="4"/>
        <v>4108273.1172069516</v>
      </c>
      <c r="K64" s="15">
        <f t="shared" si="5"/>
        <v>456474.79080077237</v>
      </c>
      <c r="L64" s="15">
        <f t="shared" si="6"/>
        <v>4609948.2151143327</v>
      </c>
      <c r="M64" s="15">
        <f t="shared" si="7"/>
        <v>512216.46834603697</v>
      </c>
      <c r="N64" s="54">
        <f t="shared" si="8"/>
        <v>5111623.3130217139</v>
      </c>
      <c r="O64" s="15">
        <f t="shared" si="7"/>
        <v>567958.14589130157</v>
      </c>
      <c r="P64" s="12">
        <f t="shared" si="12"/>
        <v>5512963.3913476188</v>
      </c>
      <c r="Q64" s="10">
        <f t="shared" si="9"/>
        <v>612551.4879275132</v>
      </c>
    </row>
    <row r="65" spans="1:17" hidden="1" x14ac:dyDescent="0.25">
      <c r="A65" s="1">
        <v>63</v>
      </c>
      <c r="B65" s="2" t="s">
        <v>167</v>
      </c>
      <c r="C65" s="2" t="s">
        <v>172</v>
      </c>
      <c r="D65" s="45" t="s">
        <v>63</v>
      </c>
      <c r="E65" s="141">
        <v>9169049.6530761905</v>
      </c>
      <c r="F65" s="15">
        <v>4497863.1396000003</v>
      </c>
      <c r="G65" s="147">
        <f t="shared" si="0"/>
        <v>0.49054845483260962</v>
      </c>
      <c r="H65" s="15">
        <f t="shared" si="10"/>
        <v>2837376.5828609522</v>
      </c>
      <c r="I65" s="10">
        <f t="shared" si="11"/>
        <v>315264.06476232805</v>
      </c>
      <c r="J65" s="15">
        <f t="shared" si="4"/>
        <v>3387519.562045523</v>
      </c>
      <c r="K65" s="15">
        <f t="shared" si="5"/>
        <v>376391.06244950253</v>
      </c>
      <c r="L65" s="15">
        <f t="shared" si="6"/>
        <v>3845972.0446993336</v>
      </c>
      <c r="M65" s="15">
        <f t="shared" si="7"/>
        <v>427330.22718881484</v>
      </c>
      <c r="N65" s="54">
        <f t="shared" si="8"/>
        <v>4304424.5273531424</v>
      </c>
      <c r="O65" s="15">
        <f t="shared" si="7"/>
        <v>478269.39192812692</v>
      </c>
      <c r="P65" s="12">
        <f t="shared" si="12"/>
        <v>4671186.5134761902</v>
      </c>
      <c r="Q65" s="10">
        <f t="shared" si="9"/>
        <v>519020.72371957666</v>
      </c>
    </row>
    <row r="66" spans="1:17" hidden="1" x14ac:dyDescent="0.25">
      <c r="A66" s="13">
        <v>64</v>
      </c>
      <c r="B66" s="2" t="s">
        <v>165</v>
      </c>
      <c r="C66" s="2" t="s">
        <v>172</v>
      </c>
      <c r="D66" s="45" t="s">
        <v>178</v>
      </c>
      <c r="E66" s="141">
        <v>16447514.377404761</v>
      </c>
      <c r="F66" s="15">
        <v>4780520.4091000007</v>
      </c>
      <c r="G66" s="147">
        <f t="shared" ref="G66:G124" si="13">IFERROR(F66/E66,0)</f>
        <v>0.2906530615755154</v>
      </c>
      <c r="H66" s="15">
        <f t="shared" ref="H66:H94" si="14">(E66*0.8)-F66</f>
        <v>8377491.0928238081</v>
      </c>
      <c r="I66" s="10">
        <f t="shared" ref="I66:I94" si="15">H66/$Q$1</f>
        <v>930832.34364708979</v>
      </c>
      <c r="J66" s="15">
        <f t="shared" si="4"/>
        <v>9364341.9554680921</v>
      </c>
      <c r="K66" s="15">
        <f t="shared" ref="K66:K125" si="16">J66/$Q$1</f>
        <v>1040482.4394964547</v>
      </c>
      <c r="L66" s="15">
        <f t="shared" si="6"/>
        <v>10186717.674338333</v>
      </c>
      <c r="M66" s="15">
        <f t="shared" ref="M66:O125" si="17">L66/$Q$1</f>
        <v>1131857.5193709258</v>
      </c>
      <c r="N66" s="54">
        <f t="shared" si="8"/>
        <v>11009093.393208567</v>
      </c>
      <c r="O66" s="15">
        <f t="shared" si="17"/>
        <v>1223232.5992453964</v>
      </c>
      <c r="P66" s="12">
        <f t="shared" ref="P66:P94" si="18">E66-F66</f>
        <v>11666993.968304761</v>
      </c>
      <c r="Q66" s="10">
        <f t="shared" ref="Q66:Q125" si="19">P66/$Q$1</f>
        <v>1296332.6631449733</v>
      </c>
    </row>
    <row r="67" spans="1:17" hidden="1" x14ac:dyDescent="0.25">
      <c r="A67" s="1">
        <v>65</v>
      </c>
      <c r="B67" s="2" t="s">
        <v>162</v>
      </c>
      <c r="C67" s="2" t="s">
        <v>172</v>
      </c>
      <c r="D67" s="29" t="s">
        <v>62</v>
      </c>
      <c r="E67" s="141">
        <v>15437218.95042857</v>
      </c>
      <c r="F67" s="15">
        <v>9155571.3739999998</v>
      </c>
      <c r="G67" s="147">
        <f t="shared" si="13"/>
        <v>0.59308424680637328</v>
      </c>
      <c r="H67" s="15">
        <f t="shared" si="14"/>
        <v>3194203.7863428574</v>
      </c>
      <c r="I67" s="10">
        <f t="shared" si="15"/>
        <v>354911.53181587305</v>
      </c>
      <c r="J67" s="15">
        <f t="shared" ref="J67:J124" si="20">(E67*0.86)-F67</f>
        <v>4120436.9233685695</v>
      </c>
      <c r="K67" s="15">
        <f t="shared" si="16"/>
        <v>457826.32481872995</v>
      </c>
      <c r="L67" s="15">
        <f t="shared" ref="L67:L124" si="21">(E67*0.91)-F67</f>
        <v>4892297.870889999</v>
      </c>
      <c r="M67" s="15">
        <f t="shared" si="17"/>
        <v>543588.65232111095</v>
      </c>
      <c r="N67" s="54">
        <f t="shared" ref="N67:N124" si="22">(E67*0.96)-F67</f>
        <v>5664158.8184114266</v>
      </c>
      <c r="O67" s="15">
        <f t="shared" si="17"/>
        <v>629350.97982349189</v>
      </c>
      <c r="P67" s="12">
        <f t="shared" si="18"/>
        <v>6281647.5764285699</v>
      </c>
      <c r="Q67" s="10">
        <f t="shared" si="19"/>
        <v>697960.84182539664</v>
      </c>
    </row>
    <row r="68" spans="1:17" hidden="1" x14ac:dyDescent="0.25">
      <c r="A68" s="1">
        <v>66</v>
      </c>
      <c r="B68" s="2" t="s">
        <v>164</v>
      </c>
      <c r="C68" s="2" t="s">
        <v>172</v>
      </c>
      <c r="D68" s="45" t="s">
        <v>60</v>
      </c>
      <c r="E68" s="141">
        <v>19984123.291090477</v>
      </c>
      <c r="F68" s="15">
        <v>5609210.6200000001</v>
      </c>
      <c r="G68" s="147">
        <f t="shared" si="13"/>
        <v>0.28068334739011319</v>
      </c>
      <c r="H68" s="15">
        <f t="shared" si="14"/>
        <v>10378088.012872383</v>
      </c>
      <c r="I68" s="10">
        <f t="shared" si="15"/>
        <v>1153120.8903191537</v>
      </c>
      <c r="J68" s="15">
        <f t="shared" si="20"/>
        <v>11577135.410337809</v>
      </c>
      <c r="K68" s="15">
        <f t="shared" si="16"/>
        <v>1286348.3789264234</v>
      </c>
      <c r="L68" s="15">
        <f t="shared" si="21"/>
        <v>12576341.574892335</v>
      </c>
      <c r="M68" s="15">
        <f t="shared" si="17"/>
        <v>1397371.2860991482</v>
      </c>
      <c r="N68" s="54">
        <f t="shared" si="22"/>
        <v>13575547.739446856</v>
      </c>
      <c r="O68" s="15">
        <f t="shared" si="17"/>
        <v>1508394.1932718728</v>
      </c>
      <c r="P68" s="12">
        <f t="shared" si="18"/>
        <v>14374912.671090476</v>
      </c>
      <c r="Q68" s="10">
        <f t="shared" si="19"/>
        <v>1597212.519010053</v>
      </c>
    </row>
    <row r="69" spans="1:17" hidden="1" x14ac:dyDescent="0.25">
      <c r="A69" s="13">
        <v>67</v>
      </c>
      <c r="B69" s="2" t="s">
        <v>161</v>
      </c>
      <c r="C69" s="2" t="s">
        <v>172</v>
      </c>
      <c r="D69" s="29" t="s">
        <v>61</v>
      </c>
      <c r="E69" s="141">
        <v>22935758.405114278</v>
      </c>
      <c r="F69" s="15">
        <v>7956124.0540000014</v>
      </c>
      <c r="G69" s="147">
        <f t="shared" si="13"/>
        <v>0.3468873325865659</v>
      </c>
      <c r="H69" s="15">
        <f t="shared" si="14"/>
        <v>10392482.67009142</v>
      </c>
      <c r="I69" s="10">
        <f t="shared" si="15"/>
        <v>1154720.2966768246</v>
      </c>
      <c r="J69" s="15">
        <f t="shared" si="20"/>
        <v>11768628.174398277</v>
      </c>
      <c r="K69" s="15">
        <f t="shared" si="16"/>
        <v>1307625.3527109197</v>
      </c>
      <c r="L69" s="15">
        <f t="shared" si="21"/>
        <v>12915416.094653994</v>
      </c>
      <c r="M69" s="15">
        <f t="shared" si="17"/>
        <v>1435046.2327393326</v>
      </c>
      <c r="N69" s="54">
        <f t="shared" si="22"/>
        <v>14062204.014909703</v>
      </c>
      <c r="O69" s="15">
        <f t="shared" si="17"/>
        <v>1562467.1127677448</v>
      </c>
      <c r="P69" s="12">
        <f t="shared" si="18"/>
        <v>14979634.351114277</v>
      </c>
      <c r="Q69" s="10">
        <f t="shared" si="19"/>
        <v>1664403.8167904753</v>
      </c>
    </row>
    <row r="70" spans="1:17" hidden="1" x14ac:dyDescent="0.25">
      <c r="A70" s="1">
        <v>68</v>
      </c>
      <c r="B70" s="2" t="s">
        <v>68</v>
      </c>
      <c r="C70" s="2" t="s">
        <v>66</v>
      </c>
      <c r="D70" s="29" t="s">
        <v>67</v>
      </c>
      <c r="E70" s="141">
        <v>2178753.2422523811</v>
      </c>
      <c r="F70" s="15">
        <v>1246710.1885999995</v>
      </c>
      <c r="G70" s="147">
        <f t="shared" si="13"/>
        <v>0.57221266016850925</v>
      </c>
      <c r="H70" s="15">
        <f t="shared" si="14"/>
        <v>496292.40520190541</v>
      </c>
      <c r="I70" s="10">
        <f t="shared" si="15"/>
        <v>55143.600577989491</v>
      </c>
      <c r="J70" s="15">
        <f t="shared" si="20"/>
        <v>627017.59973704815</v>
      </c>
      <c r="K70" s="15">
        <f t="shared" si="16"/>
        <v>69668.622193005343</v>
      </c>
      <c r="L70" s="15">
        <f t="shared" si="21"/>
        <v>735955.26184966741</v>
      </c>
      <c r="M70" s="15">
        <f t="shared" si="17"/>
        <v>81772.806872185261</v>
      </c>
      <c r="N70" s="54">
        <f t="shared" si="22"/>
        <v>844892.92396228621</v>
      </c>
      <c r="O70" s="15">
        <f t="shared" si="17"/>
        <v>93876.991551365136</v>
      </c>
      <c r="P70" s="12">
        <f t="shared" si="18"/>
        <v>932043.05365238152</v>
      </c>
      <c r="Q70" s="10">
        <f t="shared" si="19"/>
        <v>103560.33929470906</v>
      </c>
    </row>
    <row r="71" spans="1:17" hidden="1" x14ac:dyDescent="0.25">
      <c r="A71" s="1">
        <v>69</v>
      </c>
      <c r="B71" s="2" t="s">
        <v>81</v>
      </c>
      <c r="C71" s="2" t="s">
        <v>66</v>
      </c>
      <c r="D71" s="29" t="s">
        <v>82</v>
      </c>
      <c r="E71" s="141">
        <v>4301975.2220047619</v>
      </c>
      <c r="F71" s="15">
        <v>2664897.1722000004</v>
      </c>
      <c r="G71" s="147">
        <f t="shared" si="13"/>
        <v>0.61945897748758594</v>
      </c>
      <c r="H71" s="15">
        <f t="shared" si="14"/>
        <v>776683.00540380925</v>
      </c>
      <c r="I71" s="10">
        <f t="shared" si="15"/>
        <v>86298.111711534366</v>
      </c>
      <c r="J71" s="15">
        <f t="shared" si="20"/>
        <v>1034801.5187240946</v>
      </c>
      <c r="K71" s="15">
        <f t="shared" si="16"/>
        <v>114977.94652489939</v>
      </c>
      <c r="L71" s="15">
        <f t="shared" si="21"/>
        <v>1249900.2798243333</v>
      </c>
      <c r="M71" s="15">
        <f t="shared" si="17"/>
        <v>138877.80886937038</v>
      </c>
      <c r="N71" s="54">
        <f t="shared" si="22"/>
        <v>1464999.040924571</v>
      </c>
      <c r="O71" s="15">
        <f t="shared" si="17"/>
        <v>162777.67121384121</v>
      </c>
      <c r="P71" s="12">
        <f t="shared" si="18"/>
        <v>1637078.0498047615</v>
      </c>
      <c r="Q71" s="10">
        <f t="shared" si="19"/>
        <v>181897.56108941796</v>
      </c>
    </row>
    <row r="72" spans="1:17" hidden="1" x14ac:dyDescent="0.25">
      <c r="A72" s="13">
        <v>70</v>
      </c>
      <c r="B72" s="2" t="s">
        <v>86</v>
      </c>
      <c r="C72" s="2" t="s">
        <v>66</v>
      </c>
      <c r="D72" s="29" t="s">
        <v>87</v>
      </c>
      <c r="E72" s="141">
        <v>4769847.4366666675</v>
      </c>
      <c r="F72" s="15">
        <v>3036441.9127999996</v>
      </c>
      <c r="G72" s="147">
        <f t="shared" si="13"/>
        <v>0.63659099229428795</v>
      </c>
      <c r="H72" s="15">
        <f t="shared" si="14"/>
        <v>779436.03653333476</v>
      </c>
      <c r="I72" s="10">
        <f t="shared" si="15"/>
        <v>86604.004059259416</v>
      </c>
      <c r="J72" s="15">
        <f t="shared" si="20"/>
        <v>1065626.8827333343</v>
      </c>
      <c r="K72" s="15">
        <f t="shared" si="16"/>
        <v>118402.98697037048</v>
      </c>
      <c r="L72" s="15">
        <f t="shared" si="21"/>
        <v>1304119.2545666681</v>
      </c>
      <c r="M72" s="15">
        <f t="shared" si="17"/>
        <v>144902.13939629646</v>
      </c>
      <c r="N72" s="54">
        <f t="shared" si="22"/>
        <v>1542611.6264000009</v>
      </c>
      <c r="O72" s="15">
        <f t="shared" si="17"/>
        <v>171401.29182222232</v>
      </c>
      <c r="P72" s="12">
        <f t="shared" si="18"/>
        <v>1733405.5238666679</v>
      </c>
      <c r="Q72" s="10">
        <f t="shared" si="19"/>
        <v>192600.6137629631</v>
      </c>
    </row>
    <row r="73" spans="1:17" hidden="1" x14ac:dyDescent="0.25">
      <c r="A73" s="1">
        <v>71</v>
      </c>
      <c r="B73" s="2" t="s">
        <v>79</v>
      </c>
      <c r="C73" s="2" t="s">
        <v>66</v>
      </c>
      <c r="D73" s="29" t="s">
        <v>138</v>
      </c>
      <c r="E73" s="141">
        <v>5448695.7607333334</v>
      </c>
      <c r="F73" s="15">
        <v>3773259.5024000001</v>
      </c>
      <c r="G73" s="147">
        <f t="shared" si="13"/>
        <v>0.69250691690155253</v>
      </c>
      <c r="H73" s="15">
        <f t="shared" si="14"/>
        <v>585697.10618666699</v>
      </c>
      <c r="I73" s="10">
        <f t="shared" si="15"/>
        <v>65077.456242963002</v>
      </c>
      <c r="J73" s="15">
        <f t="shared" si="20"/>
        <v>912618.85183066642</v>
      </c>
      <c r="K73" s="15">
        <f t="shared" si="16"/>
        <v>101402.09464785183</v>
      </c>
      <c r="L73" s="15">
        <f t="shared" si="21"/>
        <v>1185053.6398673332</v>
      </c>
      <c r="M73" s="15">
        <f t="shared" si="17"/>
        <v>131672.62665192591</v>
      </c>
      <c r="N73" s="54">
        <f t="shared" si="22"/>
        <v>1457488.427904</v>
      </c>
      <c r="O73" s="15">
        <f t="shared" si="17"/>
        <v>161943.15865600001</v>
      </c>
      <c r="P73" s="12">
        <f t="shared" si="18"/>
        <v>1675436.2583333333</v>
      </c>
      <c r="Q73" s="10">
        <f t="shared" si="19"/>
        <v>186159.58425925925</v>
      </c>
    </row>
    <row r="74" spans="1:17" hidden="1" x14ac:dyDescent="0.25">
      <c r="A74" s="1">
        <v>72</v>
      </c>
      <c r="B74" s="2" t="s">
        <v>80</v>
      </c>
      <c r="C74" s="2" t="s">
        <v>66</v>
      </c>
      <c r="D74" s="29" t="s">
        <v>66</v>
      </c>
      <c r="E74" s="141">
        <v>5138726.6670761909</v>
      </c>
      <c r="F74" s="15">
        <v>3589734.3643</v>
      </c>
      <c r="G74" s="147">
        <f t="shared" si="13"/>
        <v>0.69856495526399942</v>
      </c>
      <c r="H74" s="15">
        <f t="shared" si="14"/>
        <v>521246.96936095273</v>
      </c>
      <c r="I74" s="10">
        <f t="shared" si="15"/>
        <v>57916.329928994746</v>
      </c>
      <c r="J74" s="15">
        <f t="shared" si="20"/>
        <v>829570.56938552437</v>
      </c>
      <c r="K74" s="15">
        <f t="shared" si="16"/>
        <v>92174.507709502708</v>
      </c>
      <c r="L74" s="15">
        <f t="shared" si="21"/>
        <v>1086506.9027393335</v>
      </c>
      <c r="M74" s="15">
        <f t="shared" si="17"/>
        <v>120722.98919325927</v>
      </c>
      <c r="N74" s="54">
        <f t="shared" si="22"/>
        <v>1343443.2360931435</v>
      </c>
      <c r="O74" s="15">
        <f t="shared" si="17"/>
        <v>149271.47067701595</v>
      </c>
      <c r="P74" s="12">
        <f t="shared" si="18"/>
        <v>1548992.3027761909</v>
      </c>
      <c r="Q74" s="10">
        <f t="shared" si="19"/>
        <v>172110.25586402122</v>
      </c>
    </row>
    <row r="75" spans="1:17" hidden="1" x14ac:dyDescent="0.25">
      <c r="A75" s="13">
        <v>73</v>
      </c>
      <c r="B75" s="2" t="s">
        <v>76</v>
      </c>
      <c r="C75" s="2" t="s">
        <v>66</v>
      </c>
      <c r="D75" s="29" t="s">
        <v>75</v>
      </c>
      <c r="E75" s="141">
        <v>8262920.892852379</v>
      </c>
      <c r="F75" s="15">
        <v>2700695.4829999991</v>
      </c>
      <c r="G75" s="147">
        <f t="shared" si="13"/>
        <v>0.32684513358177786</v>
      </c>
      <c r="H75" s="15">
        <f t="shared" si="14"/>
        <v>3909641.2312819045</v>
      </c>
      <c r="I75" s="10">
        <f t="shared" si="15"/>
        <v>434404.58125354495</v>
      </c>
      <c r="J75" s="15">
        <f t="shared" si="20"/>
        <v>4405416.4848530469</v>
      </c>
      <c r="K75" s="15">
        <f t="shared" si="16"/>
        <v>489490.72053922742</v>
      </c>
      <c r="L75" s="15">
        <f t="shared" si="21"/>
        <v>4818562.5294956658</v>
      </c>
      <c r="M75" s="15">
        <f t="shared" si="17"/>
        <v>535395.83661062957</v>
      </c>
      <c r="N75" s="54">
        <f t="shared" si="22"/>
        <v>5231708.5741382847</v>
      </c>
      <c r="O75" s="15">
        <f t="shared" si="17"/>
        <v>581300.95268203167</v>
      </c>
      <c r="P75" s="12">
        <f t="shared" si="18"/>
        <v>5562225.4098523799</v>
      </c>
      <c r="Q75" s="10">
        <f t="shared" si="19"/>
        <v>618025.04553915327</v>
      </c>
    </row>
    <row r="76" spans="1:17" hidden="1" x14ac:dyDescent="0.25">
      <c r="A76" s="1">
        <v>74</v>
      </c>
      <c r="B76" s="2" t="s">
        <v>70</v>
      </c>
      <c r="C76" s="2" t="s">
        <v>66</v>
      </c>
      <c r="D76" s="29" t="s">
        <v>71</v>
      </c>
      <c r="E76" s="141">
        <v>4693554.8833666658</v>
      </c>
      <c r="F76" s="15">
        <v>2418508.9045999995</v>
      </c>
      <c r="G76" s="147">
        <f t="shared" si="13"/>
        <v>0.51528297094615283</v>
      </c>
      <c r="H76" s="15">
        <f t="shared" si="14"/>
        <v>1336335.0020933333</v>
      </c>
      <c r="I76" s="10">
        <f t="shared" si="15"/>
        <v>148481.66689925926</v>
      </c>
      <c r="J76" s="15">
        <f t="shared" si="20"/>
        <v>1617948.2950953329</v>
      </c>
      <c r="K76" s="15">
        <f t="shared" si="16"/>
        <v>179772.03278837033</v>
      </c>
      <c r="L76" s="15">
        <f t="shared" si="21"/>
        <v>1852626.0392636661</v>
      </c>
      <c r="M76" s="15">
        <f t="shared" si="17"/>
        <v>205847.33769596289</v>
      </c>
      <c r="N76" s="54">
        <f t="shared" si="22"/>
        <v>2087303.7834319999</v>
      </c>
      <c r="O76" s="15">
        <f t="shared" si="17"/>
        <v>231922.64260355555</v>
      </c>
      <c r="P76" s="12">
        <f t="shared" si="18"/>
        <v>2275045.9787666663</v>
      </c>
      <c r="Q76" s="10">
        <f t="shared" si="19"/>
        <v>252782.88652962958</v>
      </c>
    </row>
    <row r="77" spans="1:17" hidden="1" x14ac:dyDescent="0.25">
      <c r="A77" s="1">
        <v>75</v>
      </c>
      <c r="B77" s="2" t="s">
        <v>65</v>
      </c>
      <c r="C77" s="2" t="s">
        <v>66</v>
      </c>
      <c r="D77" s="29" t="s">
        <v>67</v>
      </c>
      <c r="E77" s="141">
        <v>5453825.5532333339</v>
      </c>
      <c r="F77" s="15">
        <v>1523339.6356999993</v>
      </c>
      <c r="G77" s="147">
        <f t="shared" si="13"/>
        <v>0.27931579784338317</v>
      </c>
      <c r="H77" s="15">
        <f t="shared" si="14"/>
        <v>2839720.8068866674</v>
      </c>
      <c r="I77" s="10">
        <f t="shared" si="15"/>
        <v>315524.5340985186</v>
      </c>
      <c r="J77" s="15">
        <f t="shared" si="20"/>
        <v>3166950.3400806673</v>
      </c>
      <c r="K77" s="15">
        <f t="shared" si="16"/>
        <v>351883.37112007412</v>
      </c>
      <c r="L77" s="15">
        <f t="shared" si="21"/>
        <v>3439641.6177423345</v>
      </c>
      <c r="M77" s="15">
        <f t="shared" si="17"/>
        <v>382182.40197137051</v>
      </c>
      <c r="N77" s="54">
        <f t="shared" si="22"/>
        <v>3712332.8954040008</v>
      </c>
      <c r="O77" s="15">
        <f t="shared" si="17"/>
        <v>412481.43282266677</v>
      </c>
      <c r="P77" s="12">
        <f t="shared" si="18"/>
        <v>3930485.9175333343</v>
      </c>
      <c r="Q77" s="10">
        <f t="shared" si="19"/>
        <v>436720.65750370384</v>
      </c>
    </row>
    <row r="78" spans="1:17" hidden="1" x14ac:dyDescent="0.25">
      <c r="A78" s="13">
        <v>76</v>
      </c>
      <c r="B78" s="2" t="s">
        <v>73</v>
      </c>
      <c r="C78" s="2" t="s">
        <v>66</v>
      </c>
      <c r="D78" s="29" t="s">
        <v>67</v>
      </c>
      <c r="E78" s="141">
        <v>9169049.6530761905</v>
      </c>
      <c r="F78" s="15">
        <v>4209414.8175999988</v>
      </c>
      <c r="G78" s="147">
        <f t="shared" si="13"/>
        <v>0.45908954328628288</v>
      </c>
      <c r="H78" s="15">
        <f t="shared" si="14"/>
        <v>3125824.9048609538</v>
      </c>
      <c r="I78" s="10">
        <f t="shared" si="15"/>
        <v>347313.87831788376</v>
      </c>
      <c r="J78" s="15">
        <f t="shared" si="20"/>
        <v>3675967.8840455245</v>
      </c>
      <c r="K78" s="15">
        <f t="shared" si="16"/>
        <v>408440.87600505829</v>
      </c>
      <c r="L78" s="15">
        <f t="shared" si="21"/>
        <v>4134420.3666993352</v>
      </c>
      <c r="M78" s="15">
        <f t="shared" si="17"/>
        <v>459380.04074437055</v>
      </c>
      <c r="N78" s="54">
        <f t="shared" si="22"/>
        <v>4592872.8493531439</v>
      </c>
      <c r="O78" s="15">
        <f t="shared" si="17"/>
        <v>510319.20548368269</v>
      </c>
      <c r="P78" s="12">
        <f t="shared" si="18"/>
        <v>4959634.8354761917</v>
      </c>
      <c r="Q78" s="10">
        <f t="shared" si="19"/>
        <v>551070.53727513237</v>
      </c>
    </row>
    <row r="79" spans="1:17" hidden="1" x14ac:dyDescent="0.25">
      <c r="A79" s="1">
        <v>77</v>
      </c>
      <c r="B79" s="2" t="s">
        <v>85</v>
      </c>
      <c r="C79" s="2" t="s">
        <v>66</v>
      </c>
      <c r="D79" s="29" t="s">
        <v>138</v>
      </c>
      <c r="E79" s="141">
        <v>8868115.9819190502</v>
      </c>
      <c r="F79" s="15">
        <v>5122685.2559999991</v>
      </c>
      <c r="G79" s="147">
        <f t="shared" si="13"/>
        <v>0.57765203640147433</v>
      </c>
      <c r="H79" s="15">
        <f t="shared" si="14"/>
        <v>1971807.5295352414</v>
      </c>
      <c r="I79" s="10">
        <f t="shared" si="15"/>
        <v>219089.72550391572</v>
      </c>
      <c r="J79" s="15">
        <f t="shared" si="20"/>
        <v>2503894.4884503838</v>
      </c>
      <c r="K79" s="15">
        <f t="shared" si="16"/>
        <v>278210.49871670932</v>
      </c>
      <c r="L79" s="15">
        <f t="shared" si="21"/>
        <v>2947300.2875463367</v>
      </c>
      <c r="M79" s="15">
        <f t="shared" si="17"/>
        <v>327477.80972737074</v>
      </c>
      <c r="N79" s="54">
        <f t="shared" si="22"/>
        <v>3390706.0866422895</v>
      </c>
      <c r="O79" s="15">
        <f t="shared" si="17"/>
        <v>376745.12073803216</v>
      </c>
      <c r="P79" s="12">
        <f t="shared" si="18"/>
        <v>3745430.7259190511</v>
      </c>
      <c r="Q79" s="10">
        <f t="shared" si="19"/>
        <v>416158.96954656125</v>
      </c>
    </row>
    <row r="80" spans="1:17" hidden="1" x14ac:dyDescent="0.25">
      <c r="A80" s="1">
        <v>78</v>
      </c>
      <c r="B80" s="2" t="s">
        <v>83</v>
      </c>
      <c r="C80" s="2" t="s">
        <v>66</v>
      </c>
      <c r="D80" s="29" t="s">
        <v>82</v>
      </c>
      <c r="E80" s="141">
        <v>11194543.319376189</v>
      </c>
      <c r="F80" s="15">
        <v>4008088.5545999999</v>
      </c>
      <c r="G80" s="147">
        <f t="shared" si="13"/>
        <v>0.3580394876548969</v>
      </c>
      <c r="H80" s="15">
        <f t="shared" si="14"/>
        <v>4947546.1009009518</v>
      </c>
      <c r="I80" s="10">
        <f t="shared" si="15"/>
        <v>549727.34454455017</v>
      </c>
      <c r="J80" s="15">
        <f t="shared" si="20"/>
        <v>5619218.7000635229</v>
      </c>
      <c r="K80" s="15">
        <f t="shared" si="16"/>
        <v>624357.63334039145</v>
      </c>
      <c r="L80" s="15">
        <f t="shared" si="21"/>
        <v>6178945.8660323322</v>
      </c>
      <c r="M80" s="15">
        <f t="shared" si="17"/>
        <v>686549.54067025916</v>
      </c>
      <c r="N80" s="54">
        <f t="shared" si="22"/>
        <v>6738673.0320011415</v>
      </c>
      <c r="O80" s="15">
        <f t="shared" si="17"/>
        <v>748741.44800012687</v>
      </c>
      <c r="P80" s="12">
        <f t="shared" si="18"/>
        <v>7186454.7647761889</v>
      </c>
      <c r="Q80" s="10">
        <f t="shared" si="19"/>
        <v>798494.97386402101</v>
      </c>
    </row>
    <row r="81" spans="1:17" hidden="1" x14ac:dyDescent="0.25">
      <c r="A81" s="13">
        <v>79</v>
      </c>
      <c r="B81" s="2" t="s">
        <v>78</v>
      </c>
      <c r="C81" s="2" t="s">
        <v>66</v>
      </c>
      <c r="D81" s="29" t="s">
        <v>82</v>
      </c>
      <c r="E81" s="141">
        <v>12229299.815400003</v>
      </c>
      <c r="F81" s="15">
        <v>5031118.0029999996</v>
      </c>
      <c r="G81" s="147">
        <f t="shared" si="13"/>
        <v>0.41139869648665073</v>
      </c>
      <c r="H81" s="15">
        <f t="shared" si="14"/>
        <v>4752321.8493200028</v>
      </c>
      <c r="I81" s="10">
        <f t="shared" si="15"/>
        <v>528035.76103555586</v>
      </c>
      <c r="J81" s="15">
        <f t="shared" si="20"/>
        <v>5486079.8382440032</v>
      </c>
      <c r="K81" s="15">
        <f t="shared" si="16"/>
        <v>609564.42647155595</v>
      </c>
      <c r="L81" s="15">
        <f t="shared" si="21"/>
        <v>6097544.8290140023</v>
      </c>
      <c r="M81" s="15">
        <f t="shared" si="17"/>
        <v>677504.9810015558</v>
      </c>
      <c r="N81" s="54">
        <f t="shared" si="22"/>
        <v>6709009.8197840033</v>
      </c>
      <c r="O81" s="15">
        <f t="shared" si="17"/>
        <v>745445.53553155588</v>
      </c>
      <c r="P81" s="12">
        <f t="shared" si="18"/>
        <v>7198181.812400003</v>
      </c>
      <c r="Q81" s="10">
        <f t="shared" si="19"/>
        <v>799797.97915555583</v>
      </c>
    </row>
    <row r="82" spans="1:17" hidden="1" x14ac:dyDescent="0.25">
      <c r="A82" s="1">
        <v>80</v>
      </c>
      <c r="B82" s="2" t="s">
        <v>84</v>
      </c>
      <c r="C82" s="2" t="s">
        <v>66</v>
      </c>
      <c r="D82" s="29" t="s">
        <v>66</v>
      </c>
      <c r="E82" s="141">
        <v>13171231.046423815</v>
      </c>
      <c r="F82" s="15">
        <v>6004500.4297999991</v>
      </c>
      <c r="G82" s="147">
        <f t="shared" si="13"/>
        <v>0.45587997117629414</v>
      </c>
      <c r="H82" s="15">
        <f t="shared" si="14"/>
        <v>4532484.4073390542</v>
      </c>
      <c r="I82" s="10">
        <f t="shared" si="15"/>
        <v>503609.37859322823</v>
      </c>
      <c r="J82" s="15">
        <f t="shared" si="20"/>
        <v>5322758.2701244811</v>
      </c>
      <c r="K82" s="15">
        <f t="shared" si="16"/>
        <v>591417.58556938684</v>
      </c>
      <c r="L82" s="15">
        <f t="shared" si="21"/>
        <v>5981319.8224456729</v>
      </c>
      <c r="M82" s="15">
        <f t="shared" si="17"/>
        <v>664591.09138285252</v>
      </c>
      <c r="N82" s="54">
        <f t="shared" si="22"/>
        <v>6639881.374766863</v>
      </c>
      <c r="O82" s="15">
        <f t="shared" si="17"/>
        <v>737764.59719631809</v>
      </c>
      <c r="P82" s="12">
        <f t="shared" si="18"/>
        <v>7166730.6166238161</v>
      </c>
      <c r="Q82" s="10">
        <f t="shared" si="19"/>
        <v>796303.40184709069</v>
      </c>
    </row>
    <row r="83" spans="1:17" hidden="1" x14ac:dyDescent="0.25">
      <c r="A83" s="1">
        <v>81</v>
      </c>
      <c r="B83" s="2" t="s">
        <v>74</v>
      </c>
      <c r="C83" s="2" t="s">
        <v>66</v>
      </c>
      <c r="D83" s="29" t="s">
        <v>75</v>
      </c>
      <c r="E83" s="141">
        <v>18128277.925795242</v>
      </c>
      <c r="F83" s="15">
        <v>8306249.148500002</v>
      </c>
      <c r="G83" s="147">
        <f t="shared" si="13"/>
        <v>0.45819295040047925</v>
      </c>
      <c r="H83" s="15">
        <f t="shared" si="14"/>
        <v>6196373.1921361918</v>
      </c>
      <c r="I83" s="10">
        <f t="shared" si="15"/>
        <v>688485.91023735469</v>
      </c>
      <c r="J83" s="15">
        <f t="shared" si="20"/>
        <v>7284069.8676839052</v>
      </c>
      <c r="K83" s="15">
        <f t="shared" si="16"/>
        <v>809341.09640932281</v>
      </c>
      <c r="L83" s="15">
        <f t="shared" si="21"/>
        <v>8190483.7639736691</v>
      </c>
      <c r="M83" s="15">
        <f t="shared" si="17"/>
        <v>910053.75155262987</v>
      </c>
      <c r="N83" s="54">
        <f t="shared" si="22"/>
        <v>9096897.6602634303</v>
      </c>
      <c r="O83" s="15">
        <f t="shared" si="17"/>
        <v>1010766.4066959367</v>
      </c>
      <c r="P83" s="12">
        <f t="shared" si="18"/>
        <v>9822028.7772952393</v>
      </c>
      <c r="Q83" s="10">
        <f t="shared" si="19"/>
        <v>1091336.5308105822</v>
      </c>
    </row>
    <row r="84" spans="1:17" hidden="1" x14ac:dyDescent="0.25">
      <c r="A84" s="13">
        <v>82</v>
      </c>
      <c r="B84" s="2" t="s">
        <v>88</v>
      </c>
      <c r="C84" s="2" t="s">
        <v>66</v>
      </c>
      <c r="D84" s="29" t="s">
        <v>87</v>
      </c>
      <c r="E84" s="141">
        <v>16729959.0510619</v>
      </c>
      <c r="F84" s="15">
        <v>7141398.7550000008</v>
      </c>
      <c r="G84" s="147">
        <f t="shared" si="13"/>
        <v>0.42686289507365621</v>
      </c>
      <c r="H84" s="15">
        <f t="shared" si="14"/>
        <v>6242568.4858495202</v>
      </c>
      <c r="I84" s="10">
        <f t="shared" si="15"/>
        <v>693618.72064994671</v>
      </c>
      <c r="J84" s="15">
        <f t="shared" si="20"/>
        <v>7246366.0289132334</v>
      </c>
      <c r="K84" s="15">
        <f t="shared" si="16"/>
        <v>805151.78099035926</v>
      </c>
      <c r="L84" s="15">
        <f t="shared" si="21"/>
        <v>8082863.9814663287</v>
      </c>
      <c r="M84" s="15">
        <f t="shared" si="17"/>
        <v>898095.99794070318</v>
      </c>
      <c r="N84" s="54">
        <f t="shared" si="22"/>
        <v>8919361.9340194222</v>
      </c>
      <c r="O84" s="15">
        <f t="shared" si="17"/>
        <v>991040.21489104687</v>
      </c>
      <c r="P84" s="12">
        <f t="shared" si="18"/>
        <v>9588560.2960618995</v>
      </c>
      <c r="Q84" s="10">
        <f t="shared" si="19"/>
        <v>1065395.5884513222</v>
      </c>
    </row>
    <row r="85" spans="1:17" hidden="1" x14ac:dyDescent="0.25">
      <c r="A85" s="1">
        <v>83</v>
      </c>
      <c r="B85" s="2" t="s">
        <v>72</v>
      </c>
      <c r="C85" s="2" t="s">
        <v>66</v>
      </c>
      <c r="D85" s="29" t="s">
        <v>71</v>
      </c>
      <c r="E85" s="141">
        <v>36204566.01329048</v>
      </c>
      <c r="F85" s="15">
        <v>18889117.698800005</v>
      </c>
      <c r="G85" s="147">
        <f t="shared" si="13"/>
        <v>0.52173302372595554</v>
      </c>
      <c r="H85" s="15">
        <f t="shared" si="14"/>
        <v>10074535.11183238</v>
      </c>
      <c r="I85" s="10">
        <f t="shared" si="15"/>
        <v>1119392.7902035979</v>
      </c>
      <c r="J85" s="15">
        <f t="shared" si="20"/>
        <v>12246809.072629806</v>
      </c>
      <c r="K85" s="15">
        <f t="shared" si="16"/>
        <v>1360756.5636255341</v>
      </c>
      <c r="L85" s="15">
        <f t="shared" si="21"/>
        <v>14057037.373294331</v>
      </c>
      <c r="M85" s="15">
        <f t="shared" si="17"/>
        <v>1561893.041477148</v>
      </c>
      <c r="N85" s="54">
        <f t="shared" si="22"/>
        <v>15867265.673958853</v>
      </c>
      <c r="O85" s="15">
        <f t="shared" si="17"/>
        <v>1763029.5193287614</v>
      </c>
      <c r="P85" s="12">
        <f t="shared" si="18"/>
        <v>17315448.314490475</v>
      </c>
      <c r="Q85" s="10">
        <f t="shared" si="19"/>
        <v>1923938.7016100527</v>
      </c>
    </row>
    <row r="86" spans="1:17" hidden="1" x14ac:dyDescent="0.25">
      <c r="A86" s="1">
        <v>84</v>
      </c>
      <c r="B86" s="2" t="s">
        <v>100</v>
      </c>
      <c r="C86" s="2" t="s">
        <v>90</v>
      </c>
      <c r="D86" s="29" t="s">
        <v>90</v>
      </c>
      <c r="E86" s="141">
        <v>2465946.8366380958</v>
      </c>
      <c r="F86" s="15">
        <v>976613.94219999993</v>
      </c>
      <c r="G86" s="147">
        <f t="shared" si="13"/>
        <v>0.39604014477921551</v>
      </c>
      <c r="H86" s="15">
        <f t="shared" si="14"/>
        <v>996143.52711047675</v>
      </c>
      <c r="I86" s="10">
        <f t="shared" si="15"/>
        <v>110682.6141233863</v>
      </c>
      <c r="J86" s="15">
        <f t="shared" si="20"/>
        <v>1144100.3373087626</v>
      </c>
      <c r="K86" s="15">
        <f t="shared" si="16"/>
        <v>127122.25970097362</v>
      </c>
      <c r="L86" s="15">
        <f t="shared" si="21"/>
        <v>1267397.6791406674</v>
      </c>
      <c r="M86" s="15">
        <f t="shared" si="17"/>
        <v>140821.96434896305</v>
      </c>
      <c r="N86" s="54">
        <f t="shared" si="22"/>
        <v>1390695.0209725718</v>
      </c>
      <c r="O86" s="15">
        <f t="shared" si="17"/>
        <v>154521.66899695242</v>
      </c>
      <c r="P86" s="12">
        <f t="shared" si="18"/>
        <v>1489332.8944380959</v>
      </c>
      <c r="Q86" s="10">
        <f t="shared" si="19"/>
        <v>165481.43271534398</v>
      </c>
    </row>
    <row r="87" spans="1:17" x14ac:dyDescent="0.25">
      <c r="A87" s="13">
        <v>85</v>
      </c>
      <c r="B87" s="29" t="s">
        <v>1303</v>
      </c>
      <c r="C87" s="2" t="s">
        <v>90</v>
      </c>
      <c r="D87" s="29" t="s">
        <v>96</v>
      </c>
      <c r="E87" s="141">
        <v>4977954.4474142855</v>
      </c>
      <c r="F87" s="15">
        <v>557927.46920000005</v>
      </c>
      <c r="G87" s="147">
        <f t="shared" si="13"/>
        <v>0.11207966547178953</v>
      </c>
      <c r="H87" s="15">
        <f t="shared" si="14"/>
        <v>3424436.0887314286</v>
      </c>
      <c r="I87" s="10">
        <f t="shared" si="15"/>
        <v>380492.89874793653</v>
      </c>
      <c r="J87" s="15">
        <f t="shared" si="20"/>
        <v>3723113.3555762852</v>
      </c>
      <c r="K87" s="15">
        <f t="shared" si="16"/>
        <v>413679.26173069834</v>
      </c>
      <c r="L87" s="15">
        <f t="shared" si="21"/>
        <v>3972011.077947</v>
      </c>
      <c r="M87" s="15">
        <f t="shared" si="17"/>
        <v>441334.56421633333</v>
      </c>
      <c r="N87" s="54">
        <f t="shared" si="22"/>
        <v>4220908.800317714</v>
      </c>
      <c r="O87" s="15">
        <f t="shared" si="17"/>
        <v>468989.86670196825</v>
      </c>
      <c r="P87" s="12">
        <f t="shared" si="18"/>
        <v>4420026.9782142853</v>
      </c>
      <c r="Q87" s="10">
        <f t="shared" si="19"/>
        <v>491114.10869047616</v>
      </c>
    </row>
    <row r="88" spans="1:17" x14ac:dyDescent="0.25">
      <c r="A88" s="1">
        <v>86</v>
      </c>
      <c r="B88" s="2" t="s">
        <v>97</v>
      </c>
      <c r="C88" s="2" t="s">
        <v>90</v>
      </c>
      <c r="D88" s="29" t="s">
        <v>96</v>
      </c>
      <c r="E88" s="141">
        <v>5919599.5668904763</v>
      </c>
      <c r="F88" s="15">
        <v>1158804.7565000001</v>
      </c>
      <c r="G88" s="147">
        <f t="shared" si="13"/>
        <v>0.19575728787153623</v>
      </c>
      <c r="H88" s="15">
        <f t="shared" si="14"/>
        <v>3576874.8970123809</v>
      </c>
      <c r="I88" s="10">
        <f t="shared" si="15"/>
        <v>397430.54411248676</v>
      </c>
      <c r="J88" s="15">
        <f t="shared" si="20"/>
        <v>3932050.8710258091</v>
      </c>
      <c r="K88" s="15">
        <f t="shared" si="16"/>
        <v>436894.54122508992</v>
      </c>
      <c r="L88" s="15">
        <f t="shared" si="21"/>
        <v>4228030.8493703334</v>
      </c>
      <c r="M88" s="15">
        <f t="shared" si="17"/>
        <v>469781.2054855926</v>
      </c>
      <c r="N88" s="54">
        <f t="shared" si="22"/>
        <v>4524010.8277148567</v>
      </c>
      <c r="O88" s="15">
        <f t="shared" si="17"/>
        <v>502667.86974609521</v>
      </c>
      <c r="P88" s="12">
        <f t="shared" si="18"/>
        <v>4760794.8103904761</v>
      </c>
      <c r="Q88" s="10">
        <f t="shared" si="19"/>
        <v>528977.20115449734</v>
      </c>
    </row>
    <row r="89" spans="1:17" hidden="1" x14ac:dyDescent="0.25">
      <c r="A89" s="1">
        <v>87</v>
      </c>
      <c r="B89" s="29" t="s">
        <v>171</v>
      </c>
      <c r="C89" s="2" t="s">
        <v>90</v>
      </c>
      <c r="D89" s="29" t="s">
        <v>105</v>
      </c>
      <c r="E89" s="141">
        <v>6246547.5973523809</v>
      </c>
      <c r="F89" s="15">
        <v>1559019.121</v>
      </c>
      <c r="G89" s="147">
        <f t="shared" si="13"/>
        <v>0.24958092397483617</v>
      </c>
      <c r="H89" s="15">
        <f t="shared" si="14"/>
        <v>3438218.956881905</v>
      </c>
      <c r="I89" s="10">
        <f t="shared" si="15"/>
        <v>382024.32854243391</v>
      </c>
      <c r="J89" s="15">
        <f t="shared" si="20"/>
        <v>3813011.8127230471</v>
      </c>
      <c r="K89" s="15">
        <f t="shared" si="16"/>
        <v>423667.9791914497</v>
      </c>
      <c r="L89" s="15">
        <f t="shared" si="21"/>
        <v>4125339.1925906669</v>
      </c>
      <c r="M89" s="15">
        <f t="shared" si="17"/>
        <v>458371.021398963</v>
      </c>
      <c r="N89" s="54">
        <f t="shared" si="22"/>
        <v>4437666.5724582849</v>
      </c>
      <c r="O89" s="15">
        <f t="shared" si="17"/>
        <v>493074.06360647612</v>
      </c>
      <c r="P89" s="12">
        <f t="shared" si="18"/>
        <v>4687528.4763523806</v>
      </c>
      <c r="Q89" s="10">
        <f t="shared" si="19"/>
        <v>520836.49737248675</v>
      </c>
    </row>
    <row r="90" spans="1:17" hidden="1" x14ac:dyDescent="0.25">
      <c r="A90" s="13">
        <v>88</v>
      </c>
      <c r="B90" s="2" t="s">
        <v>92</v>
      </c>
      <c r="C90" s="2" t="s">
        <v>90</v>
      </c>
      <c r="D90" s="29" t="s">
        <v>91</v>
      </c>
      <c r="E90" s="141">
        <v>6626201.0315523818</v>
      </c>
      <c r="F90" s="15">
        <v>3886048.4169000005</v>
      </c>
      <c r="G90" s="147">
        <f t="shared" si="13"/>
        <v>0.58646702664099215</v>
      </c>
      <c r="H90" s="15">
        <f t="shared" si="14"/>
        <v>1414912.4083419051</v>
      </c>
      <c r="I90" s="10">
        <f t="shared" si="15"/>
        <v>157212.48981576724</v>
      </c>
      <c r="J90" s="15">
        <f t="shared" si="20"/>
        <v>1812484.4702350479</v>
      </c>
      <c r="K90" s="15">
        <f t="shared" si="16"/>
        <v>201387.16335944977</v>
      </c>
      <c r="L90" s="15">
        <f t="shared" si="21"/>
        <v>2143794.5218126671</v>
      </c>
      <c r="M90" s="15">
        <f t="shared" si="17"/>
        <v>238199.39131251856</v>
      </c>
      <c r="N90" s="54">
        <f t="shared" si="22"/>
        <v>2475104.5733902855</v>
      </c>
      <c r="O90" s="15">
        <f t="shared" si="17"/>
        <v>275011.6192655873</v>
      </c>
      <c r="P90" s="12">
        <f t="shared" si="18"/>
        <v>2740152.6146523813</v>
      </c>
      <c r="Q90" s="10">
        <f t="shared" si="19"/>
        <v>304461.40162804234</v>
      </c>
    </row>
    <row r="91" spans="1:17" hidden="1" x14ac:dyDescent="0.25">
      <c r="A91" s="1">
        <v>89</v>
      </c>
      <c r="B91" s="2" t="s">
        <v>98</v>
      </c>
      <c r="C91" s="2" t="s">
        <v>90</v>
      </c>
      <c r="D91" s="29" t="s">
        <v>90</v>
      </c>
      <c r="E91" s="141">
        <v>5532686.0461142883</v>
      </c>
      <c r="F91" s="15">
        <v>3617147.7288000011</v>
      </c>
      <c r="G91" s="147">
        <f t="shared" si="13"/>
        <v>0.65377787545714683</v>
      </c>
      <c r="H91" s="15">
        <f t="shared" si="14"/>
        <v>809001.10809142934</v>
      </c>
      <c r="I91" s="10">
        <f t="shared" si="15"/>
        <v>89889.012010158811</v>
      </c>
      <c r="J91" s="15">
        <f t="shared" si="20"/>
        <v>1140962.2708582864</v>
      </c>
      <c r="K91" s="15">
        <f t="shared" si="16"/>
        <v>126773.58565092071</v>
      </c>
      <c r="L91" s="15">
        <f t="shared" si="21"/>
        <v>1417596.5731640016</v>
      </c>
      <c r="M91" s="15">
        <f t="shared" si="17"/>
        <v>157510.73035155574</v>
      </c>
      <c r="N91" s="54">
        <f t="shared" si="22"/>
        <v>1694230.8754697158</v>
      </c>
      <c r="O91" s="15">
        <f t="shared" si="17"/>
        <v>188247.87505219065</v>
      </c>
      <c r="P91" s="12">
        <f t="shared" si="18"/>
        <v>1915538.3173142872</v>
      </c>
      <c r="Q91" s="10">
        <f t="shared" si="19"/>
        <v>212837.59081269859</v>
      </c>
    </row>
    <row r="92" spans="1:17" hidden="1" x14ac:dyDescent="0.25">
      <c r="A92" s="1">
        <v>90</v>
      </c>
      <c r="B92" s="2" t="s">
        <v>103</v>
      </c>
      <c r="C92" s="2" t="s">
        <v>90</v>
      </c>
      <c r="D92" s="29" t="s">
        <v>102</v>
      </c>
      <c r="E92" s="141">
        <v>8508428.7998285703</v>
      </c>
      <c r="F92" s="15">
        <v>1395043.7224999999</v>
      </c>
      <c r="G92" s="147">
        <f t="shared" si="13"/>
        <v>0.16396020408939752</v>
      </c>
      <c r="H92" s="15">
        <f t="shared" si="14"/>
        <v>5411699.3173628561</v>
      </c>
      <c r="I92" s="10">
        <f t="shared" si="15"/>
        <v>601299.92415142851</v>
      </c>
      <c r="J92" s="15">
        <f t="shared" si="20"/>
        <v>5922205.0453525698</v>
      </c>
      <c r="K92" s="15">
        <f t="shared" si="16"/>
        <v>658022.78281695221</v>
      </c>
      <c r="L92" s="15">
        <f t="shared" si="21"/>
        <v>6347626.4853439992</v>
      </c>
      <c r="M92" s="15">
        <f t="shared" si="17"/>
        <v>705291.83170488884</v>
      </c>
      <c r="N92" s="54">
        <f t="shared" si="22"/>
        <v>6773047.9253354268</v>
      </c>
      <c r="O92" s="15">
        <f t="shared" si="17"/>
        <v>752560.88059282524</v>
      </c>
      <c r="P92" s="12">
        <f t="shared" si="18"/>
        <v>7113385.0773285702</v>
      </c>
      <c r="Q92" s="10">
        <f t="shared" si="19"/>
        <v>790376.11970317445</v>
      </c>
    </row>
    <row r="93" spans="1:17" hidden="1" x14ac:dyDescent="0.25">
      <c r="A93" s="13">
        <v>91</v>
      </c>
      <c r="B93" s="2" t="s">
        <v>101</v>
      </c>
      <c r="C93" s="2" t="s">
        <v>90</v>
      </c>
      <c r="D93" s="29" t="s">
        <v>102</v>
      </c>
      <c r="E93" s="141">
        <v>8183516.7838047622</v>
      </c>
      <c r="F93" s="15">
        <v>3849778.4783000001</v>
      </c>
      <c r="G93" s="147">
        <f t="shared" si="13"/>
        <v>0.47043081599328285</v>
      </c>
      <c r="H93" s="15">
        <f t="shared" si="14"/>
        <v>2697034.9487438104</v>
      </c>
      <c r="I93" s="10">
        <f t="shared" si="15"/>
        <v>299670.54986042337</v>
      </c>
      <c r="J93" s="15">
        <f t="shared" si="20"/>
        <v>3188045.9557720949</v>
      </c>
      <c r="K93" s="15">
        <f t="shared" si="16"/>
        <v>354227.32841912168</v>
      </c>
      <c r="L93" s="15">
        <f t="shared" si="21"/>
        <v>3597221.794962334</v>
      </c>
      <c r="M93" s="15">
        <f t="shared" si="17"/>
        <v>399691.31055137044</v>
      </c>
      <c r="N93" s="54">
        <f t="shared" si="22"/>
        <v>4006397.6341525712</v>
      </c>
      <c r="O93" s="15">
        <f t="shared" si="17"/>
        <v>445155.29268361902</v>
      </c>
      <c r="P93" s="12">
        <f t="shared" si="18"/>
        <v>4333738.3055047616</v>
      </c>
      <c r="Q93" s="10">
        <f t="shared" si="19"/>
        <v>481526.47838941799</v>
      </c>
    </row>
    <row r="94" spans="1:17" x14ac:dyDescent="0.25">
      <c r="A94" s="1">
        <v>92</v>
      </c>
      <c r="B94" s="153" t="s">
        <v>1372</v>
      </c>
      <c r="C94" s="2" t="s">
        <v>90</v>
      </c>
      <c r="D94" s="29" t="s">
        <v>96</v>
      </c>
      <c r="E94" s="141">
        <v>10399708.564580951</v>
      </c>
      <c r="F94" s="15">
        <v>2647275.3659999995</v>
      </c>
      <c r="G94" s="150">
        <f t="shared" si="13"/>
        <v>0.25455284151096491</v>
      </c>
      <c r="H94" s="15">
        <f t="shared" si="14"/>
        <v>5672491.4856647616</v>
      </c>
      <c r="I94" s="10">
        <f t="shared" si="15"/>
        <v>630276.83174052904</v>
      </c>
      <c r="J94" s="15">
        <f t="shared" si="20"/>
        <v>6296473.9995396184</v>
      </c>
      <c r="K94" s="15">
        <f t="shared" si="16"/>
        <v>699608.22217106866</v>
      </c>
      <c r="L94" s="15">
        <f t="shared" si="21"/>
        <v>6816459.4277686654</v>
      </c>
      <c r="M94" s="15">
        <f t="shared" si="17"/>
        <v>757384.38086318504</v>
      </c>
      <c r="N94" s="54">
        <f t="shared" si="22"/>
        <v>7336444.8559977124</v>
      </c>
      <c r="O94" s="15">
        <f t="shared" si="17"/>
        <v>815160.53955530142</v>
      </c>
      <c r="P94" s="12">
        <f t="shared" si="18"/>
        <v>7752433.1985809514</v>
      </c>
      <c r="Q94" s="10">
        <f t="shared" si="19"/>
        <v>861381.46650899458</v>
      </c>
    </row>
    <row r="95" spans="1:17" x14ac:dyDescent="0.25">
      <c r="A95" s="1">
        <v>93</v>
      </c>
      <c r="B95" s="2" t="s">
        <v>95</v>
      </c>
      <c r="C95" s="2" t="s">
        <v>90</v>
      </c>
      <c r="D95" s="29" t="s">
        <v>96</v>
      </c>
      <c r="E95" s="141">
        <v>9623424.4723285735</v>
      </c>
      <c r="F95" s="15">
        <v>3584698.4978999998</v>
      </c>
      <c r="G95" s="149">
        <f t="shared" si="13"/>
        <v>0.37249718207978127</v>
      </c>
      <c r="H95" s="15">
        <f t="shared" ref="H95:H124" si="23">(E95*0.8)-F95</f>
        <v>4114041.0799628589</v>
      </c>
      <c r="I95" s="10">
        <f t="shared" ref="I95:I125" si="24">H95/$Q$1</f>
        <v>457115.67555142875</v>
      </c>
      <c r="J95" s="15">
        <f t="shared" si="20"/>
        <v>4691446.5483025732</v>
      </c>
      <c r="K95" s="15">
        <f t="shared" si="16"/>
        <v>521271.83870028588</v>
      </c>
      <c r="L95" s="15">
        <f t="shared" si="21"/>
        <v>5172617.7719190028</v>
      </c>
      <c r="M95" s="15">
        <f t="shared" si="17"/>
        <v>574735.30799100036</v>
      </c>
      <c r="N95" s="54">
        <f t="shared" si="22"/>
        <v>5653788.9955354296</v>
      </c>
      <c r="O95" s="15">
        <f t="shared" si="17"/>
        <v>628198.77728171437</v>
      </c>
      <c r="P95" s="12">
        <f t="shared" ref="P95:P125" si="25">E95-F95</f>
        <v>6038725.9744285736</v>
      </c>
      <c r="Q95" s="10">
        <f t="shared" si="19"/>
        <v>670969.55271428591</v>
      </c>
    </row>
    <row r="96" spans="1:17" hidden="1" x14ac:dyDescent="0.25">
      <c r="A96" s="13">
        <v>94</v>
      </c>
      <c r="B96" s="2" t="s">
        <v>99</v>
      </c>
      <c r="C96" s="2" t="s">
        <v>90</v>
      </c>
      <c r="D96" s="29" t="s">
        <v>90</v>
      </c>
      <c r="E96" s="141">
        <v>7908636.2963047624</v>
      </c>
      <c r="F96" s="15">
        <v>3338566.7439999995</v>
      </c>
      <c r="G96" s="147">
        <f t="shared" si="13"/>
        <v>0.42214189892129877</v>
      </c>
      <c r="H96" s="15">
        <f t="shared" si="23"/>
        <v>2988342.2930438104</v>
      </c>
      <c r="I96" s="10">
        <f t="shared" si="24"/>
        <v>332038.03256042337</v>
      </c>
      <c r="J96" s="15">
        <f t="shared" si="20"/>
        <v>3462860.4708220963</v>
      </c>
      <c r="K96" s="15">
        <f t="shared" si="16"/>
        <v>384762.27453578846</v>
      </c>
      <c r="L96" s="15">
        <f t="shared" si="21"/>
        <v>3858292.2856373345</v>
      </c>
      <c r="M96" s="15">
        <f t="shared" si="17"/>
        <v>428699.14284859272</v>
      </c>
      <c r="N96" s="54">
        <f t="shared" si="22"/>
        <v>4253724.1004525721</v>
      </c>
      <c r="O96" s="15">
        <f t="shared" si="17"/>
        <v>472636.01116139692</v>
      </c>
      <c r="P96" s="12">
        <f t="shared" si="25"/>
        <v>4570069.5523047633</v>
      </c>
      <c r="Q96" s="10">
        <f t="shared" si="19"/>
        <v>507785.50581164035</v>
      </c>
    </row>
    <row r="97" spans="1:17" hidden="1" x14ac:dyDescent="0.25">
      <c r="A97" s="1">
        <v>95</v>
      </c>
      <c r="B97" s="2" t="s">
        <v>104</v>
      </c>
      <c r="C97" s="2" t="s">
        <v>90</v>
      </c>
      <c r="D97" s="29" t="s">
        <v>105</v>
      </c>
      <c r="E97" s="141">
        <v>16432250.652433336</v>
      </c>
      <c r="F97" s="15">
        <v>6975177.5530000012</v>
      </c>
      <c r="G97" s="147">
        <f t="shared" si="13"/>
        <v>0.42448096128372387</v>
      </c>
      <c r="H97" s="15">
        <f t="shared" si="23"/>
        <v>6170622.9689466674</v>
      </c>
      <c r="I97" s="10">
        <f t="shared" si="24"/>
        <v>685624.77432740747</v>
      </c>
      <c r="J97" s="15">
        <f t="shared" si="20"/>
        <v>7156558.0080926679</v>
      </c>
      <c r="K97" s="15">
        <f t="shared" si="16"/>
        <v>795173.11201029643</v>
      </c>
      <c r="L97" s="15">
        <f t="shared" si="21"/>
        <v>7978170.5407143347</v>
      </c>
      <c r="M97" s="15">
        <f t="shared" si="17"/>
        <v>886463.39341270388</v>
      </c>
      <c r="N97" s="54">
        <f t="shared" si="22"/>
        <v>8799783.0733359996</v>
      </c>
      <c r="O97" s="15">
        <f t="shared" si="17"/>
        <v>977753.6748151111</v>
      </c>
      <c r="P97" s="12">
        <f t="shared" si="25"/>
        <v>9457073.0994333345</v>
      </c>
      <c r="Q97" s="10">
        <f t="shared" si="19"/>
        <v>1050785.8999370371</v>
      </c>
    </row>
    <row r="98" spans="1:17" hidden="1" x14ac:dyDescent="0.25">
      <c r="A98" s="1">
        <v>96</v>
      </c>
      <c r="B98" s="2" t="s">
        <v>89</v>
      </c>
      <c r="C98" s="2" t="s">
        <v>90</v>
      </c>
      <c r="D98" s="29" t="s">
        <v>91</v>
      </c>
      <c r="E98" s="141">
        <v>10789065.469304763</v>
      </c>
      <c r="F98" s="15">
        <v>5333373.8809999991</v>
      </c>
      <c r="G98" s="147">
        <f t="shared" si="13"/>
        <v>0.49433140397318182</v>
      </c>
      <c r="H98" s="15">
        <f t="shared" si="23"/>
        <v>3297878.4944438115</v>
      </c>
      <c r="I98" s="10">
        <f t="shared" si="24"/>
        <v>366430.94382709014</v>
      </c>
      <c r="J98" s="15">
        <f t="shared" si="20"/>
        <v>3945222.4226020966</v>
      </c>
      <c r="K98" s="15">
        <f t="shared" si="16"/>
        <v>438358.04695578851</v>
      </c>
      <c r="L98" s="15">
        <f t="shared" si="21"/>
        <v>4484675.6960673351</v>
      </c>
      <c r="M98" s="15">
        <f t="shared" si="17"/>
        <v>498297.29956303723</v>
      </c>
      <c r="N98" s="54">
        <f t="shared" si="22"/>
        <v>5024128.9695325736</v>
      </c>
      <c r="O98" s="15">
        <f t="shared" si="17"/>
        <v>558236.55217028596</v>
      </c>
      <c r="P98" s="12">
        <f t="shared" si="25"/>
        <v>5455691.5883047637</v>
      </c>
      <c r="Q98" s="10">
        <f t="shared" si="19"/>
        <v>606187.95425608486</v>
      </c>
    </row>
    <row r="99" spans="1:17" hidden="1" x14ac:dyDescent="0.25">
      <c r="A99" s="13">
        <v>97</v>
      </c>
      <c r="B99" s="2" t="s">
        <v>114</v>
      </c>
      <c r="C99" s="152" t="s">
        <v>108</v>
      </c>
      <c r="D99" s="29" t="s">
        <v>1302</v>
      </c>
      <c r="E99" s="141">
        <v>2906631.4443095233</v>
      </c>
      <c r="F99" s="15">
        <v>1429110.0748000001</v>
      </c>
      <c r="G99" s="147">
        <f t="shared" si="13"/>
        <v>0.49167226811567377</v>
      </c>
      <c r="H99" s="15">
        <f t="shared" si="23"/>
        <v>896195.08064761851</v>
      </c>
      <c r="I99" s="10">
        <f t="shared" si="24"/>
        <v>99577.231183068725</v>
      </c>
      <c r="J99" s="15">
        <f t="shared" si="20"/>
        <v>1070592.9673061902</v>
      </c>
      <c r="K99" s="15">
        <f t="shared" si="16"/>
        <v>118954.77414513224</v>
      </c>
      <c r="L99" s="15">
        <f t="shared" si="21"/>
        <v>1215924.5395216662</v>
      </c>
      <c r="M99" s="15">
        <f t="shared" si="17"/>
        <v>135102.72661351846</v>
      </c>
      <c r="N99" s="54">
        <f t="shared" si="22"/>
        <v>1361256.1117371423</v>
      </c>
      <c r="O99" s="15">
        <f t="shared" si="17"/>
        <v>151250.6790819047</v>
      </c>
      <c r="P99" s="12">
        <f t="shared" si="25"/>
        <v>1477521.3695095233</v>
      </c>
      <c r="Q99" s="10">
        <f t="shared" si="19"/>
        <v>164169.0410566137</v>
      </c>
    </row>
    <row r="100" spans="1:17" hidden="1" x14ac:dyDescent="0.25">
      <c r="A100" s="1">
        <v>98</v>
      </c>
      <c r="B100" s="2" t="s">
        <v>120</v>
      </c>
      <c r="C100" s="152" t="s">
        <v>108</v>
      </c>
      <c r="D100" s="154" t="s">
        <v>121</v>
      </c>
      <c r="E100" s="141">
        <v>7071733.5127666667</v>
      </c>
      <c r="F100" s="15">
        <v>2650239.069300001</v>
      </c>
      <c r="G100" s="147">
        <f t="shared" si="13"/>
        <v>0.37476512152437585</v>
      </c>
      <c r="H100" s="15">
        <f t="shared" si="23"/>
        <v>3007147.7409133329</v>
      </c>
      <c r="I100" s="10">
        <f t="shared" si="24"/>
        <v>334127.52676814812</v>
      </c>
      <c r="J100" s="15">
        <f t="shared" si="20"/>
        <v>3431451.7516793325</v>
      </c>
      <c r="K100" s="15">
        <f t="shared" si="16"/>
        <v>381272.41685325914</v>
      </c>
      <c r="L100" s="15">
        <f t="shared" si="21"/>
        <v>3785038.4273176664</v>
      </c>
      <c r="M100" s="15">
        <f t="shared" si="17"/>
        <v>420559.8252575185</v>
      </c>
      <c r="N100" s="54">
        <f t="shared" si="22"/>
        <v>4138625.1029559984</v>
      </c>
      <c r="O100" s="15">
        <f t="shared" si="17"/>
        <v>459847.23366177757</v>
      </c>
      <c r="P100" s="12">
        <f t="shared" si="25"/>
        <v>4421494.4434666652</v>
      </c>
      <c r="Q100" s="10">
        <f t="shared" si="19"/>
        <v>491277.16038518504</v>
      </c>
    </row>
    <row r="101" spans="1:17" hidden="1" x14ac:dyDescent="0.25">
      <c r="A101" s="1">
        <v>99</v>
      </c>
      <c r="B101" s="2" t="s">
        <v>118</v>
      </c>
      <c r="C101" s="152" t="s">
        <v>108</v>
      </c>
      <c r="D101" s="29" t="s">
        <v>108</v>
      </c>
      <c r="E101" s="141">
        <v>7499992.2743904758</v>
      </c>
      <c r="F101" s="15">
        <v>2405713.2218999988</v>
      </c>
      <c r="G101" s="147">
        <f t="shared" si="13"/>
        <v>0.32076209333102429</v>
      </c>
      <c r="H101" s="15">
        <f t="shared" si="23"/>
        <v>3594280.5976123824</v>
      </c>
      <c r="I101" s="10">
        <f t="shared" si="24"/>
        <v>399364.51084582024</v>
      </c>
      <c r="J101" s="15">
        <f t="shared" si="20"/>
        <v>4044280.1340758107</v>
      </c>
      <c r="K101" s="15">
        <f t="shared" si="16"/>
        <v>449364.45934175677</v>
      </c>
      <c r="L101" s="15">
        <f t="shared" si="21"/>
        <v>4419279.7477953341</v>
      </c>
      <c r="M101" s="15">
        <f t="shared" si="17"/>
        <v>491031.08308837045</v>
      </c>
      <c r="N101" s="54">
        <f t="shared" si="22"/>
        <v>4794279.361514857</v>
      </c>
      <c r="O101" s="15">
        <f t="shared" si="17"/>
        <v>532697.70683498413</v>
      </c>
      <c r="P101" s="12">
        <f t="shared" si="25"/>
        <v>5094279.0524904765</v>
      </c>
      <c r="Q101" s="10">
        <f t="shared" si="19"/>
        <v>566031.00583227514</v>
      </c>
    </row>
    <row r="102" spans="1:17" hidden="1" x14ac:dyDescent="0.25">
      <c r="A102" s="13">
        <v>100</v>
      </c>
      <c r="B102" s="2" t="s">
        <v>119</v>
      </c>
      <c r="C102" s="152" t="s">
        <v>108</v>
      </c>
      <c r="D102" s="29" t="s">
        <v>117</v>
      </c>
      <c r="E102" s="141">
        <v>7373300.8014523806</v>
      </c>
      <c r="F102" s="15">
        <v>852394.55599999998</v>
      </c>
      <c r="G102" s="147">
        <f t="shared" si="13"/>
        <v>0.11560555834533384</v>
      </c>
      <c r="H102" s="15">
        <f t="shared" si="23"/>
        <v>5046246.0851619048</v>
      </c>
      <c r="I102" s="10">
        <f t="shared" si="24"/>
        <v>560694.00946243387</v>
      </c>
      <c r="J102" s="15">
        <f t="shared" si="20"/>
        <v>5488644.1332490472</v>
      </c>
      <c r="K102" s="15">
        <f t="shared" si="16"/>
        <v>609849.34813878301</v>
      </c>
      <c r="L102" s="15">
        <f t="shared" si="21"/>
        <v>5857309.1733216671</v>
      </c>
      <c r="M102" s="15">
        <f t="shared" si="17"/>
        <v>650812.13036907418</v>
      </c>
      <c r="N102" s="54">
        <f t="shared" si="22"/>
        <v>6225974.2133942852</v>
      </c>
      <c r="O102" s="15">
        <f t="shared" si="17"/>
        <v>691774.91259936499</v>
      </c>
      <c r="P102" s="12">
        <f t="shared" si="25"/>
        <v>6520906.2454523807</v>
      </c>
      <c r="Q102" s="10">
        <f t="shared" si="19"/>
        <v>724545.13838359783</v>
      </c>
    </row>
    <row r="103" spans="1:17" hidden="1" x14ac:dyDescent="0.25">
      <c r="A103" s="1">
        <v>101</v>
      </c>
      <c r="B103" s="2" t="s">
        <v>110</v>
      </c>
      <c r="C103" s="152" t="s">
        <v>108</v>
      </c>
      <c r="D103" s="29" t="s">
        <v>111</v>
      </c>
      <c r="E103" s="141">
        <v>8890330.0991142876</v>
      </c>
      <c r="F103" s="15">
        <v>2176755.4152999991</v>
      </c>
      <c r="G103" s="147">
        <f t="shared" si="13"/>
        <v>0.24484528594915295</v>
      </c>
      <c r="H103" s="15">
        <f t="shared" si="23"/>
        <v>4935508.6639914308</v>
      </c>
      <c r="I103" s="10">
        <f t="shared" si="24"/>
        <v>548389.85155460343</v>
      </c>
      <c r="J103" s="15">
        <f t="shared" si="20"/>
        <v>5468928.4699382875</v>
      </c>
      <c r="K103" s="15">
        <f t="shared" si="16"/>
        <v>607658.71888203197</v>
      </c>
      <c r="L103" s="15">
        <f t="shared" si="21"/>
        <v>5913444.9748940021</v>
      </c>
      <c r="M103" s="15">
        <f t="shared" si="17"/>
        <v>657049.44165488915</v>
      </c>
      <c r="N103" s="54">
        <f t="shared" si="22"/>
        <v>6357961.4798497166</v>
      </c>
      <c r="O103" s="15">
        <f t="shared" si="17"/>
        <v>706440.16442774632</v>
      </c>
      <c r="P103" s="12">
        <f t="shared" si="25"/>
        <v>6713574.683814289</v>
      </c>
      <c r="Q103" s="10">
        <f t="shared" si="19"/>
        <v>745952.74264603213</v>
      </c>
    </row>
    <row r="104" spans="1:17" hidden="1" x14ac:dyDescent="0.25">
      <c r="A104" s="1">
        <v>102</v>
      </c>
      <c r="B104" s="2" t="s">
        <v>107</v>
      </c>
      <c r="C104" s="152" t="s">
        <v>108</v>
      </c>
      <c r="D104" s="29" t="s">
        <v>108</v>
      </c>
      <c r="E104" s="141">
        <v>9030809.7677380946</v>
      </c>
      <c r="F104" s="15">
        <v>3074748.6850000005</v>
      </c>
      <c r="G104" s="147">
        <f t="shared" si="13"/>
        <v>0.34047319831542844</v>
      </c>
      <c r="H104" s="15">
        <f t="shared" si="23"/>
        <v>4149899.1291904757</v>
      </c>
      <c r="I104" s="10">
        <f t="shared" si="24"/>
        <v>461099.90324338619</v>
      </c>
      <c r="J104" s="15">
        <f t="shared" si="20"/>
        <v>4691747.7152547603</v>
      </c>
      <c r="K104" s="15">
        <f t="shared" si="16"/>
        <v>521305.30169497337</v>
      </c>
      <c r="L104" s="15">
        <f t="shared" si="21"/>
        <v>5143288.2036416661</v>
      </c>
      <c r="M104" s="15">
        <f t="shared" si="17"/>
        <v>571476.46707129618</v>
      </c>
      <c r="N104" s="54">
        <f t="shared" si="22"/>
        <v>5594828.6920285691</v>
      </c>
      <c r="O104" s="15">
        <f t="shared" si="17"/>
        <v>621647.63244761876</v>
      </c>
      <c r="P104" s="12">
        <f t="shared" si="25"/>
        <v>5956061.082738094</v>
      </c>
      <c r="Q104" s="10">
        <f t="shared" si="19"/>
        <v>661784.56474867708</v>
      </c>
    </row>
    <row r="105" spans="1:17" s="57" customFormat="1" hidden="1" x14ac:dyDescent="0.25">
      <c r="A105" s="13">
        <v>103</v>
      </c>
      <c r="B105" s="29" t="s">
        <v>112</v>
      </c>
      <c r="C105" s="152" t="s">
        <v>108</v>
      </c>
      <c r="D105" s="29" t="s">
        <v>111</v>
      </c>
      <c r="E105" s="141">
        <v>9680405.6491380949</v>
      </c>
      <c r="F105" s="15">
        <v>4016945.8984000003</v>
      </c>
      <c r="G105" s="147">
        <f t="shared" si="13"/>
        <v>0.41495636071383574</v>
      </c>
      <c r="H105" s="15">
        <f t="shared" si="23"/>
        <v>3727378.620910476</v>
      </c>
      <c r="I105" s="10">
        <f t="shared" si="24"/>
        <v>414153.18010116398</v>
      </c>
      <c r="J105" s="15">
        <f t="shared" si="20"/>
        <v>4308202.9598587612</v>
      </c>
      <c r="K105" s="15">
        <f t="shared" si="16"/>
        <v>478689.21776208456</v>
      </c>
      <c r="L105" s="15">
        <f t="shared" si="21"/>
        <v>4792223.2423156658</v>
      </c>
      <c r="M105" s="15">
        <f t="shared" si="17"/>
        <v>532469.24914618512</v>
      </c>
      <c r="N105" s="54">
        <f t="shared" si="22"/>
        <v>5276243.5247725705</v>
      </c>
      <c r="O105" s="15">
        <f t="shared" si="17"/>
        <v>586249.28053028556</v>
      </c>
      <c r="P105" s="12">
        <f t="shared" si="25"/>
        <v>5663459.7507380946</v>
      </c>
      <c r="Q105" s="10">
        <f t="shared" si="19"/>
        <v>629273.30563756602</v>
      </c>
    </row>
    <row r="106" spans="1:17" hidden="1" x14ac:dyDescent="0.25">
      <c r="A106" s="1">
        <v>104</v>
      </c>
      <c r="B106" s="2" t="s">
        <v>109</v>
      </c>
      <c r="C106" s="152" t="s">
        <v>108</v>
      </c>
      <c r="D106" s="29" t="s">
        <v>108</v>
      </c>
      <c r="E106" s="141">
        <v>11058913.017061904</v>
      </c>
      <c r="F106" s="15">
        <v>5188073.943</v>
      </c>
      <c r="G106" s="147">
        <f t="shared" si="13"/>
        <v>0.46913054972000773</v>
      </c>
      <c r="H106" s="15">
        <f t="shared" si="23"/>
        <v>3659056.4706495237</v>
      </c>
      <c r="I106" s="10">
        <f t="shared" si="24"/>
        <v>406561.83007216931</v>
      </c>
      <c r="J106" s="15">
        <f t="shared" si="20"/>
        <v>4322591.2516732365</v>
      </c>
      <c r="K106" s="15">
        <f t="shared" si="16"/>
        <v>480287.91685258184</v>
      </c>
      <c r="L106" s="15">
        <f t="shared" si="21"/>
        <v>4875536.9025263339</v>
      </c>
      <c r="M106" s="15">
        <f t="shared" si="17"/>
        <v>541726.32250292599</v>
      </c>
      <c r="N106" s="54">
        <f t="shared" si="22"/>
        <v>5428482.5533794276</v>
      </c>
      <c r="O106" s="15">
        <f t="shared" si="17"/>
        <v>603164.72815326974</v>
      </c>
      <c r="P106" s="12">
        <f t="shared" si="25"/>
        <v>5870839.0740619041</v>
      </c>
      <c r="Q106" s="10">
        <f t="shared" si="19"/>
        <v>652315.45267354487</v>
      </c>
    </row>
    <row r="107" spans="1:17" hidden="1" x14ac:dyDescent="0.25">
      <c r="A107" s="1">
        <v>105</v>
      </c>
      <c r="B107" s="2" t="s">
        <v>113</v>
      </c>
      <c r="C107" s="152" t="s">
        <v>108</v>
      </c>
      <c r="D107" s="29" t="s">
        <v>108</v>
      </c>
      <c r="E107" s="141">
        <v>11590299.17133333</v>
      </c>
      <c r="F107" s="15">
        <v>3161447.9456000002</v>
      </c>
      <c r="G107" s="147">
        <f t="shared" si="13"/>
        <v>0.27276672490209003</v>
      </c>
      <c r="H107" s="15">
        <f t="shared" si="23"/>
        <v>6110791.3914666632</v>
      </c>
      <c r="I107" s="10">
        <f t="shared" si="24"/>
        <v>678976.82127407368</v>
      </c>
      <c r="J107" s="15">
        <f t="shared" si="20"/>
        <v>6806209.3417466627</v>
      </c>
      <c r="K107" s="15">
        <f t="shared" si="16"/>
        <v>756245.48241629591</v>
      </c>
      <c r="L107" s="15">
        <f t="shared" si="21"/>
        <v>7385724.3003133303</v>
      </c>
      <c r="M107" s="15">
        <f t="shared" si="17"/>
        <v>820636.03336814779</v>
      </c>
      <c r="N107" s="54">
        <f t="shared" si="22"/>
        <v>7965239.2588799959</v>
      </c>
      <c r="O107" s="15">
        <f t="shared" si="17"/>
        <v>885026.58431999956</v>
      </c>
      <c r="P107" s="12">
        <f t="shared" si="25"/>
        <v>8428851.2257333286</v>
      </c>
      <c r="Q107" s="10">
        <f t="shared" si="19"/>
        <v>936539.02508148097</v>
      </c>
    </row>
    <row r="108" spans="1:17" hidden="1" x14ac:dyDescent="0.25">
      <c r="A108" s="13">
        <v>106</v>
      </c>
      <c r="B108" s="155" t="s">
        <v>1398</v>
      </c>
      <c r="C108" s="152" t="s">
        <v>108</v>
      </c>
      <c r="D108" s="29" t="s">
        <v>121</v>
      </c>
      <c r="E108" s="141">
        <v>11921285.024609525</v>
      </c>
      <c r="F108" s="15">
        <v>5220415.9089999981</v>
      </c>
      <c r="G108" s="147">
        <f t="shared" si="13"/>
        <v>0.43790714660569824</v>
      </c>
      <c r="H108" s="15">
        <f t="shared" si="23"/>
        <v>4316612.1106876228</v>
      </c>
      <c r="I108" s="10">
        <f t="shared" si="24"/>
        <v>479623.56785418029</v>
      </c>
      <c r="J108" s="15">
        <f t="shared" si="20"/>
        <v>5031889.2121641934</v>
      </c>
      <c r="K108" s="15">
        <f t="shared" si="16"/>
        <v>559098.80135157704</v>
      </c>
      <c r="L108" s="15">
        <f t="shared" si="21"/>
        <v>5627953.4633946698</v>
      </c>
      <c r="M108" s="15">
        <f t="shared" si="17"/>
        <v>625328.16259940772</v>
      </c>
      <c r="N108" s="54">
        <f t="shared" si="22"/>
        <v>6224017.7146251444</v>
      </c>
      <c r="O108" s="15">
        <f t="shared" si="17"/>
        <v>691557.52384723828</v>
      </c>
      <c r="P108" s="12">
        <f t="shared" si="25"/>
        <v>6700869.1156095266</v>
      </c>
      <c r="Q108" s="10">
        <f t="shared" si="19"/>
        <v>744541.01284550293</v>
      </c>
    </row>
    <row r="109" spans="1:17" hidden="1" x14ac:dyDescent="0.25">
      <c r="A109" s="1">
        <v>107</v>
      </c>
      <c r="B109" s="2" t="s">
        <v>116</v>
      </c>
      <c r="C109" s="152" t="s">
        <v>108</v>
      </c>
      <c r="D109" s="29" t="s">
        <v>117</v>
      </c>
      <c r="E109" s="141">
        <v>10699209.339999998</v>
      </c>
      <c r="F109" s="15">
        <v>3740728.433600001</v>
      </c>
      <c r="G109" s="147">
        <f t="shared" si="13"/>
        <v>0.34962662330710148</v>
      </c>
      <c r="H109" s="15">
        <f t="shared" si="23"/>
        <v>4818639.0383999981</v>
      </c>
      <c r="I109" s="10">
        <f t="shared" si="24"/>
        <v>535404.33759999974</v>
      </c>
      <c r="J109" s="15">
        <f t="shared" si="20"/>
        <v>5460591.5987999979</v>
      </c>
      <c r="K109" s="15">
        <f t="shared" si="16"/>
        <v>606732.39986666641</v>
      </c>
      <c r="L109" s="15">
        <f t="shared" si="21"/>
        <v>5995552.0657999981</v>
      </c>
      <c r="M109" s="15">
        <f t="shared" si="17"/>
        <v>666172.45175555535</v>
      </c>
      <c r="N109" s="54">
        <f t="shared" si="22"/>
        <v>6530512.5327999964</v>
      </c>
      <c r="O109" s="15">
        <f t="shared" si="17"/>
        <v>725612.50364444405</v>
      </c>
      <c r="P109" s="12">
        <f t="shared" si="25"/>
        <v>6958480.906399997</v>
      </c>
      <c r="Q109" s="10">
        <f t="shared" si="19"/>
        <v>773164.54515555524</v>
      </c>
    </row>
    <row r="110" spans="1:17" hidden="1" x14ac:dyDescent="0.25">
      <c r="A110" s="1">
        <v>108</v>
      </c>
      <c r="B110" s="2" t="s">
        <v>115</v>
      </c>
      <c r="C110" s="152" t="s">
        <v>108</v>
      </c>
      <c r="D110" s="29" t="s">
        <v>1302</v>
      </c>
      <c r="E110" s="141">
        <v>14684329.754347617</v>
      </c>
      <c r="F110" s="15">
        <v>7468114.1904999996</v>
      </c>
      <c r="G110" s="147">
        <f t="shared" si="13"/>
        <v>0.50857712373892316</v>
      </c>
      <c r="H110" s="15">
        <f t="shared" si="23"/>
        <v>4279349.6129780943</v>
      </c>
      <c r="I110" s="10">
        <f t="shared" si="24"/>
        <v>475483.29033089936</v>
      </c>
      <c r="J110" s="15">
        <f t="shared" si="20"/>
        <v>5160409.3982389504</v>
      </c>
      <c r="K110" s="15">
        <f t="shared" si="16"/>
        <v>573378.82202655007</v>
      </c>
      <c r="L110" s="15">
        <f t="shared" si="21"/>
        <v>5894625.885956333</v>
      </c>
      <c r="M110" s="15">
        <f t="shared" si="17"/>
        <v>654958.43177292589</v>
      </c>
      <c r="N110" s="54">
        <f t="shared" si="22"/>
        <v>6628842.3736737119</v>
      </c>
      <c r="O110" s="15">
        <f t="shared" si="17"/>
        <v>736538.04151930136</v>
      </c>
      <c r="P110" s="12">
        <f t="shared" si="25"/>
        <v>7216215.5638476172</v>
      </c>
      <c r="Q110" s="10">
        <f t="shared" si="19"/>
        <v>801801.72931640188</v>
      </c>
    </row>
    <row r="111" spans="1:17" hidden="1" x14ac:dyDescent="0.25">
      <c r="A111" s="13">
        <v>109</v>
      </c>
      <c r="B111" s="2" t="s">
        <v>126</v>
      </c>
      <c r="C111" s="2" t="s">
        <v>124</v>
      </c>
      <c r="D111" s="29" t="s">
        <v>131</v>
      </c>
      <c r="E111" s="141">
        <v>4176367.522719047</v>
      </c>
      <c r="F111" s="15">
        <v>1077482.3998</v>
      </c>
      <c r="G111" s="147">
        <f t="shared" si="13"/>
        <v>0.25799511032939437</v>
      </c>
      <c r="H111" s="15">
        <f t="shared" si="23"/>
        <v>2263611.618375238</v>
      </c>
      <c r="I111" s="10">
        <f t="shared" si="24"/>
        <v>251512.4020416931</v>
      </c>
      <c r="J111" s="15">
        <f t="shared" si="20"/>
        <v>2514193.6697383802</v>
      </c>
      <c r="K111" s="15">
        <f t="shared" si="16"/>
        <v>279354.85219315335</v>
      </c>
      <c r="L111" s="15">
        <f t="shared" si="21"/>
        <v>2723012.045874333</v>
      </c>
      <c r="M111" s="15">
        <f t="shared" si="17"/>
        <v>302556.893986037</v>
      </c>
      <c r="N111" s="54">
        <f t="shared" si="22"/>
        <v>2931830.4220102848</v>
      </c>
      <c r="O111" s="15">
        <f t="shared" si="17"/>
        <v>325758.93577892054</v>
      </c>
      <c r="P111" s="12">
        <f t="shared" si="25"/>
        <v>3098885.1229190473</v>
      </c>
      <c r="Q111" s="10">
        <f t="shared" si="19"/>
        <v>344320.56921322749</v>
      </c>
    </row>
    <row r="112" spans="1:17" hidden="1" x14ac:dyDescent="0.25">
      <c r="A112" s="1">
        <v>110</v>
      </c>
      <c r="B112" s="2" t="s">
        <v>140</v>
      </c>
      <c r="C112" s="2" t="s">
        <v>124</v>
      </c>
      <c r="D112" s="29" t="s">
        <v>124</v>
      </c>
      <c r="E112" s="141">
        <v>6362756.8283380959</v>
      </c>
      <c r="F112" s="15">
        <v>946442.59499999997</v>
      </c>
      <c r="G112" s="147">
        <f t="shared" si="13"/>
        <v>0.14874725225782418</v>
      </c>
      <c r="H112" s="15">
        <f t="shared" si="23"/>
        <v>4143762.8676704774</v>
      </c>
      <c r="I112" s="10">
        <f t="shared" si="24"/>
        <v>460418.09640783083</v>
      </c>
      <c r="J112" s="15">
        <f t="shared" si="20"/>
        <v>4525528.277370763</v>
      </c>
      <c r="K112" s="15">
        <f t="shared" si="16"/>
        <v>502836.47526341811</v>
      </c>
      <c r="L112" s="15">
        <f t="shared" si="21"/>
        <v>4843666.1187876677</v>
      </c>
      <c r="M112" s="15">
        <f t="shared" si="17"/>
        <v>538185.12430974084</v>
      </c>
      <c r="N112" s="54">
        <f t="shared" si="22"/>
        <v>5161803.9602045724</v>
      </c>
      <c r="O112" s="15">
        <f t="shared" si="17"/>
        <v>573533.77335606364</v>
      </c>
      <c r="P112" s="12">
        <f t="shared" si="25"/>
        <v>5416314.2333380962</v>
      </c>
      <c r="Q112" s="10">
        <f t="shared" si="19"/>
        <v>601812.69259312178</v>
      </c>
    </row>
    <row r="113" spans="1:17" hidden="1" x14ac:dyDescent="0.25">
      <c r="A113" s="1">
        <v>111</v>
      </c>
      <c r="B113" s="2" t="s">
        <v>129</v>
      </c>
      <c r="C113" s="2" t="s">
        <v>124</v>
      </c>
      <c r="D113" s="29" t="s">
        <v>128</v>
      </c>
      <c r="E113" s="141">
        <v>6208696.38172381</v>
      </c>
      <c r="F113" s="15">
        <v>2182964.9049999993</v>
      </c>
      <c r="G113" s="147">
        <f t="shared" si="13"/>
        <v>0.35159794758620672</v>
      </c>
      <c r="H113" s="15">
        <f t="shared" si="23"/>
        <v>2783992.2003790485</v>
      </c>
      <c r="I113" s="10">
        <f t="shared" si="24"/>
        <v>309332.46670878318</v>
      </c>
      <c r="J113" s="15">
        <f t="shared" si="20"/>
        <v>3156513.9832824776</v>
      </c>
      <c r="K113" s="15">
        <f t="shared" si="16"/>
        <v>350723.77592027531</v>
      </c>
      <c r="L113" s="15">
        <f t="shared" si="21"/>
        <v>3466948.8023686679</v>
      </c>
      <c r="M113" s="15">
        <f t="shared" si="17"/>
        <v>385216.53359651868</v>
      </c>
      <c r="N113" s="54">
        <f t="shared" si="22"/>
        <v>3777383.6214548582</v>
      </c>
      <c r="O113" s="15">
        <f t="shared" si="17"/>
        <v>419709.291272762</v>
      </c>
      <c r="P113" s="12">
        <f t="shared" si="25"/>
        <v>4025731.4767238107</v>
      </c>
      <c r="Q113" s="10">
        <f t="shared" si="19"/>
        <v>447303.49741375673</v>
      </c>
    </row>
    <row r="114" spans="1:17" hidden="1" x14ac:dyDescent="0.25">
      <c r="A114" s="13">
        <v>112</v>
      </c>
      <c r="B114" s="2" t="s">
        <v>132</v>
      </c>
      <c r="C114" s="2" t="s">
        <v>124</v>
      </c>
      <c r="D114" s="45" t="s">
        <v>133</v>
      </c>
      <c r="E114" s="141">
        <v>8219952.7176904771</v>
      </c>
      <c r="F114" s="15">
        <v>1828608.1029999999</v>
      </c>
      <c r="G114" s="149">
        <f t="shared" si="13"/>
        <v>0.22245968630264526</v>
      </c>
      <c r="H114" s="15">
        <f t="shared" si="23"/>
        <v>4747354.0711523816</v>
      </c>
      <c r="I114" s="10">
        <f t="shared" si="24"/>
        <v>527483.7856835979</v>
      </c>
      <c r="J114" s="15">
        <f t="shared" si="20"/>
        <v>5240551.2342138104</v>
      </c>
      <c r="K114" s="15">
        <f t="shared" si="16"/>
        <v>582283.47046820121</v>
      </c>
      <c r="L114" s="15">
        <f t="shared" si="21"/>
        <v>5651548.8700983347</v>
      </c>
      <c r="M114" s="15">
        <f t="shared" si="17"/>
        <v>627949.87445537047</v>
      </c>
      <c r="N114" s="54">
        <f t="shared" si="22"/>
        <v>6062546.5059828572</v>
      </c>
      <c r="O114" s="15">
        <f t="shared" si="17"/>
        <v>673616.27844253974</v>
      </c>
      <c r="P114" s="12">
        <f t="shared" si="25"/>
        <v>6391344.614690477</v>
      </c>
      <c r="Q114" s="10">
        <f t="shared" si="19"/>
        <v>710149.4016322752</v>
      </c>
    </row>
    <row r="115" spans="1:17" hidden="1" x14ac:dyDescent="0.25">
      <c r="A115" s="1">
        <v>113</v>
      </c>
      <c r="B115" s="2" t="s">
        <v>130</v>
      </c>
      <c r="C115" s="2" t="s">
        <v>124</v>
      </c>
      <c r="D115" s="29" t="s">
        <v>131</v>
      </c>
      <c r="E115" s="141">
        <v>8237351.8294904772</v>
      </c>
      <c r="F115" s="15">
        <v>3183429.1220000004</v>
      </c>
      <c r="G115" s="147">
        <f t="shared" si="13"/>
        <v>0.38646268702558406</v>
      </c>
      <c r="H115" s="15">
        <f t="shared" si="23"/>
        <v>3406452.3415923817</v>
      </c>
      <c r="I115" s="10">
        <f t="shared" si="24"/>
        <v>378494.70462137577</v>
      </c>
      <c r="J115" s="15">
        <f t="shared" si="20"/>
        <v>3900693.4513618099</v>
      </c>
      <c r="K115" s="15">
        <f t="shared" si="16"/>
        <v>433410.38348464551</v>
      </c>
      <c r="L115" s="15">
        <f t="shared" si="21"/>
        <v>4312561.0428363336</v>
      </c>
      <c r="M115" s="15">
        <f t="shared" si="17"/>
        <v>479173.44920403708</v>
      </c>
      <c r="N115" s="54">
        <f t="shared" si="22"/>
        <v>4724428.6343108574</v>
      </c>
      <c r="O115" s="15">
        <f t="shared" si="17"/>
        <v>524936.51492342865</v>
      </c>
      <c r="P115" s="12">
        <f t="shared" si="25"/>
        <v>5053922.7074904768</v>
      </c>
      <c r="Q115" s="10">
        <f t="shared" si="19"/>
        <v>561546.96749894181</v>
      </c>
    </row>
    <row r="116" spans="1:17" hidden="1" x14ac:dyDescent="0.25">
      <c r="A116" s="1">
        <v>114</v>
      </c>
      <c r="B116" s="2" t="s">
        <v>123</v>
      </c>
      <c r="C116" s="2" t="s">
        <v>124</v>
      </c>
      <c r="D116" s="29" t="s">
        <v>125</v>
      </c>
      <c r="E116" s="141">
        <v>9088221.7458619047</v>
      </c>
      <c r="F116" s="15">
        <v>2765645.7754000002</v>
      </c>
      <c r="G116" s="147">
        <f t="shared" si="13"/>
        <v>0.30431099204410017</v>
      </c>
      <c r="H116" s="15">
        <f t="shared" si="23"/>
        <v>4504931.6212895233</v>
      </c>
      <c r="I116" s="10">
        <f t="shared" si="24"/>
        <v>500547.95792105817</v>
      </c>
      <c r="J116" s="15">
        <f t="shared" si="20"/>
        <v>5050224.926041238</v>
      </c>
      <c r="K116" s="15">
        <f t="shared" si="16"/>
        <v>561136.1028934709</v>
      </c>
      <c r="L116" s="15">
        <f t="shared" si="21"/>
        <v>5504636.0133343339</v>
      </c>
      <c r="M116" s="15">
        <f t="shared" si="17"/>
        <v>611626.2237038149</v>
      </c>
      <c r="N116" s="54">
        <f t="shared" si="22"/>
        <v>5959047.1006274279</v>
      </c>
      <c r="O116" s="15">
        <f t="shared" si="17"/>
        <v>662116.34451415867</v>
      </c>
      <c r="P116" s="12">
        <f t="shared" si="25"/>
        <v>6322575.970461905</v>
      </c>
      <c r="Q116" s="10">
        <f t="shared" si="19"/>
        <v>702508.44116243394</v>
      </c>
    </row>
    <row r="117" spans="1:17" hidden="1" x14ac:dyDescent="0.25">
      <c r="A117" s="13">
        <v>115</v>
      </c>
      <c r="B117" s="2" t="s">
        <v>134</v>
      </c>
      <c r="C117" s="2" t="s">
        <v>124</v>
      </c>
      <c r="D117" s="29" t="s">
        <v>133</v>
      </c>
      <c r="E117" s="141">
        <v>7975294.158180953</v>
      </c>
      <c r="F117" s="15">
        <v>2958808.0115999999</v>
      </c>
      <c r="G117" s="147">
        <f t="shared" si="13"/>
        <v>0.37099672474963108</v>
      </c>
      <c r="H117" s="15">
        <f t="shared" si="23"/>
        <v>3421427.3149447627</v>
      </c>
      <c r="I117" s="10">
        <f t="shared" si="24"/>
        <v>380158.59054941806</v>
      </c>
      <c r="J117" s="15">
        <f t="shared" si="20"/>
        <v>3899944.9644356193</v>
      </c>
      <c r="K117" s="15">
        <f t="shared" si="16"/>
        <v>433327.21827062435</v>
      </c>
      <c r="L117" s="15">
        <f t="shared" si="21"/>
        <v>4298709.6723446678</v>
      </c>
      <c r="M117" s="15">
        <f t="shared" si="17"/>
        <v>477634.40803829645</v>
      </c>
      <c r="N117" s="54">
        <f t="shared" si="22"/>
        <v>4697474.3802537145</v>
      </c>
      <c r="O117" s="15">
        <f t="shared" si="17"/>
        <v>521941.59780596825</v>
      </c>
      <c r="P117" s="12">
        <f t="shared" si="25"/>
        <v>5016486.1465809532</v>
      </c>
      <c r="Q117" s="10">
        <f t="shared" si="19"/>
        <v>557387.34962010593</v>
      </c>
    </row>
    <row r="118" spans="1:17" hidden="1" x14ac:dyDescent="0.25">
      <c r="A118" s="1">
        <v>116</v>
      </c>
      <c r="B118" s="2" t="s">
        <v>135</v>
      </c>
      <c r="C118" s="2" t="s">
        <v>124</v>
      </c>
      <c r="D118" s="29" t="s">
        <v>124</v>
      </c>
      <c r="E118" s="141">
        <v>9476878.7344666645</v>
      </c>
      <c r="F118" s="15">
        <v>3718672.7250999995</v>
      </c>
      <c r="G118" s="147">
        <f t="shared" si="13"/>
        <v>0.39239425018444929</v>
      </c>
      <c r="H118" s="15">
        <f t="shared" si="23"/>
        <v>3862830.2624733327</v>
      </c>
      <c r="I118" s="10">
        <f t="shared" si="24"/>
        <v>429203.36249703699</v>
      </c>
      <c r="J118" s="15">
        <f t="shared" si="20"/>
        <v>4431442.9865413317</v>
      </c>
      <c r="K118" s="15">
        <f t="shared" si="16"/>
        <v>492382.55406014796</v>
      </c>
      <c r="L118" s="15">
        <f t="shared" si="21"/>
        <v>4905286.9232646655</v>
      </c>
      <c r="M118" s="15">
        <f t="shared" si="17"/>
        <v>545031.8803627406</v>
      </c>
      <c r="N118" s="54">
        <f t="shared" si="22"/>
        <v>5379130.8599879984</v>
      </c>
      <c r="O118" s="15">
        <f t="shared" si="17"/>
        <v>597681.20666533313</v>
      </c>
      <c r="P118" s="12">
        <f t="shared" si="25"/>
        <v>5758206.009366665</v>
      </c>
      <c r="Q118" s="10">
        <f t="shared" si="19"/>
        <v>639800.66770740726</v>
      </c>
    </row>
    <row r="119" spans="1:17" hidden="1" x14ac:dyDescent="0.25">
      <c r="A119" s="1">
        <v>117</v>
      </c>
      <c r="B119" s="2" t="s">
        <v>139</v>
      </c>
      <c r="C119" s="2" t="s">
        <v>124</v>
      </c>
      <c r="D119" s="29" t="s">
        <v>128</v>
      </c>
      <c r="E119" s="141">
        <v>12754674.660895243</v>
      </c>
      <c r="F119" s="15">
        <v>2963009.6944999993</v>
      </c>
      <c r="G119" s="147">
        <f t="shared" si="13"/>
        <v>0.23230774388815553</v>
      </c>
      <c r="H119" s="15">
        <f t="shared" si="23"/>
        <v>7240730.0342161953</v>
      </c>
      <c r="I119" s="10">
        <f t="shared" si="24"/>
        <v>804525.559357355</v>
      </c>
      <c r="J119" s="15">
        <f t="shared" si="20"/>
        <v>8006010.5138699096</v>
      </c>
      <c r="K119" s="15">
        <f t="shared" si="16"/>
        <v>889556.72376332327</v>
      </c>
      <c r="L119" s="15">
        <f t="shared" si="21"/>
        <v>8643744.2469146717</v>
      </c>
      <c r="M119" s="15">
        <f t="shared" si="17"/>
        <v>960416.0274349635</v>
      </c>
      <c r="N119" s="54">
        <f t="shared" si="22"/>
        <v>9281477.9799594339</v>
      </c>
      <c r="O119" s="15">
        <f t="shared" si="17"/>
        <v>1031275.3311066037</v>
      </c>
      <c r="P119" s="12">
        <f t="shared" si="25"/>
        <v>9791664.966395244</v>
      </c>
      <c r="Q119" s="10">
        <f t="shared" si="19"/>
        <v>1087962.774043916</v>
      </c>
    </row>
    <row r="120" spans="1:17" hidden="1" x14ac:dyDescent="0.25">
      <c r="A120" s="13">
        <v>118</v>
      </c>
      <c r="B120" s="2" t="s">
        <v>127</v>
      </c>
      <c r="C120" s="2" t="s">
        <v>124</v>
      </c>
      <c r="D120" s="29" t="s">
        <v>125</v>
      </c>
      <c r="E120" s="141">
        <v>13556079.639038095</v>
      </c>
      <c r="F120" s="15">
        <v>5106460.5451999996</v>
      </c>
      <c r="G120" s="147">
        <f t="shared" si="13"/>
        <v>0.37669154218411932</v>
      </c>
      <c r="H120" s="15">
        <f t="shared" si="23"/>
        <v>5738403.1660304777</v>
      </c>
      <c r="I120" s="10">
        <f t="shared" si="24"/>
        <v>637600.35178116418</v>
      </c>
      <c r="J120" s="15">
        <f t="shared" si="20"/>
        <v>6551767.944372762</v>
      </c>
      <c r="K120" s="15">
        <f t="shared" si="16"/>
        <v>727974.21604141803</v>
      </c>
      <c r="L120" s="15">
        <f t="shared" si="21"/>
        <v>7229571.9263246674</v>
      </c>
      <c r="M120" s="15">
        <f t="shared" si="17"/>
        <v>803285.76959162974</v>
      </c>
      <c r="N120" s="54">
        <f t="shared" si="22"/>
        <v>7907375.908276571</v>
      </c>
      <c r="O120" s="15">
        <f t="shared" si="17"/>
        <v>878597.32314184122</v>
      </c>
      <c r="P120" s="12">
        <f t="shared" si="25"/>
        <v>8449619.0938380957</v>
      </c>
      <c r="Q120" s="10">
        <f t="shared" si="19"/>
        <v>938846.56598201068</v>
      </c>
    </row>
    <row r="121" spans="1:17" hidden="1" x14ac:dyDescent="0.25">
      <c r="A121" s="1">
        <v>119</v>
      </c>
      <c r="B121" s="2" t="s">
        <v>141</v>
      </c>
      <c r="C121" s="2" t="s">
        <v>124</v>
      </c>
      <c r="D121" s="29" t="s">
        <v>125</v>
      </c>
      <c r="E121" s="141">
        <v>6066997.3605523808</v>
      </c>
      <c r="F121" s="15">
        <v>2383634.0885999999</v>
      </c>
      <c r="G121" s="147">
        <f t="shared" si="13"/>
        <v>0.39288530173070285</v>
      </c>
      <c r="H121" s="15">
        <f t="shared" si="23"/>
        <v>2469963.7998419045</v>
      </c>
      <c r="I121" s="10">
        <f t="shared" si="24"/>
        <v>274440.42220465606</v>
      </c>
      <c r="J121" s="15">
        <f t="shared" si="20"/>
        <v>2833983.6414750475</v>
      </c>
      <c r="K121" s="15">
        <f t="shared" si="16"/>
        <v>314887.07127500529</v>
      </c>
      <c r="L121" s="15">
        <f t="shared" si="21"/>
        <v>3137333.5095026665</v>
      </c>
      <c r="M121" s="15">
        <f t="shared" si="17"/>
        <v>348592.61216696294</v>
      </c>
      <c r="N121" s="54">
        <f t="shared" si="22"/>
        <v>3440683.3775302856</v>
      </c>
      <c r="O121" s="15">
        <f t="shared" si="17"/>
        <v>382298.15305892064</v>
      </c>
      <c r="P121" s="12">
        <f t="shared" si="25"/>
        <v>3683363.2719523809</v>
      </c>
      <c r="Q121" s="10">
        <f t="shared" si="19"/>
        <v>409262.58577248675</v>
      </c>
    </row>
    <row r="122" spans="1:17" hidden="1" x14ac:dyDescent="0.25">
      <c r="A122" s="1">
        <v>120</v>
      </c>
      <c r="B122" s="2" t="s">
        <v>77</v>
      </c>
      <c r="C122" s="2" t="s">
        <v>124</v>
      </c>
      <c r="D122" s="29" t="s">
        <v>128</v>
      </c>
      <c r="E122" s="141">
        <v>3541409.380876191</v>
      </c>
      <c r="F122" s="15">
        <v>1773502.2118999991</v>
      </c>
      <c r="G122" s="147">
        <f t="shared" si="13"/>
        <v>0.50078994579870106</v>
      </c>
      <c r="H122" s="15">
        <f t="shared" si="23"/>
        <v>1059625.2928009541</v>
      </c>
      <c r="I122" s="10">
        <f t="shared" si="24"/>
        <v>117736.14364455045</v>
      </c>
      <c r="J122" s="15">
        <f t="shared" si="20"/>
        <v>1272109.8556535253</v>
      </c>
      <c r="K122" s="15">
        <f t="shared" si="16"/>
        <v>141345.53951705838</v>
      </c>
      <c r="L122" s="15">
        <f t="shared" si="21"/>
        <v>1449180.3246973348</v>
      </c>
      <c r="M122" s="15">
        <f t="shared" si="17"/>
        <v>161020.03607748164</v>
      </c>
      <c r="N122" s="54">
        <f t="shared" si="22"/>
        <v>1626250.7937411442</v>
      </c>
      <c r="O122" s="15">
        <f t="shared" si="17"/>
        <v>180694.53263790492</v>
      </c>
      <c r="P122" s="12">
        <f t="shared" si="25"/>
        <v>1767907.1689761919</v>
      </c>
      <c r="Q122" s="10">
        <f t="shared" si="19"/>
        <v>196434.12988624355</v>
      </c>
    </row>
    <row r="123" spans="1:17" hidden="1" x14ac:dyDescent="0.25">
      <c r="A123" s="13">
        <v>121</v>
      </c>
      <c r="B123" s="2" t="s">
        <v>136</v>
      </c>
      <c r="C123" s="2" t="s">
        <v>124</v>
      </c>
      <c r="D123" s="29" t="s">
        <v>124</v>
      </c>
      <c r="E123" s="141">
        <v>11936119.297909524</v>
      </c>
      <c r="F123" s="15">
        <v>5274974.7990000006</v>
      </c>
      <c r="G123" s="147">
        <f t="shared" si="13"/>
        <v>0.44193382014235166</v>
      </c>
      <c r="H123" s="15">
        <f t="shared" si="23"/>
        <v>4273920.6393276192</v>
      </c>
      <c r="I123" s="10">
        <f t="shared" si="24"/>
        <v>474880.07103640214</v>
      </c>
      <c r="J123" s="15">
        <f t="shared" si="20"/>
        <v>4990087.7972021904</v>
      </c>
      <c r="K123" s="15">
        <f t="shared" si="16"/>
        <v>554454.19968913228</v>
      </c>
      <c r="L123" s="15">
        <f t="shared" si="21"/>
        <v>5586893.762097666</v>
      </c>
      <c r="M123" s="15">
        <f t="shared" si="17"/>
        <v>620765.97356640734</v>
      </c>
      <c r="N123" s="54">
        <f t="shared" si="22"/>
        <v>6183699.7269931417</v>
      </c>
      <c r="O123" s="15">
        <f t="shared" si="17"/>
        <v>687077.7474436824</v>
      </c>
      <c r="P123" s="12">
        <f t="shared" si="25"/>
        <v>6661144.4989095237</v>
      </c>
      <c r="Q123" s="10">
        <f t="shared" si="19"/>
        <v>740127.16654550261</v>
      </c>
    </row>
    <row r="124" spans="1:17" s="57" customFormat="1" hidden="1" x14ac:dyDescent="0.25">
      <c r="A124" s="1">
        <v>122</v>
      </c>
      <c r="B124" s="58" t="s">
        <v>180</v>
      </c>
      <c r="C124" s="29" t="s">
        <v>181</v>
      </c>
      <c r="D124" s="29" t="s">
        <v>181</v>
      </c>
      <c r="E124" s="141">
        <v>20449572.09765714</v>
      </c>
      <c r="F124" s="15">
        <v>12439136</v>
      </c>
      <c r="G124" s="147">
        <f t="shared" si="13"/>
        <v>0.60828343696370657</v>
      </c>
      <c r="H124" s="15">
        <f t="shared" si="23"/>
        <v>3920521.678125713</v>
      </c>
      <c r="I124" s="10">
        <f t="shared" si="24"/>
        <v>435613.51979174587</v>
      </c>
      <c r="J124" s="15">
        <f t="shared" si="20"/>
        <v>5147496.0039851405</v>
      </c>
      <c r="K124" s="15">
        <f t="shared" si="16"/>
        <v>571944.00044279336</v>
      </c>
      <c r="L124" s="15">
        <f t="shared" si="21"/>
        <v>6169974.6088679992</v>
      </c>
      <c r="M124" s="15">
        <f t="shared" si="17"/>
        <v>685552.73431866663</v>
      </c>
      <c r="N124" s="54">
        <f t="shared" si="22"/>
        <v>7192453.2137508541</v>
      </c>
      <c r="O124" s="15">
        <f t="shared" si="17"/>
        <v>799161.46819453931</v>
      </c>
      <c r="P124" s="12">
        <f t="shared" si="25"/>
        <v>8010436.0976571403</v>
      </c>
      <c r="Q124" s="10">
        <f t="shared" si="19"/>
        <v>890048.45529523783</v>
      </c>
    </row>
    <row r="125" spans="1:17" s="4" customFormat="1" hidden="1" x14ac:dyDescent="0.25">
      <c r="A125" s="207" t="s">
        <v>174</v>
      </c>
      <c r="B125" s="208"/>
      <c r="C125" s="208"/>
      <c r="D125" s="208"/>
      <c r="E125" s="19">
        <f>SUM(E3:E124)</f>
        <v>1128192620.5714912</v>
      </c>
      <c r="F125" s="19">
        <f>SUM(F3:F124)</f>
        <v>475670235.4458999</v>
      </c>
      <c r="G125" s="20">
        <f t="shared" ref="G125" si="26">IFERROR(F125/E125,0)</f>
        <v>0.4216214738268248</v>
      </c>
      <c r="H125" s="19">
        <f>(E125*0.9)-F125</f>
        <v>539703123.06844234</v>
      </c>
      <c r="I125" s="19">
        <f t="shared" si="24"/>
        <v>59967013.674271375</v>
      </c>
      <c r="J125" s="19">
        <f t="shared" ref="J125" si="27">(E125*0.85)-F125</f>
        <v>483293492.03986758</v>
      </c>
      <c r="K125" s="19">
        <f t="shared" si="16"/>
        <v>53699276.893318623</v>
      </c>
      <c r="L125" s="19">
        <f t="shared" ref="L125:N125" si="28">(E125*0.9)-F125</f>
        <v>539703123.06844234</v>
      </c>
      <c r="M125" s="19">
        <f t="shared" si="17"/>
        <v>59967013.674271375</v>
      </c>
      <c r="N125" s="19">
        <f t="shared" si="28"/>
        <v>-539703122.68898296</v>
      </c>
      <c r="O125" s="19">
        <f t="shared" si="17"/>
        <v>-59967013.632109217</v>
      </c>
      <c r="P125" s="21">
        <f t="shared" si="25"/>
        <v>652522385.12559128</v>
      </c>
      <c r="Q125" s="26">
        <f t="shared" si="19"/>
        <v>72502487.236176804</v>
      </c>
    </row>
    <row r="127" spans="1:17" x14ac:dyDescent="0.25">
      <c r="E127" s="27"/>
    </row>
    <row r="129" spans="5:6" x14ac:dyDescent="0.25">
      <c r="F129" s="27"/>
    </row>
    <row r="130" spans="5:6" x14ac:dyDescent="0.25">
      <c r="E130" s="27"/>
    </row>
    <row r="132" spans="5:6" x14ac:dyDescent="0.25">
      <c r="F132" s="51"/>
    </row>
  </sheetData>
  <autoFilter ref="A2:Q125" xr:uid="{A1609904-92A2-41B5-8FFB-06646AC8472B}">
    <filterColumn colId="3">
      <filters>
        <filter val="Pabna"/>
      </filters>
    </filterColumn>
  </autoFilter>
  <mergeCells count="2">
    <mergeCell ref="A125:D125"/>
    <mergeCell ref="A1:O1"/>
  </mergeCells>
  <conditionalFormatting sqref="G3:G125">
    <cfRule type="cellIs" dxfId="57" priority="1" operator="greaterThan">
      <formula>0.795</formula>
    </cfRule>
    <cfRule type="cellIs" dxfId="56" priority="2" operator="lessThan">
      <formula>10%</formula>
    </cfRule>
  </conditionalFormatting>
  <pageMargins left="0.7" right="0.7" top="0.75" bottom="0.75" header="0.3" footer="0.3"/>
  <pageSetup orientation="portrait" r:id="rId1"/>
  <ignoredErrors>
    <ignoredError sqref="P3:P37 P66:P72 J3:J37 L85 L3:L37 L86:L89 M3:M37 N125 N3:N37 P38:P65 J38:J72 L38:L72 M38:M72 N38:N72 P73:P89 J73:J89 L73:L84 M73:M89 N73:N89 L90:L124 P90:P125 J90:J124 M90:M125 N90:N12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workbookViewId="0">
      <selection sqref="A1:XFD1048576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1304</v>
      </c>
      <c r="B1" t="s">
        <v>3</v>
      </c>
    </row>
    <row r="2" spans="1:2" x14ac:dyDescent="0.25">
      <c r="A2" t="s">
        <v>6</v>
      </c>
      <c r="B2" t="s">
        <v>3</v>
      </c>
    </row>
    <row r="3" spans="1:2" x14ac:dyDescent="0.25">
      <c r="A3" t="s">
        <v>1261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14</v>
      </c>
      <c r="B5" t="s">
        <v>3</v>
      </c>
    </row>
    <row r="6" spans="1:2" x14ac:dyDescent="0.25">
      <c r="A6" t="s">
        <v>10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12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1162</v>
      </c>
      <c r="B15" t="s">
        <v>173</v>
      </c>
    </row>
    <row r="16" spans="1:2" x14ac:dyDescent="0.25">
      <c r="A16" t="s">
        <v>1082</v>
      </c>
      <c r="B16" t="s">
        <v>173</v>
      </c>
    </row>
    <row r="17" spans="1:2" x14ac:dyDescent="0.25">
      <c r="A17" t="s">
        <v>146</v>
      </c>
      <c r="B17" t="s">
        <v>173</v>
      </c>
    </row>
    <row r="18" spans="1:2" x14ac:dyDescent="0.25">
      <c r="A18" t="s">
        <v>147</v>
      </c>
      <c r="B18" t="s">
        <v>173</v>
      </c>
    </row>
    <row r="19" spans="1:2" x14ac:dyDescent="0.25">
      <c r="A19" t="s">
        <v>144</v>
      </c>
      <c r="B19" t="s">
        <v>173</v>
      </c>
    </row>
    <row r="20" spans="1:2" x14ac:dyDescent="0.25">
      <c r="A20" t="s">
        <v>152</v>
      </c>
      <c r="B20" t="s">
        <v>173</v>
      </c>
    </row>
    <row r="21" spans="1:2" x14ac:dyDescent="0.25">
      <c r="A21" t="s">
        <v>142</v>
      </c>
      <c r="B21" t="s">
        <v>173</v>
      </c>
    </row>
    <row r="22" spans="1:2" x14ac:dyDescent="0.25">
      <c r="A22" t="s">
        <v>148</v>
      </c>
      <c r="B22" t="s">
        <v>173</v>
      </c>
    </row>
    <row r="23" spans="1:2" x14ac:dyDescent="0.25">
      <c r="A23" t="s">
        <v>155</v>
      </c>
      <c r="B23" t="s">
        <v>173</v>
      </c>
    </row>
    <row r="24" spans="1:2" x14ac:dyDescent="0.25">
      <c r="A24" t="s">
        <v>154</v>
      </c>
      <c r="B24" t="s">
        <v>173</v>
      </c>
    </row>
    <row r="25" spans="1:2" x14ac:dyDescent="0.25">
      <c r="A25" t="s">
        <v>153</v>
      </c>
      <c r="B25" t="s">
        <v>173</v>
      </c>
    </row>
    <row r="26" spans="1:2" x14ac:dyDescent="0.25">
      <c r="A26" t="s">
        <v>149</v>
      </c>
      <c r="B26" t="s">
        <v>173</v>
      </c>
    </row>
    <row r="27" spans="1:2" x14ac:dyDescent="0.25">
      <c r="A27" t="s">
        <v>156</v>
      </c>
      <c r="B27" t="s">
        <v>173</v>
      </c>
    </row>
    <row r="28" spans="1:2" x14ac:dyDescent="0.25">
      <c r="A28" t="s">
        <v>157</v>
      </c>
      <c r="B28" t="s">
        <v>173</v>
      </c>
    </row>
    <row r="29" spans="1:2" x14ac:dyDescent="0.25">
      <c r="A29" t="s">
        <v>150</v>
      </c>
      <c r="B29" t="s">
        <v>173</v>
      </c>
    </row>
    <row r="30" spans="1:2" x14ac:dyDescent="0.25">
      <c r="A30" t="s">
        <v>1329</v>
      </c>
      <c r="B30" t="s">
        <v>173</v>
      </c>
    </row>
    <row r="31" spans="1:2" x14ac:dyDescent="0.25">
      <c r="A31" t="s">
        <v>151</v>
      </c>
      <c r="B31" t="s">
        <v>173</v>
      </c>
    </row>
    <row r="32" spans="1:2" x14ac:dyDescent="0.25">
      <c r="A32" t="s">
        <v>145</v>
      </c>
      <c r="B32" t="s">
        <v>173</v>
      </c>
    </row>
    <row r="33" spans="1:2" x14ac:dyDescent="0.25">
      <c r="A33" t="s">
        <v>159</v>
      </c>
      <c r="B33" t="s">
        <v>173</v>
      </c>
    </row>
    <row r="34" spans="1:2" x14ac:dyDescent="0.25">
      <c r="A34" t="s">
        <v>158</v>
      </c>
      <c r="B34" t="s">
        <v>173</v>
      </c>
    </row>
    <row r="35" spans="1:2" x14ac:dyDescent="0.25">
      <c r="A35" t="s">
        <v>38</v>
      </c>
      <c r="B35" t="s">
        <v>26</v>
      </c>
    </row>
    <row r="36" spans="1:2" x14ac:dyDescent="0.25">
      <c r="A36" t="s">
        <v>29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27</v>
      </c>
      <c r="B38" t="s">
        <v>26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36</v>
      </c>
      <c r="B40" t="s">
        <v>26</v>
      </c>
    </row>
    <row r="41" spans="1:2" x14ac:dyDescent="0.25">
      <c r="A41" t="s">
        <v>34</v>
      </c>
      <c r="B41" t="s">
        <v>26</v>
      </c>
    </row>
    <row r="42" spans="1:2" x14ac:dyDescent="0.25">
      <c r="A42" t="s">
        <v>32</v>
      </c>
      <c r="B42" t="s">
        <v>26</v>
      </c>
    </row>
    <row r="43" spans="1:2" x14ac:dyDescent="0.25">
      <c r="A43" t="s">
        <v>30</v>
      </c>
      <c r="B43" t="s">
        <v>26</v>
      </c>
    </row>
    <row r="44" spans="1:2" x14ac:dyDescent="0.25">
      <c r="A44" t="s">
        <v>179</v>
      </c>
      <c r="B44" t="s">
        <v>41</v>
      </c>
    </row>
    <row r="45" spans="1:2" x14ac:dyDescent="0.25">
      <c r="A45" t="s">
        <v>48</v>
      </c>
      <c r="B45" t="s">
        <v>41</v>
      </c>
    </row>
    <row r="46" spans="1:2" x14ac:dyDescent="0.25">
      <c r="A46" t="s">
        <v>57</v>
      </c>
      <c r="B46" t="s">
        <v>41</v>
      </c>
    </row>
    <row r="47" spans="1:2" x14ac:dyDescent="0.25">
      <c r="A47" t="s">
        <v>59</v>
      </c>
      <c r="B47" t="s">
        <v>41</v>
      </c>
    </row>
    <row r="48" spans="1:2" x14ac:dyDescent="0.25">
      <c r="A48" t="s">
        <v>52</v>
      </c>
      <c r="B48" t="s">
        <v>41</v>
      </c>
    </row>
    <row r="49" spans="1:2" x14ac:dyDescent="0.25">
      <c r="A49" t="s">
        <v>58</v>
      </c>
      <c r="B49" t="s">
        <v>41</v>
      </c>
    </row>
    <row r="50" spans="1:2" x14ac:dyDescent="0.25">
      <c r="A50" t="s">
        <v>1365</v>
      </c>
      <c r="B50" t="s">
        <v>41</v>
      </c>
    </row>
    <row r="51" spans="1:2" x14ac:dyDescent="0.25">
      <c r="A51" t="s">
        <v>47</v>
      </c>
      <c r="B51" t="s">
        <v>41</v>
      </c>
    </row>
    <row r="52" spans="1:2" x14ac:dyDescent="0.25">
      <c r="A52" t="s">
        <v>50</v>
      </c>
      <c r="B52" t="s">
        <v>41</v>
      </c>
    </row>
    <row r="53" spans="1:2" x14ac:dyDescent="0.25">
      <c r="A53" t="s">
        <v>43</v>
      </c>
      <c r="B53" t="s">
        <v>41</v>
      </c>
    </row>
    <row r="54" spans="1:2" x14ac:dyDescent="0.25">
      <c r="A54" t="s">
        <v>53</v>
      </c>
      <c r="B54" t="s">
        <v>41</v>
      </c>
    </row>
    <row r="55" spans="1:2" x14ac:dyDescent="0.25">
      <c r="A55" t="s">
        <v>55</v>
      </c>
      <c r="B55" t="s">
        <v>41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166</v>
      </c>
      <c r="B57" t="s">
        <v>172</v>
      </c>
    </row>
    <row r="58" spans="1:2" x14ac:dyDescent="0.25">
      <c r="A58" t="s">
        <v>160</v>
      </c>
      <c r="B58" t="s">
        <v>172</v>
      </c>
    </row>
    <row r="59" spans="1:2" x14ac:dyDescent="0.25">
      <c r="A59" t="s">
        <v>163</v>
      </c>
      <c r="B59" t="s">
        <v>172</v>
      </c>
    </row>
    <row r="60" spans="1:2" x14ac:dyDescent="0.25">
      <c r="A60" t="s">
        <v>169</v>
      </c>
      <c r="B60" t="s">
        <v>172</v>
      </c>
    </row>
    <row r="61" spans="1:2" x14ac:dyDescent="0.25">
      <c r="A61" t="s">
        <v>170</v>
      </c>
      <c r="B61" t="s">
        <v>172</v>
      </c>
    </row>
    <row r="62" spans="1:2" x14ac:dyDescent="0.25">
      <c r="A62" t="s">
        <v>168</v>
      </c>
      <c r="B62" t="s">
        <v>172</v>
      </c>
    </row>
    <row r="63" spans="1:2" x14ac:dyDescent="0.25">
      <c r="A63" t="s">
        <v>167</v>
      </c>
      <c r="B63" t="s">
        <v>172</v>
      </c>
    </row>
    <row r="64" spans="1:2" x14ac:dyDescent="0.25">
      <c r="A64" t="s">
        <v>165</v>
      </c>
      <c r="B64" t="s">
        <v>172</v>
      </c>
    </row>
    <row r="65" spans="1:2" x14ac:dyDescent="0.25">
      <c r="A65" t="s">
        <v>162</v>
      </c>
      <c r="B65" t="s">
        <v>172</v>
      </c>
    </row>
    <row r="66" spans="1:2" x14ac:dyDescent="0.25">
      <c r="A66" t="s">
        <v>164</v>
      </c>
      <c r="B66" t="s">
        <v>172</v>
      </c>
    </row>
    <row r="67" spans="1:2" x14ac:dyDescent="0.25">
      <c r="A67" t="s">
        <v>161</v>
      </c>
      <c r="B67" t="s">
        <v>172</v>
      </c>
    </row>
    <row r="68" spans="1:2" x14ac:dyDescent="0.25">
      <c r="A68" t="s">
        <v>68</v>
      </c>
      <c r="B68" t="s">
        <v>66</v>
      </c>
    </row>
    <row r="69" spans="1:2" x14ac:dyDescent="0.25">
      <c r="A69" t="s">
        <v>81</v>
      </c>
      <c r="B69" t="s">
        <v>66</v>
      </c>
    </row>
    <row r="70" spans="1:2" x14ac:dyDescent="0.25">
      <c r="A70" t="s">
        <v>86</v>
      </c>
      <c r="B70" t="s">
        <v>66</v>
      </c>
    </row>
    <row r="71" spans="1:2" x14ac:dyDescent="0.25">
      <c r="A71" t="s">
        <v>79</v>
      </c>
      <c r="B71" t="s">
        <v>66</v>
      </c>
    </row>
    <row r="72" spans="1:2" x14ac:dyDescent="0.25">
      <c r="A72" t="s">
        <v>80</v>
      </c>
      <c r="B72" t="s">
        <v>66</v>
      </c>
    </row>
    <row r="73" spans="1:2" x14ac:dyDescent="0.25">
      <c r="A73" t="s">
        <v>76</v>
      </c>
      <c r="B73" t="s">
        <v>66</v>
      </c>
    </row>
    <row r="74" spans="1:2" x14ac:dyDescent="0.25">
      <c r="A74" t="s">
        <v>70</v>
      </c>
      <c r="B74" t="s">
        <v>66</v>
      </c>
    </row>
    <row r="75" spans="1:2" x14ac:dyDescent="0.25">
      <c r="A75" t="s">
        <v>65</v>
      </c>
      <c r="B75" t="s">
        <v>66</v>
      </c>
    </row>
    <row r="76" spans="1:2" x14ac:dyDescent="0.25">
      <c r="A76" t="s">
        <v>73</v>
      </c>
      <c r="B76" t="s">
        <v>66</v>
      </c>
    </row>
    <row r="77" spans="1:2" x14ac:dyDescent="0.25">
      <c r="A77" t="s">
        <v>85</v>
      </c>
      <c r="B77" t="s">
        <v>66</v>
      </c>
    </row>
    <row r="78" spans="1:2" x14ac:dyDescent="0.25">
      <c r="A78" t="s">
        <v>83</v>
      </c>
      <c r="B78" t="s">
        <v>66</v>
      </c>
    </row>
    <row r="79" spans="1:2" x14ac:dyDescent="0.25">
      <c r="A79" t="s">
        <v>78</v>
      </c>
      <c r="B79" t="s">
        <v>66</v>
      </c>
    </row>
    <row r="80" spans="1:2" x14ac:dyDescent="0.25">
      <c r="A80" t="s">
        <v>84</v>
      </c>
      <c r="B80" t="s">
        <v>66</v>
      </c>
    </row>
    <row r="81" spans="1:2" x14ac:dyDescent="0.25">
      <c r="A81" t="s">
        <v>74</v>
      </c>
      <c r="B81" t="s">
        <v>66</v>
      </c>
    </row>
    <row r="82" spans="1:2" x14ac:dyDescent="0.25">
      <c r="A82" t="s">
        <v>88</v>
      </c>
      <c r="B82" t="s">
        <v>66</v>
      </c>
    </row>
    <row r="83" spans="1:2" x14ac:dyDescent="0.25">
      <c r="A83" t="s">
        <v>72</v>
      </c>
      <c r="B83" t="s">
        <v>66</v>
      </c>
    </row>
    <row r="84" spans="1:2" x14ac:dyDescent="0.25">
      <c r="A84" t="s">
        <v>100</v>
      </c>
      <c r="B84" t="s">
        <v>90</v>
      </c>
    </row>
    <row r="85" spans="1:2" x14ac:dyDescent="0.25">
      <c r="A85" t="s">
        <v>1303</v>
      </c>
      <c r="B85" t="s">
        <v>90</v>
      </c>
    </row>
    <row r="86" spans="1:2" x14ac:dyDescent="0.25">
      <c r="A86" t="s">
        <v>97</v>
      </c>
      <c r="B86" t="s">
        <v>90</v>
      </c>
    </row>
    <row r="87" spans="1:2" x14ac:dyDescent="0.25">
      <c r="A87" t="s">
        <v>171</v>
      </c>
      <c r="B87" t="s">
        <v>90</v>
      </c>
    </row>
    <row r="88" spans="1:2" x14ac:dyDescent="0.25">
      <c r="A88" t="s">
        <v>92</v>
      </c>
      <c r="B88" t="s">
        <v>90</v>
      </c>
    </row>
    <row r="89" spans="1:2" x14ac:dyDescent="0.25">
      <c r="A89" t="s">
        <v>98</v>
      </c>
      <c r="B89" t="s">
        <v>90</v>
      </c>
    </row>
    <row r="90" spans="1:2" x14ac:dyDescent="0.25">
      <c r="A90" t="s">
        <v>103</v>
      </c>
      <c r="B90" t="s">
        <v>90</v>
      </c>
    </row>
    <row r="91" spans="1:2" x14ac:dyDescent="0.25">
      <c r="A91" t="s">
        <v>101</v>
      </c>
      <c r="B91" t="s">
        <v>90</v>
      </c>
    </row>
    <row r="92" spans="1:2" x14ac:dyDescent="0.25">
      <c r="A92" t="s">
        <v>93</v>
      </c>
      <c r="B92" t="s">
        <v>90</v>
      </c>
    </row>
    <row r="93" spans="1:2" x14ac:dyDescent="0.25">
      <c r="A93" t="s">
        <v>95</v>
      </c>
      <c r="B93" t="s">
        <v>90</v>
      </c>
    </row>
    <row r="94" spans="1:2" x14ac:dyDescent="0.25">
      <c r="A94" t="s">
        <v>99</v>
      </c>
      <c r="B94" t="s">
        <v>90</v>
      </c>
    </row>
    <row r="95" spans="1:2" x14ac:dyDescent="0.25">
      <c r="A95" t="s">
        <v>104</v>
      </c>
      <c r="B95" t="s">
        <v>90</v>
      </c>
    </row>
    <row r="96" spans="1:2" x14ac:dyDescent="0.25">
      <c r="A96" t="s">
        <v>89</v>
      </c>
      <c r="B96" t="s">
        <v>90</v>
      </c>
    </row>
    <row r="97" spans="1:2" x14ac:dyDescent="0.25">
      <c r="A97" t="s">
        <v>114</v>
      </c>
      <c r="B97" t="s">
        <v>108</v>
      </c>
    </row>
    <row r="98" spans="1:2" x14ac:dyDescent="0.25">
      <c r="A98" t="s">
        <v>120</v>
      </c>
      <c r="B98" t="s">
        <v>108</v>
      </c>
    </row>
    <row r="99" spans="1:2" x14ac:dyDescent="0.25">
      <c r="A99" t="s">
        <v>118</v>
      </c>
      <c r="B99" t="s">
        <v>108</v>
      </c>
    </row>
    <row r="100" spans="1:2" x14ac:dyDescent="0.25">
      <c r="A100" t="s">
        <v>119</v>
      </c>
      <c r="B100" t="s">
        <v>108</v>
      </c>
    </row>
    <row r="101" spans="1:2" x14ac:dyDescent="0.25">
      <c r="A101" t="s">
        <v>110</v>
      </c>
      <c r="B101" t="s">
        <v>108</v>
      </c>
    </row>
    <row r="102" spans="1:2" x14ac:dyDescent="0.25">
      <c r="A102" t="s">
        <v>107</v>
      </c>
      <c r="B102" t="s">
        <v>108</v>
      </c>
    </row>
    <row r="103" spans="1:2" x14ac:dyDescent="0.25">
      <c r="A103" t="s">
        <v>112</v>
      </c>
      <c r="B103" t="s">
        <v>108</v>
      </c>
    </row>
    <row r="104" spans="1:2" x14ac:dyDescent="0.25">
      <c r="A104" t="s">
        <v>109</v>
      </c>
      <c r="B104" t="s">
        <v>108</v>
      </c>
    </row>
    <row r="105" spans="1:2" x14ac:dyDescent="0.25">
      <c r="A105" t="s">
        <v>113</v>
      </c>
      <c r="B105" t="s">
        <v>108</v>
      </c>
    </row>
    <row r="106" spans="1:2" x14ac:dyDescent="0.25">
      <c r="A106" t="s">
        <v>122</v>
      </c>
      <c r="B106" t="s">
        <v>108</v>
      </c>
    </row>
    <row r="107" spans="1:2" x14ac:dyDescent="0.25">
      <c r="A107" t="s">
        <v>116</v>
      </c>
      <c r="B107" t="s">
        <v>108</v>
      </c>
    </row>
    <row r="108" spans="1:2" x14ac:dyDescent="0.25">
      <c r="A108" t="s">
        <v>115</v>
      </c>
      <c r="B108" t="s">
        <v>108</v>
      </c>
    </row>
    <row r="109" spans="1:2" x14ac:dyDescent="0.25">
      <c r="A109" t="s">
        <v>126</v>
      </c>
      <c r="B109" t="s">
        <v>124</v>
      </c>
    </row>
    <row r="110" spans="1:2" x14ac:dyDescent="0.25">
      <c r="A110" t="s">
        <v>140</v>
      </c>
      <c r="B110" t="s">
        <v>124</v>
      </c>
    </row>
    <row r="111" spans="1:2" x14ac:dyDescent="0.25">
      <c r="A111" t="s">
        <v>129</v>
      </c>
      <c r="B111" t="s">
        <v>124</v>
      </c>
    </row>
    <row r="112" spans="1:2" x14ac:dyDescent="0.25">
      <c r="A112" t="s">
        <v>132</v>
      </c>
      <c r="B112" t="s">
        <v>124</v>
      </c>
    </row>
    <row r="113" spans="1:2" x14ac:dyDescent="0.25">
      <c r="A113" t="s">
        <v>130</v>
      </c>
      <c r="B113" t="s">
        <v>124</v>
      </c>
    </row>
    <row r="114" spans="1:2" x14ac:dyDescent="0.25">
      <c r="A114" t="s">
        <v>123</v>
      </c>
      <c r="B114" t="s">
        <v>124</v>
      </c>
    </row>
    <row r="115" spans="1:2" x14ac:dyDescent="0.25">
      <c r="A115" t="s">
        <v>134</v>
      </c>
      <c r="B115" t="s">
        <v>124</v>
      </c>
    </row>
    <row r="116" spans="1:2" x14ac:dyDescent="0.25">
      <c r="A116" t="s">
        <v>135</v>
      </c>
      <c r="B116" t="s">
        <v>124</v>
      </c>
    </row>
    <row r="117" spans="1:2" x14ac:dyDescent="0.25">
      <c r="A117" t="s">
        <v>139</v>
      </c>
      <c r="B117" t="s">
        <v>124</v>
      </c>
    </row>
    <row r="118" spans="1:2" x14ac:dyDescent="0.25">
      <c r="A118" t="s">
        <v>127</v>
      </c>
      <c r="B118" t="s">
        <v>124</v>
      </c>
    </row>
    <row r="119" spans="1:2" x14ac:dyDescent="0.25">
      <c r="A119" t="s">
        <v>141</v>
      </c>
      <c r="B119" t="s">
        <v>124</v>
      </c>
    </row>
    <row r="120" spans="1:2" x14ac:dyDescent="0.25">
      <c r="A120" t="s">
        <v>77</v>
      </c>
      <c r="B120" t="s">
        <v>124</v>
      </c>
    </row>
    <row r="121" spans="1:2" x14ac:dyDescent="0.25">
      <c r="A121" t="s">
        <v>136</v>
      </c>
      <c r="B121" t="s">
        <v>124</v>
      </c>
    </row>
    <row r="122" spans="1:2" x14ac:dyDescent="0.25">
      <c r="A122" t="s">
        <v>180</v>
      </c>
      <c r="B12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6"/>
  <sheetViews>
    <sheetView showGridLines="0" zoomScale="90" zoomScaleNormal="90" workbookViewId="0">
      <selection activeCell="A23" sqref="A23:A24"/>
    </sheetView>
  </sheetViews>
  <sheetFormatPr defaultRowHeight="15" x14ac:dyDescent="0.25"/>
  <cols>
    <col min="1" max="1" width="18.42578125" customWidth="1"/>
    <col min="2" max="2" width="15.28515625" bestFit="1" customWidth="1"/>
    <col min="3" max="3" width="14.28515625" bestFit="1" customWidth="1"/>
    <col min="4" max="4" width="16.42578125" customWidth="1"/>
    <col min="5" max="5" width="13.42578125" customWidth="1"/>
    <col min="6" max="10" width="15.28515625" customWidth="1"/>
    <col min="11" max="11" width="16.140625" bestFit="1" customWidth="1"/>
    <col min="12" max="12" width="15.28515625" customWidth="1"/>
    <col min="13" max="13" width="15.140625" bestFit="1" customWidth="1"/>
    <col min="14" max="14" width="14.7109375" customWidth="1"/>
  </cols>
  <sheetData>
    <row r="1" spans="1:14" ht="32.25" customHeight="1" x14ac:dyDescent="0.25">
      <c r="A1" s="40" t="e">
        <f>'Dealer Wise'!#REF!</f>
        <v>#REF!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32.25" customHeight="1" x14ac:dyDescent="0.25">
      <c r="A2" s="212" t="s">
        <v>1443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6" t="s">
        <v>185</v>
      </c>
      <c r="N2" s="6">
        <f>'Dealer Wise'!Q1</f>
        <v>9</v>
      </c>
    </row>
    <row r="3" spans="1:14" ht="36.75" customHeight="1" x14ac:dyDescent="0.25">
      <c r="A3" s="22" t="s">
        <v>0</v>
      </c>
      <c r="B3" s="23" t="s">
        <v>1440</v>
      </c>
      <c r="C3" s="23" t="s">
        <v>1441</v>
      </c>
      <c r="D3" s="23" t="s">
        <v>1442</v>
      </c>
      <c r="E3" s="23" t="s">
        <v>182</v>
      </c>
      <c r="F3" s="23" t="s">
        <v>184</v>
      </c>
      <c r="G3" s="23" t="s">
        <v>1093</v>
      </c>
      <c r="H3" s="23" t="s">
        <v>1097</v>
      </c>
      <c r="I3" s="23" t="s">
        <v>1095</v>
      </c>
      <c r="J3" s="23" t="s">
        <v>1098</v>
      </c>
      <c r="K3" s="23" t="s">
        <v>1117</v>
      </c>
      <c r="L3" s="23" t="s">
        <v>1119</v>
      </c>
      <c r="M3" s="23" t="s">
        <v>175</v>
      </c>
      <c r="N3" s="24" t="s">
        <v>177</v>
      </c>
    </row>
    <row r="4" spans="1:14" x14ac:dyDescent="0.25">
      <c r="A4" s="2" t="s">
        <v>3</v>
      </c>
      <c r="B4" s="10">
        <f>SUMIFS('Dealer Wise'!E$3:E$123,'Dealer Wise'!$C$3:$C$123,'Region Wise'!$A4)</f>
        <v>81981839.379114285</v>
      </c>
      <c r="C4" s="10">
        <f>SUMIFS('Dealer Wise'!F$3:F$123,'Dealer Wise'!$C$3:$C$123,'Region Wise'!$A4)</f>
        <v>37739497.628099993</v>
      </c>
      <c r="D4" s="11">
        <f t="shared" ref="D4:D14" si="0">C4/B4</f>
        <v>0.46033972784604926</v>
      </c>
      <c r="E4" s="10">
        <f>(B4*0.8)-C4</f>
        <v>27845973.875191435</v>
      </c>
      <c r="F4" s="10">
        <f>E4/$N$2</f>
        <v>3093997.097243493</v>
      </c>
      <c r="G4" s="10">
        <f>(B4*0.86)-C4</f>
        <v>32764884.237938285</v>
      </c>
      <c r="H4" s="10">
        <f>G4/$N$2</f>
        <v>3640542.6931042541</v>
      </c>
      <c r="I4" s="10">
        <f>(B4*0.91)-C4</f>
        <v>36863976.20689401</v>
      </c>
      <c r="J4" s="10">
        <f>I4/$N$2</f>
        <v>4095997.3563215565</v>
      </c>
      <c r="K4" s="55">
        <f>(B4*0.96)-C4</f>
        <v>40963068.175849721</v>
      </c>
      <c r="L4" s="10">
        <f>K4/$N$2</f>
        <v>4551452.019538858</v>
      </c>
      <c r="M4" s="10">
        <f t="shared" ref="M4:M13" si="1">B4-C4</f>
        <v>44242341.751014292</v>
      </c>
      <c r="N4" s="10">
        <f>M4/$N$2</f>
        <v>4915815.7501126993</v>
      </c>
    </row>
    <row r="5" spans="1:14" x14ac:dyDescent="0.25">
      <c r="A5" s="2" t="s">
        <v>173</v>
      </c>
      <c r="B5" s="10">
        <f>SUMIFS('Dealer Wise'!E$3:E$123,'Dealer Wise'!$C$3:$C$123,'Region Wise'!$A5)</f>
        <v>153857270.99606666</v>
      </c>
      <c r="C5" s="10">
        <f>SUMIFS('Dealer Wise'!F$3:F$123,'Dealer Wise'!$C$3:$C$123,'Region Wise'!$A5)</f>
        <v>76068330.495000005</v>
      </c>
      <c r="D5" s="11">
        <f t="shared" si="0"/>
        <v>0.49440842153598763</v>
      </c>
      <c r="E5" s="10">
        <f t="shared" ref="E5:E13" si="2">(B5*0.8)-C5</f>
        <v>47017486.301853329</v>
      </c>
      <c r="F5" s="10">
        <f t="shared" ref="F5:F13" si="3">E5/$N$2</f>
        <v>5224165.1446503699</v>
      </c>
      <c r="G5" s="10">
        <f t="shared" ref="G5:G13" si="4">(B5*0.86)-C5</f>
        <v>56248922.561617315</v>
      </c>
      <c r="H5" s="10">
        <f t="shared" ref="H5:H13" si="5">G5/$N$2</f>
        <v>6249880.2846241463</v>
      </c>
      <c r="I5" s="10">
        <f t="shared" ref="I5:I13" si="6">(B5*0.91)-C5</f>
        <v>63941786.111420661</v>
      </c>
      <c r="J5" s="10">
        <f t="shared" ref="J5:J14" si="7">I5/$N$2</f>
        <v>7104642.9012689628</v>
      </c>
      <c r="K5" s="55">
        <f t="shared" ref="K5:K13" si="8">(B5*0.96)-C5</f>
        <v>71634649.661223978</v>
      </c>
      <c r="L5" s="10">
        <f t="shared" ref="L5:L14" si="9">K5/$N$2</f>
        <v>7959405.5179137755</v>
      </c>
      <c r="M5" s="10">
        <f t="shared" si="1"/>
        <v>77788940.501066655</v>
      </c>
      <c r="N5" s="10">
        <f t="shared" ref="N5:N13" si="10">M5/$N$2</f>
        <v>8643215.6112296283</v>
      </c>
    </row>
    <row r="6" spans="1:14" x14ac:dyDescent="0.25">
      <c r="A6" s="2" t="s">
        <v>26</v>
      </c>
      <c r="B6" s="10">
        <f>SUMIFS('Dealer Wise'!E$3:E$123,'Dealer Wise'!$C$3:$C$123,'Region Wise'!$A6)</f>
        <v>134548890.72690475</v>
      </c>
      <c r="C6" s="10">
        <f>SUMIFS('Dealer Wise'!F$3:F$123,'Dealer Wise'!$C$3:$C$123,'Region Wise'!$A6)</f>
        <v>62884462.085900001</v>
      </c>
      <c r="D6" s="11">
        <f t="shared" si="0"/>
        <v>0.46737257918786734</v>
      </c>
      <c r="E6" s="10">
        <f t="shared" si="2"/>
        <v>44754650.495623805</v>
      </c>
      <c r="F6" s="10">
        <f t="shared" si="3"/>
        <v>4972738.9439582005</v>
      </c>
      <c r="G6" s="10">
        <f t="shared" si="4"/>
        <v>52827583.939238079</v>
      </c>
      <c r="H6" s="10">
        <f t="shared" si="5"/>
        <v>5869731.548804231</v>
      </c>
      <c r="I6" s="10">
        <f t="shared" si="6"/>
        <v>59555028.475583322</v>
      </c>
      <c r="J6" s="10">
        <f t="shared" si="7"/>
        <v>6617225.3861759249</v>
      </c>
      <c r="K6" s="55">
        <f t="shared" si="8"/>
        <v>66282473.011928551</v>
      </c>
      <c r="L6" s="10">
        <f t="shared" si="9"/>
        <v>7364719.223547617</v>
      </c>
      <c r="M6" s="10">
        <f t="shared" si="1"/>
        <v>71664428.641004741</v>
      </c>
      <c r="N6" s="10">
        <f t="shared" si="10"/>
        <v>7962714.2934449716</v>
      </c>
    </row>
    <row r="7" spans="1:14" x14ac:dyDescent="0.25">
      <c r="A7" s="2" t="s">
        <v>41</v>
      </c>
      <c r="B7" s="10">
        <f>SUMIFS('Dealer Wise'!E$3:E$123,'Dealer Wise'!$C$3:$C$123,'Region Wise'!$A7)</f>
        <v>122047364.37657619</v>
      </c>
      <c r="C7" s="10">
        <f>SUMIFS('Dealer Wise'!F$3:F$123,'Dealer Wise'!$C$3:$C$123,'Region Wise'!$A7)</f>
        <v>44236000.702500001</v>
      </c>
      <c r="D7" s="11">
        <f t="shared" si="0"/>
        <v>0.36244945500019293</v>
      </c>
      <c r="E7" s="10">
        <f t="shared" si="2"/>
        <v>53401890.798760951</v>
      </c>
      <c r="F7" s="10">
        <f t="shared" si="3"/>
        <v>5933543.4220845504</v>
      </c>
      <c r="G7" s="10">
        <f t="shared" si="4"/>
        <v>60724732.66135551</v>
      </c>
      <c r="H7" s="10">
        <f t="shared" si="5"/>
        <v>6747192.5179283898</v>
      </c>
      <c r="I7" s="10">
        <f t="shared" si="6"/>
        <v>66827100.880184337</v>
      </c>
      <c r="J7" s="10">
        <f t="shared" si="7"/>
        <v>7425233.431131593</v>
      </c>
      <c r="K7" s="55">
        <f t="shared" si="8"/>
        <v>72929469.099013135</v>
      </c>
      <c r="L7" s="10">
        <f t="shared" si="9"/>
        <v>8103274.3443347923</v>
      </c>
      <c r="M7" s="10">
        <f t="shared" si="1"/>
        <v>77811363.674076185</v>
      </c>
      <c r="N7" s="10">
        <f t="shared" si="10"/>
        <v>8645707.0748973545</v>
      </c>
    </row>
    <row r="8" spans="1:14" x14ac:dyDescent="0.25">
      <c r="A8" s="2" t="s">
        <v>172</v>
      </c>
      <c r="B8" s="10">
        <f>SUMIFS('Dealer Wise'!E$3:E$123,'Dealer Wise'!$C$3:$C$123,'Region Wise'!$A8)</f>
        <v>125742333.85209046</v>
      </c>
      <c r="C8" s="10">
        <f>SUMIFS('Dealer Wise'!F$3:F$123,'Dealer Wise'!$C$3:$C$123,'Region Wise'!$A8)</f>
        <v>46208850.711699992</v>
      </c>
      <c r="D8" s="11">
        <f t="shared" si="0"/>
        <v>0.36748841297995177</v>
      </c>
      <c r="E8" s="10">
        <f t="shared" si="2"/>
        <v>54385016.369972378</v>
      </c>
      <c r="F8" s="10">
        <f t="shared" si="3"/>
        <v>6042779.596663598</v>
      </c>
      <c r="G8" s="10">
        <f t="shared" si="4"/>
        <v>61929556.401097804</v>
      </c>
      <c r="H8" s="10">
        <f t="shared" si="5"/>
        <v>6881061.8223442007</v>
      </c>
      <c r="I8" s="10">
        <f t="shared" si="6"/>
        <v>68216673.093702331</v>
      </c>
      <c r="J8" s="10">
        <f t="shared" si="7"/>
        <v>7579630.3437447036</v>
      </c>
      <c r="K8" s="55">
        <f t="shared" si="8"/>
        <v>74503789.786306843</v>
      </c>
      <c r="L8" s="10">
        <f t="shared" si="9"/>
        <v>8278198.8651452046</v>
      </c>
      <c r="M8" s="10">
        <f t="shared" si="1"/>
        <v>79533483.140390471</v>
      </c>
      <c r="N8" s="10">
        <f t="shared" si="10"/>
        <v>8837053.6822656076</v>
      </c>
    </row>
    <row r="9" spans="1:14" x14ac:dyDescent="0.25">
      <c r="A9" s="2" t="s">
        <v>66</v>
      </c>
      <c r="B9" s="10">
        <f>SUMIFS('Dealer Wise'!E$3:E$123,'Dealer Wise'!$C$3:$C$123,'Region Wise'!$A9)</f>
        <v>165943342.46452859</v>
      </c>
      <c r="C9" s="10">
        <f>SUMIFS('Dealer Wise'!F$3:F$123,'Dealer Wise'!$C$3:$C$123,'Region Wise'!$A9)</f>
        <v>79666159.826900005</v>
      </c>
      <c r="D9" s="11">
        <f t="shared" si="0"/>
        <v>0.48008048195081487</v>
      </c>
      <c r="E9" s="10">
        <f t="shared" si="2"/>
        <v>53088514.144722879</v>
      </c>
      <c r="F9" s="10">
        <f t="shared" si="3"/>
        <v>5898723.7938580979</v>
      </c>
      <c r="G9" s="10">
        <f t="shared" si="4"/>
        <v>63045114.692594588</v>
      </c>
      <c r="H9" s="10">
        <f t="shared" si="5"/>
        <v>7005012.7436216213</v>
      </c>
      <c r="I9" s="10">
        <f t="shared" si="6"/>
        <v>71342281.815821022</v>
      </c>
      <c r="J9" s="10">
        <f t="shared" si="7"/>
        <v>7926920.2017578911</v>
      </c>
      <c r="K9" s="55">
        <f t="shared" si="8"/>
        <v>79639448.939047426</v>
      </c>
      <c r="L9" s="10">
        <f t="shared" si="9"/>
        <v>8848827.6598941591</v>
      </c>
      <c r="M9" s="10">
        <f t="shared" si="1"/>
        <v>86277182.637628585</v>
      </c>
      <c r="N9" s="10">
        <f t="shared" si="10"/>
        <v>9586353.6264031753</v>
      </c>
    </row>
    <row r="10" spans="1:14" x14ac:dyDescent="0.25">
      <c r="A10" s="2" t="s">
        <v>90</v>
      </c>
      <c r="B10" s="10">
        <f>SUMIFS('Dealer Wise'!E$3:E$123,'Dealer Wise'!$C$3:$C$123,'Region Wise'!$A10)</f>
        <v>103613966.56454763</v>
      </c>
      <c r="C10" s="10">
        <f>SUMIFS('Dealer Wise'!F$3:F$123,'Dealer Wise'!$C$3:$C$123,'Region Wise'!$A10)</f>
        <v>38879475.677299999</v>
      </c>
      <c r="D10" s="11">
        <f t="shared" si="0"/>
        <v>0.37523392807358202</v>
      </c>
      <c r="E10" s="10">
        <f t="shared" si="2"/>
        <v>44011697.574338116</v>
      </c>
      <c r="F10" s="10">
        <f t="shared" si="3"/>
        <v>4890188.619370902</v>
      </c>
      <c r="G10" s="10">
        <f t="shared" si="4"/>
        <v>50228535.568210967</v>
      </c>
      <c r="H10" s="10">
        <f t="shared" si="5"/>
        <v>5580948.396467885</v>
      </c>
      <c r="I10" s="10">
        <f t="shared" si="6"/>
        <v>55409233.896438353</v>
      </c>
      <c r="J10" s="10">
        <f t="shared" si="7"/>
        <v>6156581.5440487061</v>
      </c>
      <c r="K10" s="55">
        <f t="shared" si="8"/>
        <v>60589932.224665724</v>
      </c>
      <c r="L10" s="10">
        <f t="shared" si="9"/>
        <v>6732214.6916295253</v>
      </c>
      <c r="M10" s="10">
        <f t="shared" si="1"/>
        <v>64734490.887247629</v>
      </c>
      <c r="N10" s="10">
        <f t="shared" si="10"/>
        <v>7192721.2096941806</v>
      </c>
    </row>
    <row r="11" spans="1:14" x14ac:dyDescent="0.25">
      <c r="A11" s="2" t="s">
        <v>108</v>
      </c>
      <c r="B11" s="10">
        <f>SUMIFS('Dealer Wise'!E$3:E$123,'Dealer Wise'!$C$3:$C$123,'Region Wise'!$A11)</f>
        <v>112407239.85626191</v>
      </c>
      <c r="C11" s="10">
        <f>SUMIFS('Dealer Wise'!F$3:F$123,'Dealer Wise'!$C$3:$C$123,'Region Wise'!$A11)</f>
        <v>41384687.342399992</v>
      </c>
      <c r="D11" s="11">
        <f t="shared" si="0"/>
        <v>0.36816745429671327</v>
      </c>
      <c r="E11" s="10">
        <f t="shared" si="2"/>
        <v>48541104.542609535</v>
      </c>
      <c r="F11" s="10">
        <f t="shared" si="3"/>
        <v>5393456.0602899482</v>
      </c>
      <c r="G11" s="10">
        <f t="shared" si="4"/>
        <v>55285538.933985241</v>
      </c>
      <c r="H11" s="10">
        <f t="shared" si="5"/>
        <v>6142837.6593316933</v>
      </c>
      <c r="I11" s="10">
        <f t="shared" si="6"/>
        <v>60905900.926798351</v>
      </c>
      <c r="J11" s="10">
        <f t="shared" si="7"/>
        <v>6767322.3251998164</v>
      </c>
      <c r="K11" s="55">
        <f t="shared" si="8"/>
        <v>66526262.919611432</v>
      </c>
      <c r="L11" s="10">
        <f t="shared" si="9"/>
        <v>7391806.9910679366</v>
      </c>
      <c r="M11" s="10">
        <f t="shared" si="1"/>
        <v>71022552.513861924</v>
      </c>
      <c r="N11" s="10">
        <f t="shared" si="10"/>
        <v>7891394.7237624358</v>
      </c>
    </row>
    <row r="12" spans="1:14" x14ac:dyDescent="0.25">
      <c r="A12" s="2" t="s">
        <v>124</v>
      </c>
      <c r="B12" s="10">
        <f>SUMIFS('Dealer Wise'!E$3:E$123,'Dealer Wise'!$C$3:$C$123,'Region Wise'!$A12)</f>
        <v>107600800.25774288</v>
      </c>
      <c r="C12" s="10">
        <f>SUMIFS('Dealer Wise'!F$3:F$123,'Dealer Wise'!$C$3:$C$123,'Region Wise'!$A12)</f>
        <v>36163634.976099998</v>
      </c>
      <c r="D12" s="11">
        <f t="shared" si="0"/>
        <v>0.33609076223852419</v>
      </c>
      <c r="E12" s="10">
        <f t="shared" si="2"/>
        <v>49917005.230094314</v>
      </c>
      <c r="F12" s="10">
        <f t="shared" si="3"/>
        <v>5546333.9144549239</v>
      </c>
      <c r="G12" s="10">
        <f t="shared" si="4"/>
        <v>56373053.245558873</v>
      </c>
      <c r="H12" s="10">
        <f t="shared" si="5"/>
        <v>6263672.5828398746</v>
      </c>
      <c r="I12" s="10">
        <f t="shared" si="6"/>
        <v>61753093.258446023</v>
      </c>
      <c r="J12" s="10">
        <f t="shared" si="7"/>
        <v>6861454.8064940022</v>
      </c>
      <c r="K12" s="55">
        <f t="shared" si="8"/>
        <v>67133133.271333158</v>
      </c>
      <c r="L12" s="10">
        <f t="shared" si="9"/>
        <v>7459237.030148129</v>
      </c>
      <c r="M12" s="10">
        <f t="shared" si="1"/>
        <v>71437165.281642884</v>
      </c>
      <c r="N12" s="10">
        <f t="shared" si="10"/>
        <v>7937462.8090714319</v>
      </c>
    </row>
    <row r="13" spans="1:14" x14ac:dyDescent="0.25">
      <c r="A13" s="42" t="s">
        <v>180</v>
      </c>
      <c r="B13" s="43">
        <f>SUMIF('Dealer Wise'!B124,'Region Wise'!A13,'Dealer Wise'!E124)</f>
        <v>20449572.09765714</v>
      </c>
      <c r="C13" s="43">
        <f>SUMIF('Dealer Wise'!B124,'Region Wise'!A13,'Dealer Wise'!F124)</f>
        <v>12439136</v>
      </c>
      <c r="D13" s="44">
        <f t="shared" si="0"/>
        <v>0.60828343696370657</v>
      </c>
      <c r="E13" s="43">
        <f t="shared" si="2"/>
        <v>3920521.678125713</v>
      </c>
      <c r="F13" s="43">
        <f t="shared" si="3"/>
        <v>435613.51979174587</v>
      </c>
      <c r="G13" s="43">
        <f t="shared" si="4"/>
        <v>5147496.0039851405</v>
      </c>
      <c r="H13" s="43">
        <f t="shared" si="5"/>
        <v>571944.00044279336</v>
      </c>
      <c r="I13" s="43">
        <f t="shared" si="6"/>
        <v>6169974.6088679992</v>
      </c>
      <c r="J13" s="43">
        <f t="shared" si="7"/>
        <v>685552.73431866663</v>
      </c>
      <c r="K13" s="55">
        <f t="shared" si="8"/>
        <v>7192453.2137508541</v>
      </c>
      <c r="L13" s="43">
        <f t="shared" si="9"/>
        <v>799161.46819453931</v>
      </c>
      <c r="M13" s="43">
        <f t="shared" si="1"/>
        <v>8010436.0976571403</v>
      </c>
      <c r="N13" s="43">
        <f t="shared" si="10"/>
        <v>890048.45529523783</v>
      </c>
    </row>
    <row r="14" spans="1:14" x14ac:dyDescent="0.25">
      <c r="A14" s="25" t="s">
        <v>174</v>
      </c>
      <c r="B14" s="30">
        <f>SUM(B4:B13)</f>
        <v>1128192620.5714905</v>
      </c>
      <c r="C14" s="30">
        <f>SUM(C4:C13)</f>
        <v>475670235.44589996</v>
      </c>
      <c r="D14" s="31">
        <f t="shared" si="0"/>
        <v>0.42162147382682513</v>
      </c>
      <c r="E14" s="32">
        <f>SUM(E4:E13)</f>
        <v>426883861.01129246</v>
      </c>
      <c r="F14" s="32">
        <f>SUM(F4:F13)</f>
        <v>47431540.112365827</v>
      </c>
      <c r="G14" s="32">
        <f>SUM(G4:G13)</f>
        <v>494575418.24558175</v>
      </c>
      <c r="H14" s="32">
        <f>SUM(H4:H13)</f>
        <v>54952824.249509096</v>
      </c>
      <c r="I14" s="32">
        <f>SUM(I4:I13)</f>
        <v>550985049.27415633</v>
      </c>
      <c r="J14" s="32">
        <f t="shared" si="7"/>
        <v>61220561.030461818</v>
      </c>
      <c r="K14" s="32">
        <f>SUM(K4:K13)</f>
        <v>607394680.3027308</v>
      </c>
      <c r="L14" s="32">
        <f t="shared" si="9"/>
        <v>67488297.81141454</v>
      </c>
      <c r="M14" s="30">
        <f>SUM(M4:M13)</f>
        <v>652522385.12559044</v>
      </c>
      <c r="N14" s="33">
        <f>M14/N2</f>
        <v>72502487.236176714</v>
      </c>
    </row>
    <row r="15" spans="1:14" x14ac:dyDescent="0.25">
      <c r="N15" s="27"/>
    </row>
    <row r="16" spans="1:14" x14ac:dyDescent="0.25">
      <c r="B16" s="27"/>
      <c r="C16" s="27"/>
      <c r="F16" s="28"/>
      <c r="G16" s="28"/>
      <c r="H16" s="28"/>
      <c r="I16" s="28"/>
      <c r="J16" s="28"/>
      <c r="K16" s="28"/>
      <c r="L16" s="28"/>
    </row>
  </sheetData>
  <mergeCells count="1">
    <mergeCell ref="A2:L2"/>
  </mergeCells>
  <pageMargins left="0.7" right="0.7" top="0.75" bottom="0.75" header="0.3" footer="0.3"/>
  <pageSetup scale="57" orientation="landscape" r:id="rId1"/>
  <ignoredErrors>
    <ignoredError sqref="M4:M13 G4:G13 I5:I13 K4:K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8"/>
  <sheetViews>
    <sheetView showGridLines="0" zoomScale="80" zoomScaleNormal="80" workbookViewId="0">
      <pane ySplit="3" topLeftCell="A4" activePane="bottomLeft" state="frozen"/>
      <selection activeCell="C1" sqref="C1"/>
      <selection pane="bottomLeft" activeCell="B1" sqref="B1"/>
    </sheetView>
  </sheetViews>
  <sheetFormatPr defaultRowHeight="15" x14ac:dyDescent="0.25"/>
  <cols>
    <col min="1" max="1" width="3" bestFit="1" customWidth="1"/>
    <col min="2" max="2" width="16.42578125" bestFit="1" customWidth="1"/>
    <col min="3" max="3" width="15.85546875" bestFit="1" customWidth="1"/>
    <col min="4" max="4" width="13.7109375" bestFit="1" customWidth="1"/>
    <col min="5" max="5" width="13.42578125" bestFit="1" customWidth="1"/>
    <col min="6" max="6" width="13.28515625" bestFit="1" customWidth="1"/>
    <col min="7" max="7" width="15.85546875" bestFit="1" customWidth="1"/>
    <col min="8" max="8" width="16.85546875" bestFit="1" customWidth="1"/>
    <col min="9" max="9" width="15.85546875" bestFit="1" customWidth="1"/>
    <col min="10" max="10" width="16.85546875" bestFit="1" customWidth="1"/>
    <col min="11" max="11" width="15.85546875" bestFit="1" customWidth="1"/>
    <col min="12" max="12" width="12.5703125" customWidth="1"/>
    <col min="13" max="13" width="15.85546875" bestFit="1" customWidth="1"/>
    <col min="14" max="14" width="12.5703125" customWidth="1"/>
    <col min="15" max="15" width="17" bestFit="1" customWidth="1"/>
    <col min="16" max="16" width="12.5703125" customWidth="1"/>
  </cols>
  <sheetData>
    <row r="1" spans="1:16" ht="32.25" customHeight="1" x14ac:dyDescent="0.25">
      <c r="B1" s="41" t="e">
        <f>'Dealer Wise'!#REF!</f>
        <v>#REF!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0"/>
      <c r="P1" s="40"/>
    </row>
    <row r="2" spans="1:16" ht="32.25" customHeight="1" x14ac:dyDescent="0.25">
      <c r="A2" s="216" t="s">
        <v>1445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6" t="s">
        <v>185</v>
      </c>
      <c r="P2" s="6">
        <f>'Dealer Wise'!Q1</f>
        <v>9</v>
      </c>
    </row>
    <row r="3" spans="1:16" ht="44.25" customHeight="1" x14ac:dyDescent="0.25">
      <c r="A3" s="37" t="s">
        <v>1262</v>
      </c>
      <c r="B3" s="37" t="s">
        <v>0</v>
      </c>
      <c r="C3" s="38" t="s">
        <v>1</v>
      </c>
      <c r="D3" s="39" t="s">
        <v>1438</v>
      </c>
      <c r="E3" s="39" t="s">
        <v>1439</v>
      </c>
      <c r="F3" s="39" t="s">
        <v>1442</v>
      </c>
      <c r="G3" s="39" t="s">
        <v>182</v>
      </c>
      <c r="H3" s="39" t="s">
        <v>184</v>
      </c>
      <c r="I3" s="39" t="s">
        <v>1093</v>
      </c>
      <c r="J3" s="39" t="s">
        <v>1097</v>
      </c>
      <c r="K3" s="39" t="s">
        <v>1095</v>
      </c>
      <c r="L3" s="39" t="s">
        <v>1098</v>
      </c>
      <c r="M3" s="39" t="s">
        <v>1117</v>
      </c>
      <c r="N3" s="39" t="s">
        <v>1119</v>
      </c>
      <c r="O3" s="23" t="s">
        <v>175</v>
      </c>
      <c r="P3" s="24" t="s">
        <v>177</v>
      </c>
    </row>
    <row r="4" spans="1:16" x14ac:dyDescent="0.25">
      <c r="A4" s="69">
        <v>1</v>
      </c>
      <c r="B4" s="2" t="s">
        <v>3</v>
      </c>
      <c r="C4" s="2" t="s">
        <v>3</v>
      </c>
      <c r="D4" s="8">
        <f>SUMIFS('Dealer Wise'!E$3:E$123,'Dealer Wise'!$D$3:$D$123,'Zone Wise'!$C4)</f>
        <v>15459820.422928572</v>
      </c>
      <c r="E4" s="8">
        <f>SUMIFS('Dealer Wise'!F$3:F$123,'Dealer Wise'!$D$3:$D$123,'Zone Wise'!$C4)</f>
        <v>5883412.5708000008</v>
      </c>
      <c r="F4" s="9">
        <f t="shared" ref="F4:F34" si="0">E4/D4</f>
        <v>0.38056150782154424</v>
      </c>
      <c r="G4" s="46">
        <f>(D4*0.8)-E4</f>
        <v>6484443.7675428577</v>
      </c>
      <c r="H4" s="8">
        <f t="shared" ref="H4:H35" si="1">G4/$P$2</f>
        <v>720493.75194920646</v>
      </c>
      <c r="I4" s="46">
        <f>(D4*0.86)-E4</f>
        <v>7412032.9929185715</v>
      </c>
      <c r="J4" s="8">
        <f t="shared" ref="J4:J35" si="2">I4/$P$2</f>
        <v>823559.22143539682</v>
      </c>
      <c r="K4" s="8">
        <f>(D4*0.91)-E4</f>
        <v>8185024.0140649993</v>
      </c>
      <c r="L4" s="8">
        <f t="shared" ref="L4:L34" si="3">K4/$P$2</f>
        <v>909447.1126738888</v>
      </c>
      <c r="M4" s="56">
        <f>(D4*0.96)-E4</f>
        <v>8958015.0352114271</v>
      </c>
      <c r="N4" s="8">
        <f t="shared" ref="N4:N35" si="4">M4/$P$2</f>
        <v>995335.00391238078</v>
      </c>
      <c r="O4" s="8">
        <f t="shared" ref="O4:O34" si="5">D4-E4</f>
        <v>9576407.8521285709</v>
      </c>
      <c r="P4" s="35">
        <f t="shared" ref="P4:P35" si="6">O4/$P$2</f>
        <v>1064045.3169031746</v>
      </c>
    </row>
    <row r="5" spans="1:16" x14ac:dyDescent="0.25">
      <c r="A5" s="69">
        <v>2</v>
      </c>
      <c r="B5" s="2" t="s">
        <v>3</v>
      </c>
      <c r="C5" s="2" t="s">
        <v>5</v>
      </c>
      <c r="D5" s="8">
        <f>SUMIFS('Dealer Wise'!E$3:E$123,'Dealer Wise'!$D$3:$D$123,'Zone Wise'!$C5)</f>
        <v>24657330.54195714</v>
      </c>
      <c r="E5" s="8">
        <f>SUMIFS('Dealer Wise'!F$3:F$123,'Dealer Wise'!$D$3:$D$123,'Zone Wise'!$C5)</f>
        <v>11763444.789999999</v>
      </c>
      <c r="F5" s="9">
        <f t="shared" si="0"/>
        <v>0.47707698000735371</v>
      </c>
      <c r="G5" s="46">
        <f t="shared" ref="G5:G53" si="7">(D5*0.8)-E5</f>
        <v>7962419.6435657144</v>
      </c>
      <c r="H5" s="8">
        <f t="shared" si="1"/>
        <v>884713.29372952378</v>
      </c>
      <c r="I5" s="46">
        <f t="shared" ref="I5:I53" si="8">(D5*0.86)-E5</f>
        <v>9441859.4760831408</v>
      </c>
      <c r="J5" s="8">
        <f t="shared" si="2"/>
        <v>1049095.4973425712</v>
      </c>
      <c r="K5" s="8">
        <f t="shared" ref="K5:K53" si="9">(D5*0.91)-E5</f>
        <v>10674726.003180999</v>
      </c>
      <c r="L5" s="8">
        <f t="shared" si="3"/>
        <v>1186080.6670201111</v>
      </c>
      <c r="M5" s="56">
        <f t="shared" ref="M5:M53" si="10">(D5*0.96)-E5</f>
        <v>11907592.530278854</v>
      </c>
      <c r="N5" s="8">
        <f t="shared" si="4"/>
        <v>1323065.8366976504</v>
      </c>
      <c r="O5" s="34">
        <f t="shared" si="5"/>
        <v>12893885.751957141</v>
      </c>
      <c r="P5" s="8">
        <f t="shared" si="6"/>
        <v>1432653.9724396823</v>
      </c>
    </row>
    <row r="6" spans="1:16" x14ac:dyDescent="0.25">
      <c r="A6" s="69">
        <v>3</v>
      </c>
      <c r="B6" s="2" t="s">
        <v>3</v>
      </c>
      <c r="C6" s="2" t="s">
        <v>8</v>
      </c>
      <c r="D6" s="8">
        <f>SUMIFS('Dealer Wise'!E$3:E$123,'Dealer Wise'!$D$3:$D$123,'Zone Wise'!$C6)</f>
        <v>19716217.076838095</v>
      </c>
      <c r="E6" s="8">
        <f>SUMIFS('Dealer Wise'!F$3:F$123,'Dealer Wise'!$D$3:$D$123,'Zone Wise'!$C6)</f>
        <v>7055347.902900001</v>
      </c>
      <c r="F6" s="9">
        <f t="shared" si="0"/>
        <v>0.35784490885872683</v>
      </c>
      <c r="G6" s="46">
        <f t="shared" si="7"/>
        <v>8717625.7585704755</v>
      </c>
      <c r="H6" s="8">
        <f t="shared" si="1"/>
        <v>968625.08428560838</v>
      </c>
      <c r="I6" s="46">
        <f t="shared" si="8"/>
        <v>9900598.7831807602</v>
      </c>
      <c r="J6" s="8">
        <f t="shared" si="2"/>
        <v>1100066.531464529</v>
      </c>
      <c r="K6" s="8">
        <f t="shared" si="9"/>
        <v>10886409.637022665</v>
      </c>
      <c r="L6" s="8">
        <f t="shared" si="3"/>
        <v>1209601.0707802961</v>
      </c>
      <c r="M6" s="56">
        <f t="shared" si="10"/>
        <v>11872220.490864569</v>
      </c>
      <c r="N6" s="8">
        <f t="shared" si="4"/>
        <v>1319135.6100960632</v>
      </c>
      <c r="O6" s="8">
        <f t="shared" si="5"/>
        <v>12660869.173938094</v>
      </c>
      <c r="P6" s="36">
        <f t="shared" si="6"/>
        <v>1406763.241548677</v>
      </c>
    </row>
    <row r="7" spans="1:16" x14ac:dyDescent="0.25">
      <c r="A7" s="69">
        <v>4</v>
      </c>
      <c r="B7" s="2" t="s">
        <v>3</v>
      </c>
      <c r="C7" s="2" t="s">
        <v>13</v>
      </c>
      <c r="D7" s="8">
        <f>SUMIFS('Dealer Wise'!E$3:E$123,'Dealer Wise'!$D$3:$D$123,'Zone Wise'!$C7)</f>
        <v>22148471.337390475</v>
      </c>
      <c r="E7" s="8">
        <f>SUMIFS('Dealer Wise'!F$3:F$123,'Dealer Wise'!$D$3:$D$123,'Zone Wise'!$C7)</f>
        <v>13037292.364399998</v>
      </c>
      <c r="F7" s="9">
        <f t="shared" si="0"/>
        <v>0.58863170129447162</v>
      </c>
      <c r="G7" s="46">
        <f t="shared" si="7"/>
        <v>4681484.705512384</v>
      </c>
      <c r="H7" s="8">
        <f t="shared" si="1"/>
        <v>520164.96727915376</v>
      </c>
      <c r="I7" s="46">
        <f t="shared" si="8"/>
        <v>6010392.9857558105</v>
      </c>
      <c r="J7" s="8">
        <f t="shared" si="2"/>
        <v>667821.44286175678</v>
      </c>
      <c r="K7" s="8">
        <f t="shared" si="9"/>
        <v>7117816.5526253339</v>
      </c>
      <c r="L7" s="8">
        <f t="shared" si="3"/>
        <v>790868.50584725931</v>
      </c>
      <c r="M7" s="56">
        <f t="shared" si="10"/>
        <v>8225240.1194948573</v>
      </c>
      <c r="N7" s="8">
        <f t="shared" si="4"/>
        <v>913915.56883276196</v>
      </c>
      <c r="O7" s="8">
        <f t="shared" si="5"/>
        <v>9111178.9729904775</v>
      </c>
      <c r="P7" s="8">
        <f t="shared" si="6"/>
        <v>1012353.2192211641</v>
      </c>
    </row>
    <row r="8" spans="1:16" x14ac:dyDescent="0.25">
      <c r="A8" s="69">
        <v>5</v>
      </c>
      <c r="B8" s="2" t="s">
        <v>173</v>
      </c>
      <c r="C8" s="2" t="s">
        <v>19</v>
      </c>
      <c r="D8" s="8">
        <f>SUMIFS('Dealer Wise'!E$3:E$123,'Dealer Wise'!$D$3:$D$123,'Zone Wise'!$C8)</f>
        <v>25425955.229357146</v>
      </c>
      <c r="E8" s="8">
        <f>SUMIFS('Dealer Wise'!F$3:F$123,'Dealer Wise'!$D$3:$D$123,'Zone Wise'!$C8)</f>
        <v>3725544.8230999997</v>
      </c>
      <c r="F8" s="9">
        <f t="shared" si="0"/>
        <v>0.14652526481280184</v>
      </c>
      <c r="G8" s="46">
        <f t="shared" si="7"/>
        <v>16615219.360385716</v>
      </c>
      <c r="H8" s="8">
        <f t="shared" si="1"/>
        <v>1846135.4844873017</v>
      </c>
      <c r="I8" s="46">
        <f t="shared" si="8"/>
        <v>18140776.674147144</v>
      </c>
      <c r="J8" s="8">
        <f t="shared" si="2"/>
        <v>2015641.8526830161</v>
      </c>
      <c r="K8" s="8">
        <f t="shared" si="9"/>
        <v>19412074.435615003</v>
      </c>
      <c r="L8" s="8">
        <f t="shared" si="3"/>
        <v>2156897.1595127783</v>
      </c>
      <c r="M8" s="56">
        <f t="shared" si="10"/>
        <v>20683372.197082859</v>
      </c>
      <c r="N8" s="8">
        <f t="shared" si="4"/>
        <v>2298152.46634254</v>
      </c>
      <c r="O8" s="8">
        <f t="shared" si="5"/>
        <v>21700410.406257145</v>
      </c>
      <c r="P8" s="8">
        <f t="shared" si="6"/>
        <v>2411156.7118063495</v>
      </c>
    </row>
    <row r="9" spans="1:16" x14ac:dyDescent="0.25">
      <c r="A9" s="69">
        <v>6</v>
      </c>
      <c r="B9" s="2" t="s">
        <v>173</v>
      </c>
      <c r="C9" s="2" t="s">
        <v>24</v>
      </c>
      <c r="D9" s="8">
        <f>SUMIFS('Dealer Wise'!E$3:E$123,'Dealer Wise'!$D$3:$D$123,'Zone Wise'!$C9)</f>
        <v>20757514.347966664</v>
      </c>
      <c r="E9" s="8">
        <f>SUMIFS('Dealer Wise'!F$3:F$123,'Dealer Wise'!$D$3:$D$123,'Zone Wise'!$C9)</f>
        <v>13075046.123</v>
      </c>
      <c r="F9" s="9">
        <f t="shared" si="0"/>
        <v>0.62989459642506707</v>
      </c>
      <c r="G9" s="46">
        <f t="shared" si="7"/>
        <v>3530965.3553733323</v>
      </c>
      <c r="H9" s="8">
        <f t="shared" si="1"/>
        <v>392329.48393037025</v>
      </c>
      <c r="I9" s="46">
        <f t="shared" si="8"/>
        <v>4776416.2162513323</v>
      </c>
      <c r="J9" s="8">
        <f t="shared" si="2"/>
        <v>530712.91291681468</v>
      </c>
      <c r="K9" s="8">
        <f t="shared" si="9"/>
        <v>5814291.9336496666</v>
      </c>
      <c r="L9" s="8">
        <f t="shared" si="3"/>
        <v>646032.43707218522</v>
      </c>
      <c r="M9" s="56">
        <f t="shared" si="10"/>
        <v>6852167.6510479972</v>
      </c>
      <c r="N9" s="8">
        <f t="shared" si="4"/>
        <v>761351.96122755529</v>
      </c>
      <c r="O9" s="8">
        <f t="shared" si="5"/>
        <v>7682468.2249666639</v>
      </c>
      <c r="P9" s="8">
        <f t="shared" si="6"/>
        <v>853607.58055185154</v>
      </c>
    </row>
    <row r="10" spans="1:16" x14ac:dyDescent="0.25">
      <c r="A10" s="69">
        <v>7</v>
      </c>
      <c r="B10" s="2" t="s">
        <v>173</v>
      </c>
      <c r="C10" s="2" t="s">
        <v>23</v>
      </c>
      <c r="D10" s="8">
        <f>SUMIFS('Dealer Wise'!E$3:E$123,'Dealer Wise'!$D$3:$D$123,'Zone Wise'!$C10)</f>
        <v>34284676.609490484</v>
      </c>
      <c r="E10" s="8">
        <f>SUMIFS('Dealer Wise'!F$3:F$123,'Dealer Wise'!$D$3:$D$123,'Zone Wise'!$C10)</f>
        <v>31129033.928099997</v>
      </c>
      <c r="F10" s="9">
        <f t="shared" si="0"/>
        <v>0.90795763607940927</v>
      </c>
      <c r="G10" s="46">
        <f t="shared" si="7"/>
        <v>-3701292.6405076087</v>
      </c>
      <c r="H10" s="8">
        <f t="shared" si="1"/>
        <v>-411254.73783417873</v>
      </c>
      <c r="I10" s="46">
        <f t="shared" si="8"/>
        <v>-1644212.0439381823</v>
      </c>
      <c r="J10" s="8">
        <f t="shared" si="2"/>
        <v>-182690.22710424248</v>
      </c>
      <c r="K10" s="8">
        <f t="shared" si="9"/>
        <v>70021.786536343396</v>
      </c>
      <c r="L10" s="8">
        <f t="shared" si="3"/>
        <v>7780.1985040381551</v>
      </c>
      <c r="M10" s="56">
        <f t="shared" si="10"/>
        <v>1784255.6170108654</v>
      </c>
      <c r="N10" s="8">
        <f t="shared" si="4"/>
        <v>198250.62411231839</v>
      </c>
      <c r="O10" s="8">
        <f t="shared" si="5"/>
        <v>3155642.6813904867</v>
      </c>
      <c r="P10" s="8">
        <f t="shared" si="6"/>
        <v>350626.96459894296</v>
      </c>
    </row>
    <row r="11" spans="1:16" x14ac:dyDescent="0.25">
      <c r="A11" s="69">
        <v>8</v>
      </c>
      <c r="B11" s="2" t="s">
        <v>173</v>
      </c>
      <c r="C11" s="2" t="s">
        <v>20</v>
      </c>
      <c r="D11" s="8">
        <f>SUMIFS('Dealer Wise'!E$3:E$123,'Dealer Wise'!$D$3:$D$123,'Zone Wise'!$C11)</f>
        <v>23084525.453666665</v>
      </c>
      <c r="E11" s="8">
        <f>SUMIFS('Dealer Wise'!F$3:F$123,'Dealer Wise'!$D$3:$D$123,'Zone Wise'!$C11)</f>
        <v>8901224.6400000006</v>
      </c>
      <c r="F11" s="9">
        <f t="shared" si="0"/>
        <v>0.38559270615572311</v>
      </c>
      <c r="G11" s="46">
        <f t="shared" si="7"/>
        <v>9566395.7229333334</v>
      </c>
      <c r="H11" s="8">
        <f t="shared" si="1"/>
        <v>1062932.8581037037</v>
      </c>
      <c r="I11" s="46">
        <f t="shared" si="8"/>
        <v>10951467.250153329</v>
      </c>
      <c r="J11" s="8">
        <f t="shared" si="2"/>
        <v>1216829.6944614809</v>
      </c>
      <c r="K11" s="8">
        <f t="shared" si="9"/>
        <v>12105693.522836667</v>
      </c>
      <c r="L11" s="8">
        <f t="shared" si="3"/>
        <v>1345077.058092963</v>
      </c>
      <c r="M11" s="56">
        <f t="shared" si="10"/>
        <v>13259919.795519996</v>
      </c>
      <c r="N11" s="8">
        <f t="shared" si="4"/>
        <v>1473324.421724444</v>
      </c>
      <c r="O11" s="8">
        <f t="shared" si="5"/>
        <v>14183300.813666664</v>
      </c>
      <c r="P11" s="8">
        <f t="shared" si="6"/>
        <v>1575922.3126296294</v>
      </c>
    </row>
    <row r="12" spans="1:16" x14ac:dyDescent="0.25">
      <c r="A12" s="69">
        <v>9</v>
      </c>
      <c r="B12" s="2" t="s">
        <v>173</v>
      </c>
      <c r="C12" s="2" t="s">
        <v>21</v>
      </c>
      <c r="D12" s="8">
        <f>SUMIFS('Dealer Wise'!E$3:E$123,'Dealer Wise'!$D$3:$D$123,'Zone Wise'!$C12)</f>
        <v>33064797.823909521</v>
      </c>
      <c r="E12" s="8">
        <f>SUMIFS('Dealer Wise'!F$3:F$123,'Dealer Wise'!$D$3:$D$123,'Zone Wise'!$C12)</f>
        <v>12244120.377099998</v>
      </c>
      <c r="F12" s="9">
        <f t="shared" si="0"/>
        <v>0.37030682728826908</v>
      </c>
      <c r="G12" s="46">
        <f t="shared" si="7"/>
        <v>14207717.882027619</v>
      </c>
      <c r="H12" s="8">
        <f t="shared" si="1"/>
        <v>1578635.320225291</v>
      </c>
      <c r="I12" s="46">
        <f t="shared" si="8"/>
        <v>16191605.751462188</v>
      </c>
      <c r="J12" s="8">
        <f t="shared" si="2"/>
        <v>1799067.3057180208</v>
      </c>
      <c r="K12" s="8">
        <f t="shared" si="9"/>
        <v>17844845.642657667</v>
      </c>
      <c r="L12" s="8">
        <f t="shared" si="3"/>
        <v>1982760.626961963</v>
      </c>
      <c r="M12" s="56">
        <f t="shared" si="10"/>
        <v>19498085.53385314</v>
      </c>
      <c r="N12" s="8">
        <f t="shared" si="4"/>
        <v>2166453.9482059046</v>
      </c>
      <c r="O12" s="8">
        <f t="shared" si="5"/>
        <v>20820677.446809523</v>
      </c>
      <c r="P12" s="8">
        <f t="shared" si="6"/>
        <v>2313408.6052010581</v>
      </c>
    </row>
    <row r="13" spans="1:16" x14ac:dyDescent="0.25">
      <c r="A13" s="69">
        <v>10</v>
      </c>
      <c r="B13" s="2" t="s">
        <v>173</v>
      </c>
      <c r="C13" s="2" t="s">
        <v>22</v>
      </c>
      <c r="D13" s="8">
        <f>SUMIFS('Dealer Wise'!E$3:E$123,'Dealer Wise'!$D$3:$D$123,'Zone Wise'!$C13)</f>
        <v>17239801.531676196</v>
      </c>
      <c r="E13" s="8">
        <f>SUMIFS('Dealer Wise'!F$3:F$123,'Dealer Wise'!$D$3:$D$123,'Zone Wise'!$C13)</f>
        <v>6993360.6036999989</v>
      </c>
      <c r="F13" s="9">
        <f t="shared" si="0"/>
        <v>0.40565203670416305</v>
      </c>
      <c r="G13" s="46">
        <f t="shared" si="7"/>
        <v>6798480.6216409579</v>
      </c>
      <c r="H13" s="8">
        <f t="shared" si="1"/>
        <v>755386.73573788418</v>
      </c>
      <c r="I13" s="46">
        <f t="shared" si="8"/>
        <v>7832868.7135415282</v>
      </c>
      <c r="J13" s="8">
        <f t="shared" si="2"/>
        <v>870318.74594905868</v>
      </c>
      <c r="K13" s="8">
        <f t="shared" si="9"/>
        <v>8694858.7901253402</v>
      </c>
      <c r="L13" s="8">
        <f t="shared" si="3"/>
        <v>966095.42112503783</v>
      </c>
      <c r="M13" s="56">
        <f t="shared" si="10"/>
        <v>9556848.8667091485</v>
      </c>
      <c r="N13" s="8">
        <f t="shared" si="4"/>
        <v>1061872.0963010164</v>
      </c>
      <c r="O13" s="8">
        <f t="shared" si="5"/>
        <v>10246440.927976197</v>
      </c>
      <c r="P13" s="8">
        <f t="shared" si="6"/>
        <v>1138493.4364417996</v>
      </c>
    </row>
    <row r="14" spans="1:16" x14ac:dyDescent="0.25">
      <c r="A14" s="69">
        <v>11</v>
      </c>
      <c r="B14" s="2" t="s">
        <v>26</v>
      </c>
      <c r="C14" s="2" t="s">
        <v>28</v>
      </c>
      <c r="D14" s="8">
        <f>SUMIFS('Dealer Wise'!E$3:E$123,'Dealer Wise'!$D$3:$D$123,'Zone Wise'!$C14)</f>
        <v>19945423.849390477</v>
      </c>
      <c r="E14" s="8">
        <f>SUMIFS('Dealer Wise'!F$3:F$123,'Dealer Wise'!$D$3:$D$123,'Zone Wise'!$C14)</f>
        <v>5975110.0109000001</v>
      </c>
      <c r="F14" s="9">
        <f t="shared" si="0"/>
        <v>0.29957297754204387</v>
      </c>
      <c r="G14" s="46">
        <f t="shared" si="7"/>
        <v>9981229.0686123818</v>
      </c>
      <c r="H14" s="8">
        <f t="shared" si="1"/>
        <v>1109025.4520680425</v>
      </c>
      <c r="I14" s="46">
        <f t="shared" si="8"/>
        <v>11177954.499575811</v>
      </c>
      <c r="J14" s="8">
        <f t="shared" si="2"/>
        <v>1241994.9443973124</v>
      </c>
      <c r="K14" s="8">
        <f t="shared" si="9"/>
        <v>12175225.692045333</v>
      </c>
      <c r="L14" s="8">
        <f t="shared" si="3"/>
        <v>1352802.8546717037</v>
      </c>
      <c r="M14" s="56">
        <f t="shared" si="10"/>
        <v>13172496.884514855</v>
      </c>
      <c r="N14" s="8">
        <f t="shared" si="4"/>
        <v>1463610.7649460949</v>
      </c>
      <c r="O14" s="8">
        <f t="shared" si="5"/>
        <v>13970313.838490477</v>
      </c>
      <c r="P14" s="8">
        <f t="shared" si="6"/>
        <v>1552257.0931656086</v>
      </c>
    </row>
    <row r="15" spans="1:16" x14ac:dyDescent="0.25">
      <c r="A15" s="69">
        <v>12</v>
      </c>
      <c r="B15" s="2" t="s">
        <v>26</v>
      </c>
      <c r="C15" s="2" t="s">
        <v>31</v>
      </c>
      <c r="D15" s="8">
        <f>SUMIFS('Dealer Wise'!E$3:E$123,'Dealer Wise'!$D$3:$D$123,'Zone Wise'!$C15)</f>
        <v>25762885.098033324</v>
      </c>
      <c r="E15" s="8">
        <f>SUMIFS('Dealer Wise'!F$3:F$123,'Dealer Wise'!$D$3:$D$123,'Zone Wise'!$C15)</f>
        <v>20560291.495999999</v>
      </c>
      <c r="F15" s="9">
        <f t="shared" si="0"/>
        <v>0.7980585799208304</v>
      </c>
      <c r="G15" s="46">
        <f t="shared" si="7"/>
        <v>50016.582426659763</v>
      </c>
      <c r="H15" s="8">
        <f t="shared" si="1"/>
        <v>5557.3980474066402</v>
      </c>
      <c r="I15" s="46">
        <f t="shared" si="8"/>
        <v>1595789.6883086599</v>
      </c>
      <c r="J15" s="8">
        <f t="shared" si="2"/>
        <v>177309.96536762887</v>
      </c>
      <c r="K15" s="8">
        <f t="shared" si="9"/>
        <v>2883933.9432103261</v>
      </c>
      <c r="L15" s="8">
        <f t="shared" si="3"/>
        <v>320437.10480114736</v>
      </c>
      <c r="M15" s="56">
        <f t="shared" si="10"/>
        <v>4172078.1981119923</v>
      </c>
      <c r="N15" s="8">
        <f t="shared" si="4"/>
        <v>463564.24423466582</v>
      </c>
      <c r="O15" s="8">
        <f t="shared" si="5"/>
        <v>5202593.6020333245</v>
      </c>
      <c r="P15" s="8">
        <f t="shared" si="6"/>
        <v>578065.95578148053</v>
      </c>
    </row>
    <row r="16" spans="1:16" x14ac:dyDescent="0.25">
      <c r="A16" s="69">
        <v>13</v>
      </c>
      <c r="B16" s="2" t="s">
        <v>26</v>
      </c>
      <c r="C16" s="2" t="s">
        <v>33</v>
      </c>
      <c r="D16" s="8">
        <f>SUMIFS('Dealer Wise'!E$3:E$123,'Dealer Wise'!$D$3:$D$123,'Zone Wise'!$C16)</f>
        <v>25134353.601466656</v>
      </c>
      <c r="E16" s="8">
        <f>SUMIFS('Dealer Wise'!F$3:F$123,'Dealer Wise'!$D$3:$D$123,'Zone Wise'!$C16)</f>
        <v>8282226.8310000002</v>
      </c>
      <c r="F16" s="9">
        <f t="shared" si="0"/>
        <v>0.32951819499017115</v>
      </c>
      <c r="G16" s="46">
        <f t="shared" si="7"/>
        <v>11825256.050173324</v>
      </c>
      <c r="H16" s="8">
        <f t="shared" si="1"/>
        <v>1313917.3389081471</v>
      </c>
      <c r="I16" s="46">
        <f t="shared" si="8"/>
        <v>13333317.266261324</v>
      </c>
      <c r="J16" s="8">
        <f t="shared" si="2"/>
        <v>1481479.6962512583</v>
      </c>
      <c r="K16" s="8">
        <f t="shared" si="9"/>
        <v>14590034.946334656</v>
      </c>
      <c r="L16" s="8">
        <f t="shared" si="3"/>
        <v>1621114.9940371839</v>
      </c>
      <c r="M16" s="56">
        <f t="shared" si="10"/>
        <v>15846752.626407988</v>
      </c>
      <c r="N16" s="8">
        <f t="shared" si="4"/>
        <v>1760750.2918231098</v>
      </c>
      <c r="O16" s="8">
        <f t="shared" si="5"/>
        <v>16852126.770466655</v>
      </c>
      <c r="P16" s="8">
        <f t="shared" si="6"/>
        <v>1872458.5300518507</v>
      </c>
    </row>
    <row r="17" spans="1:16" x14ac:dyDescent="0.25">
      <c r="A17" s="69">
        <v>14</v>
      </c>
      <c r="B17" s="2" t="s">
        <v>26</v>
      </c>
      <c r="C17" s="2" t="s">
        <v>35</v>
      </c>
      <c r="D17" s="8">
        <f>SUMIFS('Dealer Wise'!E$3:E$123,'Dealer Wise'!$D$3:$D$123,'Zone Wise'!$C17)</f>
        <v>22771796.758209523</v>
      </c>
      <c r="E17" s="8">
        <f>SUMIFS('Dealer Wise'!F$3:F$123,'Dealer Wise'!$D$3:$D$123,'Zone Wise'!$C17)</f>
        <v>14557599.418</v>
      </c>
      <c r="F17" s="9">
        <f t="shared" si="0"/>
        <v>0.63928198431473349</v>
      </c>
      <c r="G17" s="46">
        <f t="shared" si="7"/>
        <v>3659837.9885676187</v>
      </c>
      <c r="H17" s="8">
        <f t="shared" si="1"/>
        <v>406648.66539640207</v>
      </c>
      <c r="I17" s="46">
        <f t="shared" si="8"/>
        <v>5026145.7940601911</v>
      </c>
      <c r="J17" s="8">
        <f t="shared" si="2"/>
        <v>558460.64378446573</v>
      </c>
      <c r="K17" s="8">
        <f t="shared" si="9"/>
        <v>6164735.6319706682</v>
      </c>
      <c r="L17" s="8">
        <f t="shared" si="3"/>
        <v>684970.6257745187</v>
      </c>
      <c r="M17" s="56">
        <f t="shared" si="10"/>
        <v>7303325.4698811416</v>
      </c>
      <c r="N17" s="8">
        <f t="shared" si="4"/>
        <v>811480.60776457132</v>
      </c>
      <c r="O17" s="8">
        <f t="shared" si="5"/>
        <v>8214197.3402095232</v>
      </c>
      <c r="P17" s="8">
        <f t="shared" si="6"/>
        <v>912688.59335661365</v>
      </c>
    </row>
    <row r="18" spans="1:16" x14ac:dyDescent="0.25">
      <c r="A18" s="69">
        <v>15</v>
      </c>
      <c r="B18" s="2" t="s">
        <v>26</v>
      </c>
      <c r="C18" s="2" t="s">
        <v>37</v>
      </c>
      <c r="D18" s="8">
        <f>SUMIFS('Dealer Wise'!E$3:E$123,'Dealer Wise'!$D$3:$D$123,'Zone Wise'!$C18)</f>
        <v>40934431.419804767</v>
      </c>
      <c r="E18" s="8">
        <f>SUMIFS('Dealer Wise'!F$3:F$123,'Dealer Wise'!$D$3:$D$123,'Zone Wise'!$C18)</f>
        <v>13509234.33</v>
      </c>
      <c r="F18" s="9">
        <f t="shared" si="0"/>
        <v>0.33002130141873681</v>
      </c>
      <c r="G18" s="46">
        <f t="shared" si="7"/>
        <v>19238310.805843815</v>
      </c>
      <c r="H18" s="8">
        <f t="shared" si="1"/>
        <v>2137590.0895382017</v>
      </c>
      <c r="I18" s="46">
        <f t="shared" si="8"/>
        <v>21694376.691032104</v>
      </c>
      <c r="J18" s="8">
        <f t="shared" si="2"/>
        <v>2410486.2990035671</v>
      </c>
      <c r="K18" s="8">
        <f t="shared" si="9"/>
        <v>23741098.262022339</v>
      </c>
      <c r="L18" s="8">
        <f t="shared" si="3"/>
        <v>2637899.806891371</v>
      </c>
      <c r="M18" s="56">
        <f t="shared" si="10"/>
        <v>25787819.833012573</v>
      </c>
      <c r="N18" s="8">
        <f t="shared" si="4"/>
        <v>2865313.314779175</v>
      </c>
      <c r="O18" s="8">
        <f t="shared" si="5"/>
        <v>27425197.089804769</v>
      </c>
      <c r="P18" s="8">
        <f t="shared" si="6"/>
        <v>3047244.1210894189</v>
      </c>
    </row>
    <row r="19" spans="1:16" x14ac:dyDescent="0.25">
      <c r="A19" s="69">
        <v>16</v>
      </c>
      <c r="B19" s="2" t="s">
        <v>41</v>
      </c>
      <c r="C19" s="2" t="s">
        <v>42</v>
      </c>
      <c r="D19" s="8">
        <f>SUMIFS('Dealer Wise'!E$3:E$123,'Dealer Wise'!$D$3:$D$123,'Zone Wise'!$C19)</f>
        <v>23080163.673757143</v>
      </c>
      <c r="E19" s="8">
        <f>SUMIFS('Dealer Wise'!F$3:F$123,'Dealer Wise'!$D$3:$D$123,'Zone Wise'!$C19)</f>
        <v>7274148.7472999999</v>
      </c>
      <c r="F19" s="9">
        <f t="shared" si="0"/>
        <v>0.31516885452467269</v>
      </c>
      <c r="G19" s="46">
        <f t="shared" si="7"/>
        <v>11189982.191705715</v>
      </c>
      <c r="H19" s="8">
        <f t="shared" si="1"/>
        <v>1243331.3546339683</v>
      </c>
      <c r="I19" s="46">
        <f t="shared" si="8"/>
        <v>12574792.012131143</v>
      </c>
      <c r="J19" s="8">
        <f t="shared" si="2"/>
        <v>1397199.112459016</v>
      </c>
      <c r="K19" s="8">
        <f t="shared" si="9"/>
        <v>13728800.195819002</v>
      </c>
      <c r="L19" s="8">
        <f t="shared" si="3"/>
        <v>1525422.243979889</v>
      </c>
      <c r="M19" s="56">
        <f t="shared" si="10"/>
        <v>14882808.379506856</v>
      </c>
      <c r="N19" s="8">
        <f t="shared" si="4"/>
        <v>1653645.3755007619</v>
      </c>
      <c r="O19" s="8">
        <f t="shared" si="5"/>
        <v>15806014.926457144</v>
      </c>
      <c r="P19" s="8">
        <f t="shared" si="6"/>
        <v>1756223.8807174605</v>
      </c>
    </row>
    <row r="20" spans="1:16" x14ac:dyDescent="0.25">
      <c r="A20" s="69">
        <v>17</v>
      </c>
      <c r="B20" s="2" t="s">
        <v>41</v>
      </c>
      <c r="C20" s="2" t="s">
        <v>44</v>
      </c>
      <c r="D20" s="8">
        <f>SUMIFS('Dealer Wise'!E$3:E$123,'Dealer Wise'!$D$3:$D$123,'Zone Wise'!$C20)</f>
        <v>13170201.478923811</v>
      </c>
      <c r="E20" s="8">
        <f>SUMIFS('Dealer Wise'!F$3:F$123,'Dealer Wise'!$D$3:$D$123,'Zone Wise'!$C20)</f>
        <v>3454258.895</v>
      </c>
      <c r="F20" s="9">
        <f t="shared" si="0"/>
        <v>0.26227836381454211</v>
      </c>
      <c r="G20" s="46">
        <f t="shared" si="7"/>
        <v>7081902.288139049</v>
      </c>
      <c r="H20" s="8">
        <f t="shared" si="1"/>
        <v>786878.03201544983</v>
      </c>
      <c r="I20" s="46">
        <f t="shared" si="8"/>
        <v>7872114.3768744767</v>
      </c>
      <c r="J20" s="8">
        <f t="shared" si="2"/>
        <v>874679.37520827516</v>
      </c>
      <c r="K20" s="8">
        <f t="shared" si="9"/>
        <v>8530624.4508206677</v>
      </c>
      <c r="L20" s="8">
        <f t="shared" si="3"/>
        <v>947847.16120229638</v>
      </c>
      <c r="M20" s="56">
        <f t="shared" si="10"/>
        <v>9189134.5247668587</v>
      </c>
      <c r="N20" s="8">
        <f t="shared" si="4"/>
        <v>1021014.9471963176</v>
      </c>
      <c r="O20" s="8">
        <f t="shared" si="5"/>
        <v>9715942.5839238111</v>
      </c>
      <c r="P20" s="8">
        <f t="shared" si="6"/>
        <v>1079549.1759915345</v>
      </c>
    </row>
    <row r="21" spans="1:16" x14ac:dyDescent="0.25">
      <c r="A21" s="69">
        <v>18</v>
      </c>
      <c r="B21" s="2" t="s">
        <v>41</v>
      </c>
      <c r="C21" s="2" t="s">
        <v>46</v>
      </c>
      <c r="D21" s="8">
        <f>SUMIFS('Dealer Wise'!E$3:E$123,'Dealer Wise'!$D$3:$D$123,'Zone Wise'!$C21)</f>
        <v>16048974.996009527</v>
      </c>
      <c r="E21" s="8">
        <f>SUMIFS('Dealer Wise'!F$3:F$123,'Dealer Wise'!$D$3:$D$123,'Zone Wise'!$C21)</f>
        <v>7808076.2117000008</v>
      </c>
      <c r="F21" s="9">
        <f t="shared" si="0"/>
        <v>0.48651556960126291</v>
      </c>
      <c r="G21" s="46">
        <f t="shared" si="7"/>
        <v>5031103.785107621</v>
      </c>
      <c r="H21" s="8">
        <f t="shared" si="1"/>
        <v>559011.53167862457</v>
      </c>
      <c r="I21" s="46">
        <f t="shared" si="8"/>
        <v>5994042.2848681929</v>
      </c>
      <c r="J21" s="8">
        <f t="shared" si="2"/>
        <v>666004.69831868808</v>
      </c>
      <c r="K21" s="8">
        <f t="shared" si="9"/>
        <v>6796491.0346686682</v>
      </c>
      <c r="L21" s="8">
        <f t="shared" si="3"/>
        <v>755165.6705187409</v>
      </c>
      <c r="M21" s="56">
        <f t="shared" si="10"/>
        <v>7598939.7844691435</v>
      </c>
      <c r="N21" s="8">
        <f t="shared" si="4"/>
        <v>844326.64271879371</v>
      </c>
      <c r="O21" s="8">
        <f t="shared" si="5"/>
        <v>8240898.784309526</v>
      </c>
      <c r="P21" s="8">
        <f t="shared" si="6"/>
        <v>915655.42047883617</v>
      </c>
    </row>
    <row r="22" spans="1:16" x14ac:dyDescent="0.25">
      <c r="A22" s="69">
        <v>19</v>
      </c>
      <c r="B22" s="2" t="s">
        <v>41</v>
      </c>
      <c r="C22" s="2" t="s">
        <v>51</v>
      </c>
      <c r="D22" s="8">
        <f>SUMIFS('Dealer Wise'!E$3:E$123,'Dealer Wise'!$D$3:$D$123,'Zone Wise'!$C22)</f>
        <v>11059255.570685714</v>
      </c>
      <c r="E22" s="8">
        <f>SUMIFS('Dealer Wise'!F$3:F$123,'Dealer Wise'!$D$3:$D$123,'Zone Wise'!$C22)</f>
        <v>2080885.1968</v>
      </c>
      <c r="F22" s="9">
        <f t="shared" si="0"/>
        <v>0.18815779990795325</v>
      </c>
      <c r="G22" s="46">
        <f t="shared" si="7"/>
        <v>6766519.2597485716</v>
      </c>
      <c r="H22" s="8">
        <f t="shared" si="1"/>
        <v>751835.47330539685</v>
      </c>
      <c r="I22" s="46">
        <f t="shared" si="8"/>
        <v>7430074.593989714</v>
      </c>
      <c r="J22" s="8">
        <f t="shared" si="2"/>
        <v>825563.84377663489</v>
      </c>
      <c r="K22" s="8">
        <f t="shared" si="9"/>
        <v>7983037.3725239998</v>
      </c>
      <c r="L22" s="8">
        <f t="shared" si="3"/>
        <v>887004.15250266669</v>
      </c>
      <c r="M22" s="56">
        <f t="shared" si="10"/>
        <v>8536000.1510582864</v>
      </c>
      <c r="N22" s="8">
        <f t="shared" si="4"/>
        <v>948444.46122869849</v>
      </c>
      <c r="O22" s="8">
        <f t="shared" si="5"/>
        <v>8978370.3738857135</v>
      </c>
      <c r="P22" s="8">
        <f t="shared" si="6"/>
        <v>997596.7082095237</v>
      </c>
    </row>
    <row r="23" spans="1:16" x14ac:dyDescent="0.25">
      <c r="A23" s="69">
        <v>20</v>
      </c>
      <c r="B23" s="2" t="s">
        <v>41</v>
      </c>
      <c r="C23" s="2" t="s">
        <v>49</v>
      </c>
      <c r="D23" s="8">
        <f>SUMIFS('Dealer Wise'!E$3:E$123,'Dealer Wise'!$D$3:$D$123,'Zone Wise'!$C23)</f>
        <v>12336360.363919048</v>
      </c>
      <c r="E23" s="8">
        <f>SUMIFS('Dealer Wise'!F$3:F$123,'Dealer Wise'!$D$3:$D$123,'Zone Wise'!$C23)</f>
        <v>2850716.9135000003</v>
      </c>
      <c r="F23" s="9">
        <f t="shared" si="0"/>
        <v>0.23108249349116589</v>
      </c>
      <c r="G23" s="46">
        <f t="shared" si="7"/>
        <v>7018371.3776352387</v>
      </c>
      <c r="H23" s="8">
        <f t="shared" si="1"/>
        <v>779819.04195947095</v>
      </c>
      <c r="I23" s="46">
        <f t="shared" si="8"/>
        <v>7758552.9994703811</v>
      </c>
      <c r="J23" s="8">
        <f t="shared" si="2"/>
        <v>862061.44438559795</v>
      </c>
      <c r="K23" s="8">
        <f t="shared" si="9"/>
        <v>8375371.0176663343</v>
      </c>
      <c r="L23" s="8">
        <f t="shared" si="3"/>
        <v>930596.77974070376</v>
      </c>
      <c r="M23" s="56">
        <f t="shared" si="10"/>
        <v>8992189.0358622856</v>
      </c>
      <c r="N23" s="8">
        <f t="shared" si="4"/>
        <v>999132.11509580957</v>
      </c>
      <c r="O23" s="8">
        <f t="shared" si="5"/>
        <v>9485643.4504190478</v>
      </c>
      <c r="P23" s="8">
        <f t="shared" si="6"/>
        <v>1053960.3833798943</v>
      </c>
    </row>
    <row r="24" spans="1:16" x14ac:dyDescent="0.25">
      <c r="A24" s="69">
        <v>21</v>
      </c>
      <c r="B24" s="2" t="s">
        <v>41</v>
      </c>
      <c r="C24" s="2" t="s">
        <v>54</v>
      </c>
      <c r="D24" s="8">
        <f>SUMIFS('Dealer Wise'!E$3:E$123,'Dealer Wise'!$D$3:$D$123,'Zone Wise'!$C24)</f>
        <v>20404787.442304764</v>
      </c>
      <c r="E24" s="8">
        <f>SUMIFS('Dealer Wise'!F$3:F$123,'Dealer Wise'!$D$3:$D$123,'Zone Wise'!$C24)</f>
        <v>7826020.133200001</v>
      </c>
      <c r="F24" s="9">
        <f t="shared" si="0"/>
        <v>0.38353842966158513</v>
      </c>
      <c r="G24" s="46">
        <f t="shared" si="7"/>
        <v>8497809.8206438106</v>
      </c>
      <c r="H24" s="8">
        <f t="shared" si="1"/>
        <v>944201.09118264564</v>
      </c>
      <c r="I24" s="46">
        <f t="shared" si="8"/>
        <v>9722097.0671820976</v>
      </c>
      <c r="J24" s="8">
        <f t="shared" si="2"/>
        <v>1080233.0074646776</v>
      </c>
      <c r="K24" s="8">
        <f t="shared" si="9"/>
        <v>10742336.439297333</v>
      </c>
      <c r="L24" s="8">
        <f t="shared" si="3"/>
        <v>1193592.9376997037</v>
      </c>
      <c r="M24" s="56">
        <f t="shared" si="10"/>
        <v>11762575.811412573</v>
      </c>
      <c r="N24" s="8">
        <f t="shared" si="4"/>
        <v>1306952.8679347304</v>
      </c>
      <c r="O24" s="8">
        <f t="shared" si="5"/>
        <v>12578767.309104763</v>
      </c>
      <c r="P24" s="8">
        <f t="shared" si="6"/>
        <v>1397640.8121227515</v>
      </c>
    </row>
    <row r="25" spans="1:16" x14ac:dyDescent="0.25">
      <c r="A25" s="69">
        <v>22</v>
      </c>
      <c r="B25" s="2" t="s">
        <v>41</v>
      </c>
      <c r="C25" s="2" t="s">
        <v>56</v>
      </c>
      <c r="D25" s="8">
        <f>SUMIFS('Dealer Wise'!E$3:E$123,'Dealer Wise'!$D$3:$D$123,'Zone Wise'!$C25)</f>
        <v>25947620.850976188</v>
      </c>
      <c r="E25" s="8">
        <f>SUMIFS('Dealer Wise'!F$3:F$123,'Dealer Wise'!$D$3:$D$123,'Zone Wise'!$C25)</f>
        <v>12941894.605</v>
      </c>
      <c r="F25" s="9">
        <f t="shared" si="0"/>
        <v>0.49876999048693543</v>
      </c>
      <c r="G25" s="46">
        <f t="shared" si="7"/>
        <v>7816202.0757809505</v>
      </c>
      <c r="H25" s="8">
        <f t="shared" si="1"/>
        <v>868466.89730899455</v>
      </c>
      <c r="I25" s="46">
        <f t="shared" si="8"/>
        <v>9373059.3268395215</v>
      </c>
      <c r="J25" s="8">
        <f t="shared" si="2"/>
        <v>1041451.0363155024</v>
      </c>
      <c r="K25" s="8">
        <f t="shared" si="9"/>
        <v>10670440.369388331</v>
      </c>
      <c r="L25" s="8">
        <f t="shared" si="3"/>
        <v>1185604.4854875924</v>
      </c>
      <c r="M25" s="56">
        <f t="shared" si="10"/>
        <v>11967821.41193714</v>
      </c>
      <c r="N25" s="8">
        <f t="shared" si="4"/>
        <v>1329757.9346596822</v>
      </c>
      <c r="O25" s="8">
        <f t="shared" si="5"/>
        <v>13005726.245976187</v>
      </c>
      <c r="P25" s="8">
        <f t="shared" si="6"/>
        <v>1445080.6939973542</v>
      </c>
    </row>
    <row r="26" spans="1:16" x14ac:dyDescent="0.25">
      <c r="A26" s="69">
        <v>23</v>
      </c>
      <c r="B26" s="2" t="s">
        <v>172</v>
      </c>
      <c r="C26" s="2" t="s">
        <v>61</v>
      </c>
      <c r="D26" s="8">
        <f>SUMIFS('Dealer Wise'!E$3:E$123,'Dealer Wise'!$D$3:$D$123,'Zone Wise'!$C26)</f>
        <v>27029543.949414276</v>
      </c>
      <c r="E26" s="8">
        <f>SUMIFS('Dealer Wise'!F$3:F$123,'Dealer Wise'!$D$3:$D$123,'Zone Wise'!$C26)</f>
        <v>9175979.9690000005</v>
      </c>
      <c r="F26" s="9">
        <f t="shared" si="0"/>
        <v>0.33947964442806822</v>
      </c>
      <c r="G26" s="46">
        <f t="shared" si="7"/>
        <v>12447655.190531421</v>
      </c>
      <c r="H26" s="8">
        <f t="shared" si="1"/>
        <v>1383072.7989479357</v>
      </c>
      <c r="I26" s="46">
        <f t="shared" si="8"/>
        <v>14069427.827496275</v>
      </c>
      <c r="J26" s="8">
        <f t="shared" si="2"/>
        <v>1563269.7586106972</v>
      </c>
      <c r="K26" s="8">
        <f t="shared" si="9"/>
        <v>15420905.024966992</v>
      </c>
      <c r="L26" s="8">
        <f t="shared" si="3"/>
        <v>1713433.8916629991</v>
      </c>
      <c r="M26" s="56">
        <f t="shared" si="10"/>
        <v>16772382.222437702</v>
      </c>
      <c r="N26" s="8">
        <f t="shared" si="4"/>
        <v>1863598.0247153002</v>
      </c>
      <c r="O26" s="8">
        <f t="shared" si="5"/>
        <v>17853563.980414275</v>
      </c>
      <c r="P26" s="8">
        <f t="shared" si="6"/>
        <v>1983729.3311571416</v>
      </c>
    </row>
    <row r="27" spans="1:16" x14ac:dyDescent="0.25">
      <c r="A27" s="69">
        <v>24</v>
      </c>
      <c r="B27" s="2" t="s">
        <v>172</v>
      </c>
      <c r="C27" s="2" t="s">
        <v>62</v>
      </c>
      <c r="D27" s="8">
        <f>SUMIFS('Dealer Wise'!E$3:E$123,'Dealer Wise'!$D$3:$D$123,'Zone Wise'!$C27)</f>
        <v>23025374.18341428</v>
      </c>
      <c r="E27" s="8">
        <f>SUMIFS('Dealer Wise'!F$3:F$123,'Dealer Wise'!$D$3:$D$123,'Zone Wise'!$C27)</f>
        <v>11371418.226499999</v>
      </c>
      <c r="F27" s="9">
        <f t="shared" si="0"/>
        <v>0.49386464410602715</v>
      </c>
      <c r="G27" s="46">
        <f t="shared" si="7"/>
        <v>7048881.1202314254</v>
      </c>
      <c r="H27" s="8">
        <f t="shared" si="1"/>
        <v>783209.01335904724</v>
      </c>
      <c r="I27" s="46">
        <f t="shared" si="8"/>
        <v>8430403.5712362807</v>
      </c>
      <c r="J27" s="8">
        <f t="shared" si="2"/>
        <v>936711.50791514234</v>
      </c>
      <c r="K27" s="8">
        <f t="shared" si="9"/>
        <v>9581672.2804069985</v>
      </c>
      <c r="L27" s="8">
        <f t="shared" si="3"/>
        <v>1064630.2533785554</v>
      </c>
      <c r="M27" s="56">
        <f t="shared" si="10"/>
        <v>10732940.989577709</v>
      </c>
      <c r="N27" s="8">
        <f t="shared" si="4"/>
        <v>1192548.9988419677</v>
      </c>
      <c r="O27" s="8">
        <f t="shared" si="5"/>
        <v>11653955.956914281</v>
      </c>
      <c r="P27" s="8">
        <f t="shared" si="6"/>
        <v>1294883.9952126979</v>
      </c>
    </row>
    <row r="28" spans="1:16" x14ac:dyDescent="0.25">
      <c r="A28" s="69">
        <v>25</v>
      </c>
      <c r="B28" s="2" t="s">
        <v>172</v>
      </c>
      <c r="C28" s="2" t="s">
        <v>60</v>
      </c>
      <c r="D28" s="8">
        <f>SUMIFS('Dealer Wise'!E$3:E$123,'Dealer Wise'!$D$3:$D$123,'Zone Wise'!$C28)</f>
        <v>19984123.291090477</v>
      </c>
      <c r="E28" s="8">
        <f>SUMIFS('Dealer Wise'!F$3:F$123,'Dealer Wise'!$D$3:$D$123,'Zone Wise'!$C28)</f>
        <v>5609210.6200000001</v>
      </c>
      <c r="F28" s="9">
        <f t="shared" si="0"/>
        <v>0.28068334739011319</v>
      </c>
      <c r="G28" s="46">
        <f t="shared" si="7"/>
        <v>10378088.012872383</v>
      </c>
      <c r="H28" s="8">
        <f t="shared" si="1"/>
        <v>1153120.8903191537</v>
      </c>
      <c r="I28" s="46">
        <f t="shared" si="8"/>
        <v>11577135.410337809</v>
      </c>
      <c r="J28" s="8">
        <f t="shared" si="2"/>
        <v>1286348.3789264234</v>
      </c>
      <c r="K28" s="8">
        <f t="shared" si="9"/>
        <v>12576341.574892335</v>
      </c>
      <c r="L28" s="8">
        <f t="shared" si="3"/>
        <v>1397371.2860991482</v>
      </c>
      <c r="M28" s="56">
        <f t="shared" si="10"/>
        <v>13575547.739446856</v>
      </c>
      <c r="N28" s="8">
        <f t="shared" si="4"/>
        <v>1508394.1932718728</v>
      </c>
      <c r="O28" s="8">
        <f t="shared" si="5"/>
        <v>14374912.671090476</v>
      </c>
      <c r="P28" s="8">
        <f t="shared" si="6"/>
        <v>1597212.519010053</v>
      </c>
    </row>
    <row r="29" spans="1:16" x14ac:dyDescent="0.25">
      <c r="A29" s="69">
        <v>26</v>
      </c>
      <c r="B29" s="2" t="s">
        <v>172</v>
      </c>
      <c r="C29" s="2" t="s">
        <v>63</v>
      </c>
      <c r="D29" s="8">
        <f>SUMIFS('Dealer Wise'!E$3:E$123,'Dealer Wise'!$D$3:$D$123,'Zone Wise'!$C29)</f>
        <v>22585854.425657146</v>
      </c>
      <c r="E29" s="8">
        <f>SUMIFS('Dealer Wise'!F$3:F$123,'Dealer Wise'!$D$3:$D$123,'Zone Wise'!$C29)</f>
        <v>9941919.7576000001</v>
      </c>
      <c r="F29" s="9">
        <f t="shared" si="0"/>
        <v>0.44018346927385438</v>
      </c>
      <c r="G29" s="46">
        <f t="shared" si="7"/>
        <v>8126763.7829257157</v>
      </c>
      <c r="H29" s="8">
        <f t="shared" si="1"/>
        <v>902973.75365841284</v>
      </c>
      <c r="I29" s="46">
        <f t="shared" si="8"/>
        <v>9481915.0484651458</v>
      </c>
      <c r="J29" s="8">
        <f t="shared" si="2"/>
        <v>1053546.1164961273</v>
      </c>
      <c r="K29" s="8">
        <f t="shared" si="9"/>
        <v>10611207.769748004</v>
      </c>
      <c r="L29" s="8">
        <f t="shared" si="3"/>
        <v>1179023.085527556</v>
      </c>
      <c r="M29" s="56">
        <f t="shared" si="10"/>
        <v>11740500.491030859</v>
      </c>
      <c r="N29" s="8">
        <f t="shared" si="4"/>
        <v>1304500.0545589842</v>
      </c>
      <c r="O29" s="8">
        <f t="shared" si="5"/>
        <v>12643934.668057146</v>
      </c>
      <c r="P29" s="8">
        <f t="shared" si="6"/>
        <v>1404881.6297841272</v>
      </c>
    </row>
    <row r="30" spans="1:16" x14ac:dyDescent="0.25">
      <c r="A30" s="69">
        <v>27</v>
      </c>
      <c r="B30" s="2" t="s">
        <v>172</v>
      </c>
      <c r="C30" s="2" t="s">
        <v>64</v>
      </c>
      <c r="D30" s="8">
        <f>SUMIFS('Dealer Wise'!E$3:E$123,'Dealer Wise'!$D$3:$D$123,'Zone Wise'!$C30)</f>
        <v>16669923.625109525</v>
      </c>
      <c r="E30" s="8">
        <f>SUMIFS('Dealer Wise'!F$3:F$123,'Dealer Wise'!$D$3:$D$123,'Zone Wise'!$C30)</f>
        <v>5329801.7294999994</v>
      </c>
      <c r="F30" s="9">
        <f t="shared" si="0"/>
        <v>0.31972562378581271</v>
      </c>
      <c r="G30" s="46">
        <f t="shared" si="7"/>
        <v>8006137.1705876216</v>
      </c>
      <c r="H30" s="8">
        <f t="shared" si="1"/>
        <v>889570.79673195793</v>
      </c>
      <c r="I30" s="46">
        <f t="shared" si="8"/>
        <v>9006332.5880941916</v>
      </c>
      <c r="J30" s="8">
        <f t="shared" si="2"/>
        <v>1000703.6208993546</v>
      </c>
      <c r="K30" s="8">
        <f t="shared" si="9"/>
        <v>9839828.76934967</v>
      </c>
      <c r="L30" s="8">
        <f t="shared" si="3"/>
        <v>1093314.3077055188</v>
      </c>
      <c r="M30" s="56">
        <f t="shared" si="10"/>
        <v>10673324.950605145</v>
      </c>
      <c r="N30" s="8">
        <f t="shared" si="4"/>
        <v>1185924.9945116828</v>
      </c>
      <c r="O30" s="8">
        <f t="shared" si="5"/>
        <v>11340121.895609526</v>
      </c>
      <c r="P30" s="8">
        <f t="shared" si="6"/>
        <v>1260013.5439566141</v>
      </c>
    </row>
    <row r="31" spans="1:16" x14ac:dyDescent="0.25">
      <c r="A31" s="69">
        <v>28</v>
      </c>
      <c r="B31" s="2" t="s">
        <v>172</v>
      </c>
      <c r="C31" s="29" t="s">
        <v>178</v>
      </c>
      <c r="D31" s="8">
        <f>SUMIFS('Dealer Wise'!E$3:E$123,'Dealer Wise'!$D$3:$D$123,'Zone Wise'!$C31)</f>
        <v>16447514.377404761</v>
      </c>
      <c r="E31" s="8">
        <f>SUMIFS('Dealer Wise'!F$3:F$123,'Dealer Wise'!$D$3:$D$123,'Zone Wise'!$C31)</f>
        <v>4780520.4091000007</v>
      </c>
      <c r="F31" s="9">
        <f t="shared" si="0"/>
        <v>0.2906530615755154</v>
      </c>
      <c r="G31" s="46">
        <f t="shared" si="7"/>
        <v>8377491.0928238081</v>
      </c>
      <c r="H31" s="8">
        <f t="shared" si="1"/>
        <v>930832.34364708979</v>
      </c>
      <c r="I31" s="46">
        <f t="shared" si="8"/>
        <v>9364341.9554680921</v>
      </c>
      <c r="J31" s="8">
        <f t="shared" si="2"/>
        <v>1040482.4394964547</v>
      </c>
      <c r="K31" s="8">
        <f t="shared" si="9"/>
        <v>10186717.674338333</v>
      </c>
      <c r="L31" s="8">
        <f t="shared" si="3"/>
        <v>1131857.5193709258</v>
      </c>
      <c r="M31" s="56">
        <f t="shared" si="10"/>
        <v>11009093.393208567</v>
      </c>
      <c r="N31" s="8">
        <f t="shared" si="4"/>
        <v>1223232.5992453964</v>
      </c>
      <c r="O31" s="8">
        <f t="shared" si="5"/>
        <v>11666993.968304761</v>
      </c>
      <c r="P31" s="8">
        <f t="shared" si="6"/>
        <v>1296332.6631449733</v>
      </c>
    </row>
    <row r="32" spans="1:16" x14ac:dyDescent="0.25">
      <c r="A32" s="69">
        <v>29</v>
      </c>
      <c r="B32" s="2" t="s">
        <v>66</v>
      </c>
      <c r="C32" s="29" t="s">
        <v>67</v>
      </c>
      <c r="D32" s="8">
        <f>SUMIFS('Dealer Wise'!E$3:E$123,'Dealer Wise'!$D$3:$D$123,'Zone Wise'!$C32)</f>
        <v>16801628.448561907</v>
      </c>
      <c r="E32" s="8">
        <f>SUMIFS('Dealer Wise'!F$3:F$123,'Dealer Wise'!$D$3:$D$123,'Zone Wise'!$C32)</f>
        <v>6979464.6418999974</v>
      </c>
      <c r="F32" s="9">
        <f t="shared" si="0"/>
        <v>0.41540405819992926</v>
      </c>
      <c r="G32" s="46">
        <f t="shared" si="7"/>
        <v>6461838.1169495285</v>
      </c>
      <c r="H32" s="8">
        <f t="shared" si="1"/>
        <v>717982.01299439208</v>
      </c>
      <c r="I32" s="46">
        <f t="shared" si="8"/>
        <v>7469935.8238632418</v>
      </c>
      <c r="J32" s="8">
        <f t="shared" si="2"/>
        <v>829992.86931813799</v>
      </c>
      <c r="K32" s="8">
        <f t="shared" si="9"/>
        <v>8310017.2462913375</v>
      </c>
      <c r="L32" s="8">
        <f t="shared" si="3"/>
        <v>923335.24958792643</v>
      </c>
      <c r="M32" s="56">
        <f t="shared" si="10"/>
        <v>9150098.6687194332</v>
      </c>
      <c r="N32" s="8">
        <f t="shared" si="4"/>
        <v>1016677.6298577148</v>
      </c>
      <c r="O32" s="8">
        <f t="shared" si="5"/>
        <v>9822163.8066619094</v>
      </c>
      <c r="P32" s="8">
        <f t="shared" si="6"/>
        <v>1091351.5340735456</v>
      </c>
    </row>
    <row r="33" spans="1:16" x14ac:dyDescent="0.25">
      <c r="A33" s="69">
        <v>30</v>
      </c>
      <c r="B33" s="2" t="s">
        <v>66</v>
      </c>
      <c r="C33" s="2" t="s">
        <v>71</v>
      </c>
      <c r="D33" s="8">
        <f>SUMIFS('Dealer Wise'!E$3:E$123,'Dealer Wise'!$D$3:$D$123,'Zone Wise'!$C33)</f>
        <v>40898120.896657147</v>
      </c>
      <c r="E33" s="8">
        <f>SUMIFS('Dealer Wise'!F$3:F$123,'Dealer Wise'!$D$3:$D$123,'Zone Wise'!$C33)</f>
        <v>21307626.603400003</v>
      </c>
      <c r="F33" s="9">
        <f t="shared" si="0"/>
        <v>0.52099280202239329</v>
      </c>
      <c r="G33" s="46">
        <f t="shared" si="7"/>
        <v>11410870.113925714</v>
      </c>
      <c r="H33" s="8">
        <f t="shared" si="1"/>
        <v>1267874.4571028571</v>
      </c>
      <c r="I33" s="46">
        <f t="shared" si="8"/>
        <v>13864757.367725145</v>
      </c>
      <c r="J33" s="8">
        <f t="shared" si="2"/>
        <v>1540528.596413905</v>
      </c>
      <c r="K33" s="8">
        <f t="shared" si="9"/>
        <v>15909663.412558001</v>
      </c>
      <c r="L33" s="8">
        <f t="shared" si="3"/>
        <v>1767740.3791731112</v>
      </c>
      <c r="M33" s="56">
        <f t="shared" si="10"/>
        <v>17954569.457390856</v>
      </c>
      <c r="N33" s="8">
        <f t="shared" si="4"/>
        <v>1994952.1619323173</v>
      </c>
      <c r="O33" s="8">
        <f t="shared" si="5"/>
        <v>19590494.293257143</v>
      </c>
      <c r="P33" s="8">
        <f t="shared" si="6"/>
        <v>2176721.5881396825</v>
      </c>
    </row>
    <row r="34" spans="1:16" x14ac:dyDescent="0.25">
      <c r="A34" s="69">
        <v>31</v>
      </c>
      <c r="B34" s="2" t="s">
        <v>66</v>
      </c>
      <c r="C34" s="2" t="s">
        <v>75</v>
      </c>
      <c r="D34" s="8">
        <f>SUMIFS('Dealer Wise'!E$3:E$123,'Dealer Wise'!$D$3:$D$123,'Zone Wise'!$C34)</f>
        <v>26391198.818647623</v>
      </c>
      <c r="E34" s="8">
        <f>SUMIFS('Dealer Wise'!F$3:F$123,'Dealer Wise'!$D$3:$D$123,'Zone Wise'!$C34)</f>
        <v>11006944.631500002</v>
      </c>
      <c r="F34" s="9">
        <f t="shared" si="0"/>
        <v>0.41706876247405106</v>
      </c>
      <c r="G34" s="46">
        <f t="shared" si="7"/>
        <v>10106014.423418097</v>
      </c>
      <c r="H34" s="8">
        <f t="shared" si="1"/>
        <v>1122890.4914908996</v>
      </c>
      <c r="I34" s="46">
        <f t="shared" si="8"/>
        <v>11689486.352536954</v>
      </c>
      <c r="J34" s="8">
        <f t="shared" si="2"/>
        <v>1298831.8169485505</v>
      </c>
      <c r="K34" s="8">
        <f t="shared" si="9"/>
        <v>13009046.293469336</v>
      </c>
      <c r="L34" s="8">
        <f t="shared" si="3"/>
        <v>1445449.5881632594</v>
      </c>
      <c r="M34" s="56">
        <f t="shared" si="10"/>
        <v>14328606.234401714</v>
      </c>
      <c r="N34" s="8">
        <f t="shared" si="4"/>
        <v>1592067.3593779681</v>
      </c>
      <c r="O34" s="8">
        <f t="shared" si="5"/>
        <v>15384254.187147621</v>
      </c>
      <c r="P34" s="8">
        <f t="shared" si="6"/>
        <v>1709361.5763497357</v>
      </c>
    </row>
    <row r="35" spans="1:16" x14ac:dyDescent="0.25">
      <c r="A35" s="69">
        <v>32</v>
      </c>
      <c r="B35" s="2" t="s">
        <v>66</v>
      </c>
      <c r="C35" s="2" t="s">
        <v>66</v>
      </c>
      <c r="D35" s="8">
        <f>SUMIFS('Dealer Wise'!E$3:E$123,'Dealer Wise'!$D$3:$D$123,'Zone Wise'!$C35)</f>
        <v>18309957.713500008</v>
      </c>
      <c r="E35" s="8">
        <f>SUMIFS('Dealer Wise'!F$3:F$123,'Dealer Wise'!$D$3:$D$123,'Zone Wise'!$C35)</f>
        <v>9594234.7940999996</v>
      </c>
      <c r="F35" s="9">
        <f t="shared" ref="F35:F54" si="11">E35/D35</f>
        <v>0.52399000282923269</v>
      </c>
      <c r="G35" s="46">
        <f t="shared" si="7"/>
        <v>5053731.3767000083</v>
      </c>
      <c r="H35" s="8">
        <f t="shared" si="1"/>
        <v>561525.70852222317</v>
      </c>
      <c r="I35" s="46">
        <f t="shared" si="8"/>
        <v>6152328.8395100068</v>
      </c>
      <c r="J35" s="8">
        <f t="shared" si="2"/>
        <v>683592.09327888966</v>
      </c>
      <c r="K35" s="8">
        <f t="shared" si="9"/>
        <v>7067826.7251850087</v>
      </c>
      <c r="L35" s="8">
        <f t="shared" ref="L35:L53" si="12">K35/$P$2</f>
        <v>785314.08057611203</v>
      </c>
      <c r="M35" s="56">
        <f t="shared" si="10"/>
        <v>7983324.6108600069</v>
      </c>
      <c r="N35" s="8">
        <f t="shared" si="4"/>
        <v>887036.06787333405</v>
      </c>
      <c r="O35" s="8">
        <f t="shared" ref="O35:O53" si="13">D35-E35</f>
        <v>8715722.9194000084</v>
      </c>
      <c r="P35" s="8">
        <f t="shared" si="6"/>
        <v>968413.65771111206</v>
      </c>
    </row>
    <row r="36" spans="1:16" x14ac:dyDescent="0.25">
      <c r="A36" s="69">
        <v>33</v>
      </c>
      <c r="B36" s="2" t="s">
        <v>66</v>
      </c>
      <c r="C36" s="2" t="s">
        <v>138</v>
      </c>
      <c r="D36" s="8">
        <f>SUMIFS('Dealer Wise'!E$3:E$123,'Dealer Wise'!$D$3:$D$123,'Zone Wise'!$C36)</f>
        <v>14316811.742652383</v>
      </c>
      <c r="E36" s="8">
        <f>SUMIFS('Dealer Wise'!F$3:F$123,'Dealer Wise'!$D$3:$D$123,'Zone Wise'!$C36)</f>
        <v>8895944.7583999988</v>
      </c>
      <c r="F36" s="9">
        <f t="shared" si="11"/>
        <v>0.62136353528330357</v>
      </c>
      <c r="G36" s="46">
        <f t="shared" si="7"/>
        <v>2557504.6357219089</v>
      </c>
      <c r="H36" s="8">
        <f t="shared" ref="H36:H53" si="14">G36/$P$2</f>
        <v>284167.18174687878</v>
      </c>
      <c r="I36" s="46">
        <f t="shared" si="8"/>
        <v>3416513.3402810507</v>
      </c>
      <c r="J36" s="8">
        <f t="shared" ref="J36:J53" si="15">I36/$P$2</f>
        <v>379612.59336456121</v>
      </c>
      <c r="K36" s="8">
        <f t="shared" si="9"/>
        <v>4132353.9274136703</v>
      </c>
      <c r="L36" s="8">
        <f t="shared" si="12"/>
        <v>459150.43637929671</v>
      </c>
      <c r="M36" s="56">
        <f t="shared" si="10"/>
        <v>4848194.5145462882</v>
      </c>
      <c r="N36" s="8">
        <f t="shared" ref="N36:N53" si="16">M36/$P$2</f>
        <v>538688.27939403197</v>
      </c>
      <c r="O36" s="8">
        <f t="shared" si="13"/>
        <v>5420866.9842523839</v>
      </c>
      <c r="P36" s="8">
        <f t="shared" ref="P36:P53" si="17">O36/$P$2</f>
        <v>602318.55380582041</v>
      </c>
    </row>
    <row r="37" spans="1:16" x14ac:dyDescent="0.25">
      <c r="A37" s="69">
        <v>34</v>
      </c>
      <c r="B37" s="2" t="s">
        <v>66</v>
      </c>
      <c r="C37" s="2" t="s">
        <v>82</v>
      </c>
      <c r="D37" s="8">
        <f>SUMIFS('Dealer Wise'!E$3:E$123,'Dealer Wise'!$D$3:$D$123,'Zone Wise'!$C37)</f>
        <v>27725818.356780954</v>
      </c>
      <c r="E37" s="8">
        <f>SUMIFS('Dealer Wise'!F$3:F$123,'Dealer Wise'!$D$3:$D$123,'Zone Wise'!$C37)</f>
        <v>11704103.729800001</v>
      </c>
      <c r="F37" s="9">
        <f t="shared" si="11"/>
        <v>0.4221373587314694</v>
      </c>
      <c r="G37" s="46">
        <f t="shared" si="7"/>
        <v>10476550.955624763</v>
      </c>
      <c r="H37" s="8">
        <f t="shared" si="14"/>
        <v>1164061.2172916404</v>
      </c>
      <c r="I37" s="46">
        <f t="shared" si="8"/>
        <v>12140100.05703162</v>
      </c>
      <c r="J37" s="8">
        <f t="shared" si="15"/>
        <v>1348900.0063368466</v>
      </c>
      <c r="K37" s="8">
        <f t="shared" si="9"/>
        <v>13526390.974870667</v>
      </c>
      <c r="L37" s="8">
        <f t="shared" si="12"/>
        <v>1502932.3305411851</v>
      </c>
      <c r="M37" s="56">
        <f t="shared" si="10"/>
        <v>14912681.892709713</v>
      </c>
      <c r="N37" s="8">
        <f t="shared" si="16"/>
        <v>1656964.6547455238</v>
      </c>
      <c r="O37" s="8">
        <f t="shared" si="13"/>
        <v>16021714.626980953</v>
      </c>
      <c r="P37" s="8">
        <f t="shared" si="17"/>
        <v>1780190.5141089947</v>
      </c>
    </row>
    <row r="38" spans="1:16" x14ac:dyDescent="0.25">
      <c r="A38" s="69">
        <v>35</v>
      </c>
      <c r="B38" s="2" t="s">
        <v>66</v>
      </c>
      <c r="C38" s="2" t="s">
        <v>87</v>
      </c>
      <c r="D38" s="8">
        <f>SUMIFS('Dealer Wise'!E$3:E$123,'Dealer Wise'!$D$3:$D$123,'Zone Wise'!$C38)</f>
        <v>21499806.487728566</v>
      </c>
      <c r="E38" s="8">
        <f>SUMIFS('Dealer Wise'!F$3:F$123,'Dealer Wise'!$D$3:$D$123,'Zone Wise'!$C38)</f>
        <v>10177840.6678</v>
      </c>
      <c r="F38" s="9">
        <f t="shared" si="11"/>
        <v>0.47339219883719424</v>
      </c>
      <c r="G38" s="46">
        <f t="shared" si="7"/>
        <v>7022004.5223828536</v>
      </c>
      <c r="H38" s="8">
        <f t="shared" si="14"/>
        <v>780222.72470920591</v>
      </c>
      <c r="I38" s="46">
        <f t="shared" si="8"/>
        <v>8311992.9116465654</v>
      </c>
      <c r="J38" s="8">
        <f t="shared" si="15"/>
        <v>923554.76796072954</v>
      </c>
      <c r="K38" s="8">
        <f t="shared" si="9"/>
        <v>9386983.2360329945</v>
      </c>
      <c r="L38" s="8">
        <f t="shared" si="12"/>
        <v>1042998.1373369994</v>
      </c>
      <c r="M38" s="56">
        <f t="shared" si="10"/>
        <v>10461973.560419424</v>
      </c>
      <c r="N38" s="8">
        <f t="shared" si="16"/>
        <v>1162441.5067132693</v>
      </c>
      <c r="O38" s="8">
        <f t="shared" si="13"/>
        <v>11321965.819928566</v>
      </c>
      <c r="P38" s="8">
        <f t="shared" si="17"/>
        <v>1257996.202214285</v>
      </c>
    </row>
    <row r="39" spans="1:16" x14ac:dyDescent="0.25">
      <c r="A39" s="69">
        <v>36</v>
      </c>
      <c r="B39" s="2" t="s">
        <v>90</v>
      </c>
      <c r="C39" s="2" t="s">
        <v>105</v>
      </c>
      <c r="D39" s="8">
        <f>SUMIFS('Dealer Wise'!E$3:E$123,'Dealer Wise'!$D$3:$D$123,'Zone Wise'!$C39)</f>
        <v>22678798.249785718</v>
      </c>
      <c r="E39" s="8">
        <f>SUMIFS('Dealer Wise'!F$3:F$123,'Dealer Wise'!$D$3:$D$123,'Zone Wise'!$C39)</f>
        <v>8534196.6740000006</v>
      </c>
      <c r="F39" s="9">
        <f t="shared" si="11"/>
        <v>0.37630727078233239</v>
      </c>
      <c r="G39" s="46">
        <f t="shared" si="7"/>
        <v>9608841.9258285742</v>
      </c>
      <c r="H39" s="8">
        <f t="shared" si="14"/>
        <v>1067649.1028698415</v>
      </c>
      <c r="I39" s="46">
        <f t="shared" si="8"/>
        <v>10969569.820815718</v>
      </c>
      <c r="J39" s="8">
        <f t="shared" si="15"/>
        <v>1218841.0912017464</v>
      </c>
      <c r="K39" s="8">
        <f t="shared" si="9"/>
        <v>12103509.733305002</v>
      </c>
      <c r="L39" s="8">
        <f t="shared" si="12"/>
        <v>1344834.4148116668</v>
      </c>
      <c r="M39" s="56">
        <f t="shared" si="10"/>
        <v>13237449.645794289</v>
      </c>
      <c r="N39" s="8">
        <f t="shared" si="16"/>
        <v>1470827.7384215877</v>
      </c>
      <c r="O39" s="8">
        <f t="shared" si="13"/>
        <v>14144601.575785717</v>
      </c>
      <c r="P39" s="8">
        <f t="shared" si="17"/>
        <v>1571622.397309524</v>
      </c>
    </row>
    <row r="40" spans="1:16" x14ac:dyDescent="0.25">
      <c r="A40" s="69">
        <v>37</v>
      </c>
      <c r="B40" s="2" t="s">
        <v>90</v>
      </c>
      <c r="C40" s="2" t="s">
        <v>91</v>
      </c>
      <c r="D40" s="8">
        <f>SUMIFS('Dealer Wise'!E$3:E$123,'Dealer Wise'!$D$3:$D$123,'Zone Wise'!$C40)</f>
        <v>17415266.500857145</v>
      </c>
      <c r="E40" s="8">
        <f>SUMIFS('Dealer Wise'!F$3:F$123,'Dealer Wise'!$D$3:$D$123,'Zone Wise'!$C40)</f>
        <v>9219422.2978999987</v>
      </c>
      <c r="F40" s="9">
        <f t="shared" si="11"/>
        <v>0.52938737959859739</v>
      </c>
      <c r="G40" s="46">
        <f t="shared" si="7"/>
        <v>4712790.9027857184</v>
      </c>
      <c r="H40" s="8">
        <f t="shared" si="14"/>
        <v>523643.43364285759</v>
      </c>
      <c r="I40" s="46">
        <f t="shared" si="8"/>
        <v>5757706.8928371463</v>
      </c>
      <c r="J40" s="8">
        <f t="shared" si="15"/>
        <v>639745.21031523845</v>
      </c>
      <c r="K40" s="8">
        <f t="shared" si="9"/>
        <v>6628470.2178800032</v>
      </c>
      <c r="L40" s="8">
        <f t="shared" si="12"/>
        <v>736496.69087555585</v>
      </c>
      <c r="M40" s="56">
        <f t="shared" si="10"/>
        <v>7499233.54292286</v>
      </c>
      <c r="N40" s="8">
        <f t="shared" si="16"/>
        <v>833248.17143587337</v>
      </c>
      <c r="O40" s="8">
        <f t="shared" si="13"/>
        <v>8195844.2029571459</v>
      </c>
      <c r="P40" s="8">
        <f t="shared" si="17"/>
        <v>910649.35588412732</v>
      </c>
    </row>
    <row r="41" spans="1:16" x14ac:dyDescent="0.25">
      <c r="A41" s="69">
        <v>38</v>
      </c>
      <c r="B41" s="2" t="s">
        <v>90</v>
      </c>
      <c r="C41" s="2" t="s">
        <v>96</v>
      </c>
      <c r="D41" s="8">
        <f>SUMIFS('Dealer Wise'!E$3:E$123,'Dealer Wise'!$D$3:$D$123,'Zone Wise'!$C41)</f>
        <v>30920687.051214285</v>
      </c>
      <c r="E41" s="8">
        <f>SUMIFS('Dealer Wise'!F$3:F$123,'Dealer Wise'!$D$3:$D$123,'Zone Wise'!$C41)</f>
        <v>7948706.0895999996</v>
      </c>
      <c r="F41" s="9">
        <f t="shared" si="11"/>
        <v>0.25706757668205971</v>
      </c>
      <c r="G41" s="46">
        <f t="shared" si="7"/>
        <v>16787843.551371429</v>
      </c>
      <c r="H41" s="8">
        <f t="shared" si="14"/>
        <v>1865315.9501523811</v>
      </c>
      <c r="I41" s="46">
        <f t="shared" si="8"/>
        <v>18643084.774444286</v>
      </c>
      <c r="J41" s="8">
        <f t="shared" si="15"/>
        <v>2071453.8638271429</v>
      </c>
      <c r="K41" s="8">
        <f t="shared" si="9"/>
        <v>20189119.127005</v>
      </c>
      <c r="L41" s="8">
        <f t="shared" si="12"/>
        <v>2243235.458556111</v>
      </c>
      <c r="M41" s="56">
        <f t="shared" si="10"/>
        <v>21735153.479565714</v>
      </c>
      <c r="N41" s="8">
        <f t="shared" si="16"/>
        <v>2415017.0532850791</v>
      </c>
      <c r="O41" s="8">
        <f t="shared" si="13"/>
        <v>22971980.961614285</v>
      </c>
      <c r="P41" s="8">
        <f t="shared" si="17"/>
        <v>2552442.3290682537</v>
      </c>
    </row>
    <row r="42" spans="1:16" x14ac:dyDescent="0.25">
      <c r="A42" s="69">
        <v>39</v>
      </c>
      <c r="B42" s="2" t="s">
        <v>90</v>
      </c>
      <c r="C42" s="2" t="s">
        <v>90</v>
      </c>
      <c r="D42" s="8">
        <f>SUMIFS('Dealer Wise'!E$3:E$123,'Dealer Wise'!$D$3:$D$123,'Zone Wise'!$C42)</f>
        <v>15907269.179057147</v>
      </c>
      <c r="E42" s="8">
        <f>SUMIFS('Dealer Wise'!F$3:F$123,'Dealer Wise'!$D$3:$D$123,'Zone Wise'!$C42)</f>
        <v>7932328.415000001</v>
      </c>
      <c r="F42" s="9">
        <f t="shared" si="11"/>
        <v>0.49866060137106227</v>
      </c>
      <c r="G42" s="46">
        <f t="shared" si="7"/>
        <v>4793486.9282457177</v>
      </c>
      <c r="H42" s="8">
        <f t="shared" si="14"/>
        <v>532609.65869396867</v>
      </c>
      <c r="I42" s="46">
        <f t="shared" si="8"/>
        <v>5747923.0789891463</v>
      </c>
      <c r="J42" s="8">
        <f t="shared" si="15"/>
        <v>638658.11988768296</v>
      </c>
      <c r="K42" s="8">
        <f t="shared" si="9"/>
        <v>6543286.5379420035</v>
      </c>
      <c r="L42" s="8">
        <f t="shared" si="12"/>
        <v>727031.83754911146</v>
      </c>
      <c r="M42" s="56">
        <f t="shared" si="10"/>
        <v>7338649.9968948606</v>
      </c>
      <c r="N42" s="8">
        <f t="shared" si="16"/>
        <v>815405.55521054007</v>
      </c>
      <c r="O42" s="8">
        <f t="shared" si="13"/>
        <v>7974940.7640571464</v>
      </c>
      <c r="P42" s="8">
        <f t="shared" si="17"/>
        <v>886104.52933968289</v>
      </c>
    </row>
    <row r="43" spans="1:16" x14ac:dyDescent="0.25">
      <c r="A43" s="69">
        <v>40</v>
      </c>
      <c r="B43" s="2" t="s">
        <v>90</v>
      </c>
      <c r="C43" s="2" t="s">
        <v>102</v>
      </c>
      <c r="D43" s="8">
        <f>SUMIFS('Dealer Wise'!E$3:E$123,'Dealer Wise'!$D$3:$D$123,'Zone Wise'!$C43)</f>
        <v>16691945.583633333</v>
      </c>
      <c r="E43" s="8">
        <f>SUMIFS('Dealer Wise'!F$3:F$123,'Dealer Wise'!$D$3:$D$123,'Zone Wise'!$C43)</f>
        <v>5244822.2007999998</v>
      </c>
      <c r="F43" s="9">
        <f t="shared" si="11"/>
        <v>0.31421275456005648</v>
      </c>
      <c r="G43" s="46">
        <f t="shared" si="7"/>
        <v>8108734.266106667</v>
      </c>
      <c r="H43" s="8">
        <f t="shared" si="14"/>
        <v>900970.47401185194</v>
      </c>
      <c r="I43" s="46">
        <f t="shared" si="8"/>
        <v>9110251.001124667</v>
      </c>
      <c r="J43" s="8">
        <f t="shared" si="15"/>
        <v>1012250.1112360741</v>
      </c>
      <c r="K43" s="8">
        <f t="shared" si="9"/>
        <v>9944848.2803063337</v>
      </c>
      <c r="L43" s="8">
        <f t="shared" si="12"/>
        <v>1104983.1422562592</v>
      </c>
      <c r="M43" s="56">
        <f t="shared" si="10"/>
        <v>10779445.559488</v>
      </c>
      <c r="N43" s="8">
        <f t="shared" si="16"/>
        <v>1197716.1732764444</v>
      </c>
      <c r="O43" s="8">
        <f t="shared" si="13"/>
        <v>11447123.382833334</v>
      </c>
      <c r="P43" s="8">
        <f t="shared" si="17"/>
        <v>1271902.5980925926</v>
      </c>
    </row>
    <row r="44" spans="1:16" x14ac:dyDescent="0.25">
      <c r="A44" s="69">
        <v>41</v>
      </c>
      <c r="B44" s="2" t="s">
        <v>108</v>
      </c>
      <c r="C44" s="2" t="s">
        <v>121</v>
      </c>
      <c r="D44" s="8">
        <f>SUMIFS('Dealer Wise'!E$3:E$123,'Dealer Wise'!$D$3:$D$123,'Zone Wise'!$C44)</f>
        <v>18993018.537376191</v>
      </c>
      <c r="E44" s="8">
        <f>SUMIFS('Dealer Wise'!F$3:F$123,'Dealer Wise'!$D$3:$D$123,'Zone Wise'!$C44)</f>
        <v>7870654.9782999996</v>
      </c>
      <c r="F44" s="9">
        <f t="shared" si="11"/>
        <v>0.4143972672280295</v>
      </c>
      <c r="G44" s="46">
        <f t="shared" si="7"/>
        <v>7323759.8516009543</v>
      </c>
      <c r="H44" s="8">
        <f t="shared" si="14"/>
        <v>813751.0946223283</v>
      </c>
      <c r="I44" s="46">
        <f t="shared" si="8"/>
        <v>8463340.9638435245</v>
      </c>
      <c r="J44" s="8">
        <f t="shared" si="15"/>
        <v>940371.21820483601</v>
      </c>
      <c r="K44" s="8">
        <f t="shared" si="9"/>
        <v>9412991.8907123338</v>
      </c>
      <c r="L44" s="8">
        <f t="shared" si="12"/>
        <v>1045887.9878569259</v>
      </c>
      <c r="M44" s="56">
        <f t="shared" si="10"/>
        <v>10362642.817581145</v>
      </c>
      <c r="N44" s="8">
        <f t="shared" si="16"/>
        <v>1151404.7575090162</v>
      </c>
      <c r="O44" s="8">
        <f t="shared" si="13"/>
        <v>11122363.559076192</v>
      </c>
      <c r="P44" s="8">
        <f t="shared" si="17"/>
        <v>1235818.1732306881</v>
      </c>
    </row>
    <row r="45" spans="1:16" x14ac:dyDescent="0.25">
      <c r="A45" s="69">
        <v>42</v>
      </c>
      <c r="B45" s="2" t="s">
        <v>108</v>
      </c>
      <c r="C45" s="2" t="s">
        <v>111</v>
      </c>
      <c r="D45" s="8">
        <f>SUMIFS('Dealer Wise'!E$3:E$123,'Dealer Wise'!$D$3:$D$123,'Zone Wise'!$C45)</f>
        <v>18570735.748252384</v>
      </c>
      <c r="E45" s="8">
        <f>SUMIFS('Dealer Wise'!F$3:F$123,'Dealer Wise'!$D$3:$D$123,'Zone Wise'!$C45)</f>
        <v>6193701.3136999998</v>
      </c>
      <c r="F45" s="9">
        <f t="shared" si="11"/>
        <v>0.33351943604511541</v>
      </c>
      <c r="G45" s="46">
        <f t="shared" si="7"/>
        <v>8662887.2849019077</v>
      </c>
      <c r="H45" s="8">
        <f t="shared" si="14"/>
        <v>962543.03165576747</v>
      </c>
      <c r="I45" s="46">
        <f t="shared" si="8"/>
        <v>9777131.4297970496</v>
      </c>
      <c r="J45" s="8">
        <f t="shared" si="15"/>
        <v>1086347.9366441166</v>
      </c>
      <c r="K45" s="8">
        <f t="shared" si="9"/>
        <v>10705668.217209669</v>
      </c>
      <c r="L45" s="8">
        <f t="shared" si="12"/>
        <v>1189518.6908010743</v>
      </c>
      <c r="M45" s="56">
        <f t="shared" si="10"/>
        <v>11634205.00462229</v>
      </c>
      <c r="N45" s="8">
        <f t="shared" si="16"/>
        <v>1292689.4449580321</v>
      </c>
      <c r="O45" s="8">
        <f t="shared" si="13"/>
        <v>12377034.434552385</v>
      </c>
      <c r="P45" s="8">
        <f t="shared" si="17"/>
        <v>1375226.0482835984</v>
      </c>
    </row>
    <row r="46" spans="1:16" x14ac:dyDescent="0.25">
      <c r="A46" s="69">
        <v>43</v>
      </c>
      <c r="B46" s="2" t="s">
        <v>108</v>
      </c>
      <c r="C46" s="29" t="s">
        <v>1302</v>
      </c>
      <c r="D46" s="8">
        <f>SUMIFS('Dealer Wise'!E$3:E$123,'Dealer Wise'!$D$3:$D$123,'Zone Wise'!$C46)</f>
        <v>17590961.19865714</v>
      </c>
      <c r="E46" s="8">
        <f>SUMIFS('Dealer Wise'!F$3:F$123,'Dealer Wise'!$D$3:$D$123,'Zone Wise'!$C46)</f>
        <v>8897224.2653000001</v>
      </c>
      <c r="F46" s="9">
        <f t="shared" si="11"/>
        <v>0.50578386051918511</v>
      </c>
      <c r="G46" s="46">
        <f t="shared" si="7"/>
        <v>5175544.6936257128</v>
      </c>
      <c r="H46" s="8">
        <f t="shared" si="14"/>
        <v>575060.52151396812</v>
      </c>
      <c r="I46" s="46">
        <f t="shared" si="8"/>
        <v>6231002.3655451406</v>
      </c>
      <c r="J46" s="8">
        <f t="shared" si="15"/>
        <v>692333.59617168223</v>
      </c>
      <c r="K46" s="8">
        <f t="shared" si="9"/>
        <v>7110550.4254779983</v>
      </c>
      <c r="L46" s="8">
        <f t="shared" si="12"/>
        <v>790061.15838644421</v>
      </c>
      <c r="M46" s="56">
        <f t="shared" si="10"/>
        <v>7990098.4854108524</v>
      </c>
      <c r="N46" s="8">
        <f t="shared" si="16"/>
        <v>887788.72060120583</v>
      </c>
      <c r="O46" s="8">
        <f t="shared" si="13"/>
        <v>8693736.93335714</v>
      </c>
      <c r="P46" s="8">
        <f t="shared" si="17"/>
        <v>965970.77037301555</v>
      </c>
    </row>
    <row r="47" spans="1:16" x14ac:dyDescent="0.25">
      <c r="A47" s="69">
        <v>44</v>
      </c>
      <c r="B47" s="2" t="s">
        <v>108</v>
      </c>
      <c r="C47" s="2" t="s">
        <v>108</v>
      </c>
      <c r="D47" s="8">
        <f>SUMIFS('Dealer Wise'!E$3:E$123,'Dealer Wise'!$D$3:$D$123,'Zone Wise'!$C47)</f>
        <v>39180014.230523802</v>
      </c>
      <c r="E47" s="8">
        <f>SUMIFS('Dealer Wise'!F$3:F$123,'Dealer Wise'!$D$3:$D$123,'Zone Wise'!$C47)</f>
        <v>13829983.795499999</v>
      </c>
      <c r="F47" s="9">
        <f t="shared" si="11"/>
        <v>0.35298567565923789</v>
      </c>
      <c r="G47" s="46">
        <f t="shared" si="7"/>
        <v>17514027.588919044</v>
      </c>
      <c r="H47" s="8">
        <f t="shared" si="14"/>
        <v>1946003.0654354494</v>
      </c>
      <c r="I47" s="46">
        <f t="shared" si="8"/>
        <v>19864828.442750473</v>
      </c>
      <c r="J47" s="8">
        <f t="shared" si="15"/>
        <v>2207203.1603056081</v>
      </c>
      <c r="K47" s="8">
        <f t="shared" si="9"/>
        <v>21823829.154276665</v>
      </c>
      <c r="L47" s="8">
        <f t="shared" si="12"/>
        <v>2424869.9060307406</v>
      </c>
      <c r="M47" s="56">
        <f t="shared" si="10"/>
        <v>23782829.865802851</v>
      </c>
      <c r="N47" s="8">
        <f t="shared" si="16"/>
        <v>2642536.6517558722</v>
      </c>
      <c r="O47" s="8">
        <f t="shared" si="13"/>
        <v>25350030.435023803</v>
      </c>
      <c r="P47" s="8">
        <f t="shared" si="17"/>
        <v>2816670.0483359783</v>
      </c>
    </row>
    <row r="48" spans="1:16" x14ac:dyDescent="0.25">
      <c r="A48" s="69">
        <v>45</v>
      </c>
      <c r="B48" s="2" t="s">
        <v>108</v>
      </c>
      <c r="C48" s="2" t="s">
        <v>117</v>
      </c>
      <c r="D48" s="8">
        <f>SUMIFS('Dealer Wise'!E$3:E$123,'Dealer Wise'!$D$3:$D$123,'Zone Wise'!$C48)</f>
        <v>18072510.14145238</v>
      </c>
      <c r="E48" s="8">
        <f>SUMIFS('Dealer Wise'!F$3:F$123,'Dealer Wise'!$D$3:$D$123,'Zone Wise'!$C48)</f>
        <v>4593122.9896000009</v>
      </c>
      <c r="F48" s="9">
        <f t="shared" si="11"/>
        <v>0.25414969772598944</v>
      </c>
      <c r="G48" s="46">
        <f t="shared" si="7"/>
        <v>9864885.1235619038</v>
      </c>
      <c r="H48" s="8">
        <f t="shared" si="14"/>
        <v>1096098.3470624338</v>
      </c>
      <c r="I48" s="46">
        <f t="shared" si="8"/>
        <v>10949235.732049046</v>
      </c>
      <c r="J48" s="8">
        <f t="shared" si="15"/>
        <v>1216581.7480054495</v>
      </c>
      <c r="K48" s="8">
        <f t="shared" si="9"/>
        <v>11852861.239121664</v>
      </c>
      <c r="L48" s="8">
        <f t="shared" si="12"/>
        <v>1316984.5821246293</v>
      </c>
      <c r="M48" s="56">
        <f t="shared" si="10"/>
        <v>12756486.746194283</v>
      </c>
      <c r="N48" s="8">
        <f t="shared" si="16"/>
        <v>1417387.4162438093</v>
      </c>
      <c r="O48" s="8">
        <f t="shared" si="13"/>
        <v>13479387.151852379</v>
      </c>
      <c r="P48" s="8">
        <f t="shared" si="17"/>
        <v>1497709.6835391531</v>
      </c>
    </row>
    <row r="49" spans="1:16" x14ac:dyDescent="0.25">
      <c r="A49" s="69">
        <v>46</v>
      </c>
      <c r="B49" s="2" t="s">
        <v>124</v>
      </c>
      <c r="C49" s="2" t="s">
        <v>131</v>
      </c>
      <c r="D49" s="8">
        <f>SUMIFS('Dealer Wise'!E$3:E$123,'Dealer Wise'!$D$3:$D$123,'Zone Wise'!$C49)</f>
        <v>12413719.352209523</v>
      </c>
      <c r="E49" s="8">
        <f>SUMIFS('Dealer Wise'!F$3:F$123,'Dealer Wise'!$D$3:$D$123,'Zone Wise'!$C49)</f>
        <v>4260911.5218000002</v>
      </c>
      <c r="F49" s="9">
        <f t="shared" si="11"/>
        <v>0.3432421340379021</v>
      </c>
      <c r="G49" s="46">
        <f t="shared" si="7"/>
        <v>5670063.9599676188</v>
      </c>
      <c r="H49" s="8">
        <f t="shared" si="14"/>
        <v>630007.10666306876</v>
      </c>
      <c r="I49" s="46">
        <f t="shared" si="8"/>
        <v>6414887.1211001892</v>
      </c>
      <c r="J49" s="8">
        <f t="shared" si="15"/>
        <v>712765.23567779874</v>
      </c>
      <c r="K49" s="8">
        <f t="shared" si="9"/>
        <v>7035573.0887106657</v>
      </c>
      <c r="L49" s="8">
        <f t="shared" si="12"/>
        <v>781730.34319007397</v>
      </c>
      <c r="M49" s="56">
        <f t="shared" si="10"/>
        <v>7656259.0563211422</v>
      </c>
      <c r="N49" s="8">
        <f t="shared" si="16"/>
        <v>850695.45070234919</v>
      </c>
      <c r="O49" s="8">
        <f t="shared" si="13"/>
        <v>8152807.8304095231</v>
      </c>
      <c r="P49" s="8">
        <f t="shared" si="17"/>
        <v>905867.53671216918</v>
      </c>
    </row>
    <row r="50" spans="1:16" x14ac:dyDescent="0.25">
      <c r="A50" s="69">
        <v>47</v>
      </c>
      <c r="B50" s="2" t="s">
        <v>124</v>
      </c>
      <c r="C50" s="2" t="s">
        <v>125</v>
      </c>
      <c r="D50" s="8">
        <f>SUMIFS('Dealer Wise'!E$3:E$123,'Dealer Wise'!$D$3:$D$123,'Zone Wise'!$C50)</f>
        <v>28711298.745452382</v>
      </c>
      <c r="E50" s="8">
        <f>SUMIFS('Dealer Wise'!F$3:F$123,'Dealer Wise'!$D$3:$D$123,'Zone Wise'!$C50)</f>
        <v>10255740.4092</v>
      </c>
      <c r="F50" s="9">
        <f t="shared" si="11"/>
        <v>0.35720224640915693</v>
      </c>
      <c r="G50" s="46">
        <f t="shared" si="7"/>
        <v>12713298.587161908</v>
      </c>
      <c r="H50" s="8">
        <f t="shared" si="14"/>
        <v>1412588.7319068788</v>
      </c>
      <c r="I50" s="46">
        <f t="shared" si="8"/>
        <v>14435976.51188905</v>
      </c>
      <c r="J50" s="8">
        <f t="shared" si="15"/>
        <v>1603997.3902098944</v>
      </c>
      <c r="K50" s="8">
        <f t="shared" si="9"/>
        <v>15871541.449161669</v>
      </c>
      <c r="L50" s="8">
        <f t="shared" si="12"/>
        <v>1763504.6054624077</v>
      </c>
      <c r="M50" s="56">
        <f t="shared" si="10"/>
        <v>17307106.386434287</v>
      </c>
      <c r="N50" s="8">
        <f t="shared" si="16"/>
        <v>1923011.8207149208</v>
      </c>
      <c r="O50" s="8">
        <f t="shared" si="13"/>
        <v>18455558.336252384</v>
      </c>
      <c r="P50" s="8">
        <f t="shared" si="17"/>
        <v>2050617.5929169315</v>
      </c>
    </row>
    <row r="51" spans="1:16" x14ac:dyDescent="0.25">
      <c r="A51" s="69">
        <v>48</v>
      </c>
      <c r="B51" s="2" t="s">
        <v>124</v>
      </c>
      <c r="C51" s="2" t="s">
        <v>133</v>
      </c>
      <c r="D51" s="8">
        <f>SUMIFS('Dealer Wise'!E$3:E$123,'Dealer Wise'!$D$3:$D$123,'Zone Wise'!$C51)</f>
        <v>16195246.875871431</v>
      </c>
      <c r="E51" s="8">
        <f>SUMIFS('Dealer Wise'!F$3:F$123,'Dealer Wise'!$D$3:$D$123,'Zone Wise'!$C51)</f>
        <v>4787416.1146</v>
      </c>
      <c r="F51" s="9">
        <f t="shared" si="11"/>
        <v>0.29560624492440157</v>
      </c>
      <c r="G51" s="46">
        <f t="shared" si="7"/>
        <v>8168781.3860971453</v>
      </c>
      <c r="H51" s="8">
        <f t="shared" si="14"/>
        <v>907642.37623301614</v>
      </c>
      <c r="I51" s="46">
        <f t="shared" si="8"/>
        <v>9140496.1986494288</v>
      </c>
      <c r="J51" s="8">
        <f t="shared" si="15"/>
        <v>1015610.6887388254</v>
      </c>
      <c r="K51" s="8">
        <f t="shared" si="9"/>
        <v>9950258.5424430035</v>
      </c>
      <c r="L51" s="8">
        <f t="shared" si="12"/>
        <v>1105584.282493667</v>
      </c>
      <c r="M51" s="56">
        <f t="shared" si="10"/>
        <v>10760020.886236575</v>
      </c>
      <c r="N51" s="8">
        <f t="shared" si="16"/>
        <v>1195557.8762485082</v>
      </c>
      <c r="O51" s="8">
        <f t="shared" si="13"/>
        <v>11407830.761271432</v>
      </c>
      <c r="P51" s="8">
        <f t="shared" si="17"/>
        <v>1267536.7512523814</v>
      </c>
    </row>
    <row r="52" spans="1:16" x14ac:dyDescent="0.25">
      <c r="A52" s="69">
        <v>49</v>
      </c>
      <c r="B52" s="2" t="s">
        <v>124</v>
      </c>
      <c r="C52" s="2" t="s">
        <v>128</v>
      </c>
      <c r="D52" s="8">
        <f>SUMIFS('Dealer Wise'!E$3:E$123,'Dealer Wise'!$D$3:$D$123,'Zone Wise'!$C52)</f>
        <v>22504780.423495244</v>
      </c>
      <c r="E52" s="8">
        <f>SUMIFS('Dealer Wise'!F$3:F$123,'Dealer Wise'!$D$3:$D$123,'Zone Wise'!$C52)</f>
        <v>6919476.8113999981</v>
      </c>
      <c r="F52" s="9">
        <f t="shared" si="11"/>
        <v>0.30746697729056649</v>
      </c>
      <c r="G52" s="46">
        <f t="shared" si="7"/>
        <v>11084347.527396196</v>
      </c>
      <c r="H52" s="8">
        <f t="shared" si="14"/>
        <v>1231594.1697106885</v>
      </c>
      <c r="I52" s="46">
        <f t="shared" si="8"/>
        <v>12434634.352805911</v>
      </c>
      <c r="J52" s="8">
        <f t="shared" si="15"/>
        <v>1381626.0392006568</v>
      </c>
      <c r="K52" s="8">
        <f t="shared" si="9"/>
        <v>13559873.373980673</v>
      </c>
      <c r="L52" s="8">
        <f t="shared" si="12"/>
        <v>1506652.5971089636</v>
      </c>
      <c r="M52" s="56">
        <f t="shared" si="10"/>
        <v>14685112.395155435</v>
      </c>
      <c r="N52" s="8">
        <f t="shared" si="16"/>
        <v>1631679.1550172707</v>
      </c>
      <c r="O52" s="8">
        <f t="shared" si="13"/>
        <v>15585303.612095246</v>
      </c>
      <c r="P52" s="8">
        <f t="shared" si="17"/>
        <v>1731700.4013439163</v>
      </c>
    </row>
    <row r="53" spans="1:16" x14ac:dyDescent="0.25">
      <c r="A53" s="69">
        <v>50</v>
      </c>
      <c r="B53" s="2" t="s">
        <v>124</v>
      </c>
      <c r="C53" s="2" t="s">
        <v>124</v>
      </c>
      <c r="D53" s="8">
        <f>SUMIFS('Dealer Wise'!E$3:E$123,'Dealer Wise'!$D$3:$D$123,'Zone Wise'!$C53)</f>
        <v>27775754.860714287</v>
      </c>
      <c r="E53" s="8">
        <f>SUMIFS('Dealer Wise'!F$3:F$123,'Dealer Wise'!$D$3:$D$123,'Zone Wise'!$C53)</f>
        <v>9940090.1191000007</v>
      </c>
      <c r="F53" s="9">
        <f t="shared" si="11"/>
        <v>0.35786930612493101</v>
      </c>
      <c r="G53" s="46">
        <f t="shared" si="7"/>
        <v>12280513.769471429</v>
      </c>
      <c r="H53" s="8">
        <f t="shared" si="14"/>
        <v>1364501.5299412699</v>
      </c>
      <c r="I53" s="46">
        <f t="shared" si="8"/>
        <v>13947059.061114285</v>
      </c>
      <c r="J53" s="8">
        <f t="shared" si="15"/>
        <v>1549673.2290126984</v>
      </c>
      <c r="K53" s="8">
        <f t="shared" si="9"/>
        <v>15335846.80415</v>
      </c>
      <c r="L53" s="8">
        <f t="shared" si="12"/>
        <v>1703982.978238889</v>
      </c>
      <c r="M53" s="56">
        <f t="shared" si="10"/>
        <v>16724634.547185712</v>
      </c>
      <c r="N53" s="8">
        <f t="shared" si="16"/>
        <v>1858292.7274650792</v>
      </c>
      <c r="O53" s="8">
        <f t="shared" si="13"/>
        <v>17835664.741614286</v>
      </c>
      <c r="P53" s="8">
        <f t="shared" si="17"/>
        <v>1981740.5268460317</v>
      </c>
    </row>
    <row r="54" spans="1:16" x14ac:dyDescent="0.25">
      <c r="A54" s="214" t="s">
        <v>174</v>
      </c>
      <c r="B54" s="214"/>
      <c r="C54" s="215"/>
      <c r="D54" s="21">
        <f>SUM(D4:D53)</f>
        <v>1107743048.4738336</v>
      </c>
      <c r="E54" s="21">
        <f>SUM(E4:E53)</f>
        <v>463231099.44590002</v>
      </c>
      <c r="F54" s="20">
        <f t="shared" si="11"/>
        <v>0.41817558691440726</v>
      </c>
      <c r="G54" s="19">
        <f t="shared" ref="G54:P54" si="18">SUM(G4:G53)</f>
        <v>422963339.33316678</v>
      </c>
      <c r="H54" s="19">
        <f t="shared" si="18"/>
        <v>46995926.592574075</v>
      </c>
      <c r="I54" s="19">
        <f t="shared" si="18"/>
        <v>489427922.24159676</v>
      </c>
      <c r="J54" s="19">
        <f t="shared" si="18"/>
        <v>54380880.249066271</v>
      </c>
      <c r="K54" s="19">
        <f t="shared" si="18"/>
        <v>544815074.66528845</v>
      </c>
      <c r="L54" s="19">
        <f t="shared" si="18"/>
        <v>60535008.296143152</v>
      </c>
      <c r="M54" s="19">
        <f t="shared" si="18"/>
        <v>600202227.08897984</v>
      </c>
      <c r="N54" s="19">
        <f t="shared" si="18"/>
        <v>66689136.343219988</v>
      </c>
      <c r="O54" s="19">
        <f t="shared" si="18"/>
        <v>644511949.02793348</v>
      </c>
      <c r="P54" s="26">
        <f t="shared" si="18"/>
        <v>71612438.780881479</v>
      </c>
    </row>
    <row r="58" spans="1:16" x14ac:dyDescent="0.25">
      <c r="D58" s="27"/>
    </row>
  </sheetData>
  <mergeCells count="2">
    <mergeCell ref="A54:C54"/>
    <mergeCell ref="A2:N2"/>
  </mergeCells>
  <pageMargins left="0.7" right="0.7" top="0.75" bottom="0.75" header="0.3" footer="0.3"/>
  <pageSetup orientation="portrait" r:id="rId1"/>
  <ignoredErrors>
    <ignoredError sqref="K54 O4:O29 F54 I4:I29 K4:K29 M4:M29 O30:O53 I30:I53 K30:K53 M30:M53 O5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534"/>
  <sheetViews>
    <sheetView zoomScale="90" zoomScaleNormal="90" workbookViewId="0">
      <pane ySplit="3" topLeftCell="A375" activePane="bottomLeft" state="frozen"/>
      <selection pane="bottomLeft" activeCell="I547" sqref="I547"/>
    </sheetView>
  </sheetViews>
  <sheetFormatPr defaultRowHeight="15" x14ac:dyDescent="0.25"/>
  <cols>
    <col min="1" max="1" width="4.85546875" style="3" customWidth="1"/>
    <col min="2" max="2" width="28" style="57" customWidth="1"/>
    <col min="3" max="3" width="14.28515625" style="57" customWidth="1"/>
    <col min="4" max="4" width="10.7109375" style="146" bestFit="1" customWidth="1"/>
    <col min="5" max="5" width="28.42578125" style="57" customWidth="1"/>
    <col min="6" max="6" width="10.140625" customWidth="1"/>
    <col min="7" max="7" width="16.28515625" customWidth="1"/>
    <col min="8" max="8" width="10.140625" bestFit="1" customWidth="1"/>
    <col min="9" max="9" width="12.140625" bestFit="1" customWidth="1"/>
    <col min="10" max="10" width="8.7109375" bestFit="1" customWidth="1"/>
    <col min="11" max="11" width="8.5703125" bestFit="1" customWidth="1"/>
    <col min="12" max="12" width="11.85546875" customWidth="1"/>
    <col min="13" max="13" width="10.28515625" customWidth="1"/>
    <col min="14" max="14" width="8.5703125" bestFit="1" customWidth="1"/>
  </cols>
  <sheetData>
    <row r="1" spans="1:16" s="5" customFormat="1" x14ac:dyDescent="0.25">
      <c r="A1" s="226" t="s">
        <v>1081</v>
      </c>
      <c r="B1" s="225" t="s">
        <v>186</v>
      </c>
      <c r="C1" s="225" t="s">
        <v>0</v>
      </c>
      <c r="D1" s="230" t="s">
        <v>187</v>
      </c>
      <c r="E1" s="225" t="s">
        <v>188</v>
      </c>
      <c r="F1" s="225" t="s">
        <v>1465</v>
      </c>
      <c r="G1" s="225"/>
      <c r="H1" s="225"/>
      <c r="I1" s="225"/>
      <c r="J1" s="225"/>
      <c r="K1" s="225"/>
      <c r="L1" s="218" t="s">
        <v>189</v>
      </c>
      <c r="M1" s="218"/>
      <c r="N1" s="220" t="s">
        <v>190</v>
      </c>
    </row>
    <row r="2" spans="1:16" s="5" customFormat="1" hidden="1" x14ac:dyDescent="0.25">
      <c r="A2" s="227"/>
      <c r="B2" s="223"/>
      <c r="C2" s="223"/>
      <c r="D2" s="231"/>
      <c r="E2" s="223"/>
      <c r="F2" s="223" t="s">
        <v>1447</v>
      </c>
      <c r="G2" s="223"/>
      <c r="H2" s="224" t="s">
        <v>1448</v>
      </c>
      <c r="I2" s="224"/>
      <c r="J2" s="223" t="s">
        <v>191</v>
      </c>
      <c r="K2" s="223"/>
      <c r="L2" s="219"/>
      <c r="M2" s="219"/>
      <c r="N2" s="221"/>
    </row>
    <row r="3" spans="1:16" s="5" customFormat="1" hidden="1" x14ac:dyDescent="0.25">
      <c r="A3" s="228"/>
      <c r="B3" s="229"/>
      <c r="C3" s="229"/>
      <c r="D3" s="232"/>
      <c r="E3" s="229"/>
      <c r="F3" s="142" t="s">
        <v>192</v>
      </c>
      <c r="G3" s="142" t="s">
        <v>193</v>
      </c>
      <c r="H3" s="206" t="s">
        <v>192</v>
      </c>
      <c r="I3" s="206" t="s">
        <v>193</v>
      </c>
      <c r="J3" s="142" t="s">
        <v>192</v>
      </c>
      <c r="K3" s="142" t="s">
        <v>193</v>
      </c>
      <c r="L3" s="142" t="s">
        <v>194</v>
      </c>
      <c r="M3" s="142" t="s">
        <v>195</v>
      </c>
      <c r="N3" s="222"/>
    </row>
    <row r="4" spans="1:16" hidden="1" x14ac:dyDescent="0.25">
      <c r="A4" s="176">
        <v>1</v>
      </c>
      <c r="B4" s="181" t="s">
        <v>17</v>
      </c>
      <c r="C4" s="181" t="s">
        <v>1330</v>
      </c>
      <c r="D4" s="181" t="s">
        <v>202</v>
      </c>
      <c r="E4" s="160" t="s">
        <v>1421</v>
      </c>
      <c r="F4" s="157">
        <v>586</v>
      </c>
      <c r="G4" s="157">
        <v>1133541.4750000001</v>
      </c>
      <c r="H4" s="10">
        <v>447</v>
      </c>
      <c r="I4" s="10">
        <v>707645</v>
      </c>
      <c r="J4" s="49">
        <f t="shared" ref="J4:J67" si="0">IFERROR(H4/F4,0)</f>
        <v>0.76279863481228671</v>
      </c>
      <c r="K4" s="49">
        <f t="shared" ref="K4:K67" si="1">IFERROR(I4/G4,0)</f>
        <v>0.62427799565075459</v>
      </c>
      <c r="L4" s="49">
        <f>IF((J4*0.3)&gt;30%,30%,(J4*0.3))</f>
        <v>0.22883959044368601</v>
      </c>
      <c r="M4" s="49">
        <f>IF((K4*0.7)&gt;70%,70%,(K4*0.7))</f>
        <v>0.43699459695552817</v>
      </c>
      <c r="N4" s="144">
        <f>L4+M4</f>
        <v>0.66583418739921418</v>
      </c>
      <c r="O4" s="47"/>
      <c r="P4" s="47"/>
    </row>
    <row r="5" spans="1:16" hidden="1" x14ac:dyDescent="0.25">
      <c r="A5" s="176">
        <v>2</v>
      </c>
      <c r="B5" s="181" t="s">
        <v>17</v>
      </c>
      <c r="C5" s="181" t="s">
        <v>1330</v>
      </c>
      <c r="D5" s="181" t="s">
        <v>198</v>
      </c>
      <c r="E5" s="160" t="s">
        <v>992</v>
      </c>
      <c r="F5" s="157">
        <v>632</v>
      </c>
      <c r="G5" s="157">
        <v>1217152.45</v>
      </c>
      <c r="H5" s="10">
        <v>459</v>
      </c>
      <c r="I5" s="10">
        <v>711035</v>
      </c>
      <c r="J5" s="49">
        <f t="shared" si="0"/>
        <v>0.72626582278481011</v>
      </c>
      <c r="K5" s="49">
        <f t="shared" si="1"/>
        <v>0.58417908126463536</v>
      </c>
      <c r="L5" s="49">
        <f t="shared" ref="L5:L68" si="2">IF((J5*0.3)&gt;30%,30%,(J5*0.3))</f>
        <v>0.21787974683544303</v>
      </c>
      <c r="M5" s="49">
        <f t="shared" ref="M5:M68" si="3">IF((K5*0.7)&gt;70%,70%,(K5*0.7))</f>
        <v>0.40892535688524473</v>
      </c>
      <c r="N5" s="144">
        <f t="shared" ref="N5:N68" si="4">L5+M5</f>
        <v>0.62680510372068776</v>
      </c>
      <c r="O5" s="47"/>
      <c r="P5" s="47"/>
    </row>
    <row r="6" spans="1:16" hidden="1" x14ac:dyDescent="0.25">
      <c r="A6" s="176">
        <v>3</v>
      </c>
      <c r="B6" s="181" t="s">
        <v>17</v>
      </c>
      <c r="C6" s="181" t="s">
        <v>1330</v>
      </c>
      <c r="D6" s="181" t="s">
        <v>196</v>
      </c>
      <c r="E6" s="160" t="s">
        <v>993</v>
      </c>
      <c r="F6" s="157">
        <v>1488</v>
      </c>
      <c r="G6" s="157">
        <v>2886197.625</v>
      </c>
      <c r="H6" s="10">
        <v>661</v>
      </c>
      <c r="I6" s="10">
        <v>1017875</v>
      </c>
      <c r="J6" s="49">
        <f t="shared" si="0"/>
        <v>0.44422043010752688</v>
      </c>
      <c r="K6" s="49">
        <f t="shared" si="1"/>
        <v>0.35266989037176549</v>
      </c>
      <c r="L6" s="49">
        <f t="shared" si="2"/>
        <v>0.13326612903225807</v>
      </c>
      <c r="M6" s="49">
        <f t="shared" si="3"/>
        <v>0.24686892326023582</v>
      </c>
      <c r="N6" s="144">
        <f t="shared" si="4"/>
        <v>0.38013505229249389</v>
      </c>
      <c r="O6" s="47"/>
      <c r="P6" s="47"/>
    </row>
    <row r="7" spans="1:16" hidden="1" x14ac:dyDescent="0.25">
      <c r="A7" s="176">
        <v>4</v>
      </c>
      <c r="B7" s="181" t="s">
        <v>17</v>
      </c>
      <c r="C7" s="181" t="s">
        <v>1330</v>
      </c>
      <c r="D7" s="181" t="s">
        <v>199</v>
      </c>
      <c r="E7" s="160" t="s">
        <v>1120</v>
      </c>
      <c r="F7" s="157">
        <v>426</v>
      </c>
      <c r="G7" s="157">
        <v>823751.4</v>
      </c>
      <c r="H7" s="10">
        <v>241</v>
      </c>
      <c r="I7" s="10">
        <v>297395</v>
      </c>
      <c r="J7" s="49">
        <f t="shared" si="0"/>
        <v>0.56572769953051638</v>
      </c>
      <c r="K7" s="49">
        <f t="shared" si="1"/>
        <v>0.36102518308314863</v>
      </c>
      <c r="L7" s="49">
        <f t="shared" si="2"/>
        <v>0.1697183098591549</v>
      </c>
      <c r="M7" s="49">
        <f t="shared" si="3"/>
        <v>0.25271762815820403</v>
      </c>
      <c r="N7" s="144">
        <f t="shared" si="4"/>
        <v>0.4224359380173589</v>
      </c>
      <c r="O7" s="47"/>
      <c r="P7" s="47"/>
    </row>
    <row r="8" spans="1:16" hidden="1" x14ac:dyDescent="0.25">
      <c r="A8" s="176">
        <v>5</v>
      </c>
      <c r="B8" s="181" t="s">
        <v>17</v>
      </c>
      <c r="C8" s="181" t="s">
        <v>1330</v>
      </c>
      <c r="D8" s="181" t="s">
        <v>201</v>
      </c>
      <c r="E8" s="160" t="s">
        <v>886</v>
      </c>
      <c r="F8" s="157">
        <v>262</v>
      </c>
      <c r="G8" s="157">
        <v>504089.17499999999</v>
      </c>
      <c r="H8" s="10">
        <v>145</v>
      </c>
      <c r="I8" s="10">
        <v>196220</v>
      </c>
      <c r="J8" s="49">
        <f t="shared" si="0"/>
        <v>0.55343511450381677</v>
      </c>
      <c r="K8" s="49">
        <f t="shared" si="1"/>
        <v>0.38925652390769949</v>
      </c>
      <c r="L8" s="49">
        <f t="shared" si="2"/>
        <v>0.16603053435114504</v>
      </c>
      <c r="M8" s="49">
        <f t="shared" si="3"/>
        <v>0.27247956673538964</v>
      </c>
      <c r="N8" s="144">
        <f t="shared" si="4"/>
        <v>0.43851010108653465</v>
      </c>
      <c r="O8" s="47"/>
      <c r="P8" s="47"/>
    </row>
    <row r="9" spans="1:16" hidden="1" x14ac:dyDescent="0.25">
      <c r="A9" s="176">
        <v>6</v>
      </c>
      <c r="B9" s="181" t="s">
        <v>17</v>
      </c>
      <c r="C9" s="181" t="s">
        <v>1330</v>
      </c>
      <c r="D9" s="181" t="s">
        <v>197</v>
      </c>
      <c r="E9" s="160" t="s">
        <v>1422</v>
      </c>
      <c r="F9" s="157">
        <v>1281</v>
      </c>
      <c r="G9" s="157">
        <v>2476861.5750000002</v>
      </c>
      <c r="H9" s="10">
        <v>348</v>
      </c>
      <c r="I9" s="10">
        <v>813725</v>
      </c>
      <c r="J9" s="49">
        <f t="shared" si="0"/>
        <v>0.27166276346604218</v>
      </c>
      <c r="K9" s="49">
        <f t="shared" si="1"/>
        <v>0.32853067293435645</v>
      </c>
      <c r="L9" s="49">
        <f t="shared" si="2"/>
        <v>8.1498829039812648E-2</v>
      </c>
      <c r="M9" s="49">
        <f t="shared" si="3"/>
        <v>0.2299714710540495</v>
      </c>
      <c r="N9" s="144">
        <f t="shared" si="4"/>
        <v>0.31147030009386212</v>
      </c>
      <c r="O9" s="47"/>
      <c r="P9" s="47"/>
    </row>
    <row r="10" spans="1:16" hidden="1" x14ac:dyDescent="0.25">
      <c r="A10" s="176">
        <v>7</v>
      </c>
      <c r="B10" s="181" t="s">
        <v>17</v>
      </c>
      <c r="C10" s="181" t="s">
        <v>1330</v>
      </c>
      <c r="D10" s="181" t="s">
        <v>200</v>
      </c>
      <c r="E10" s="160" t="s">
        <v>1423</v>
      </c>
      <c r="F10" s="157">
        <v>632</v>
      </c>
      <c r="G10" s="157">
        <v>1217152.45</v>
      </c>
      <c r="H10" s="10">
        <v>328</v>
      </c>
      <c r="I10" s="10">
        <v>479820</v>
      </c>
      <c r="J10" s="49">
        <f t="shared" si="0"/>
        <v>0.51898734177215189</v>
      </c>
      <c r="K10" s="49">
        <f t="shared" si="1"/>
        <v>0.39421520286961592</v>
      </c>
      <c r="L10" s="49">
        <f t="shared" si="2"/>
        <v>0.15569620253164557</v>
      </c>
      <c r="M10" s="49">
        <f t="shared" si="3"/>
        <v>0.27595064200873115</v>
      </c>
      <c r="N10" s="144">
        <f t="shared" si="4"/>
        <v>0.43164684454037672</v>
      </c>
      <c r="O10" s="47"/>
      <c r="P10" s="47"/>
    </row>
    <row r="11" spans="1:16" hidden="1" x14ac:dyDescent="0.25">
      <c r="A11" s="176">
        <v>8</v>
      </c>
      <c r="B11" s="181" t="s">
        <v>1261</v>
      </c>
      <c r="C11" s="181" t="s">
        <v>1330</v>
      </c>
      <c r="D11" s="181" t="s">
        <v>233</v>
      </c>
      <c r="E11" s="160" t="s">
        <v>1306</v>
      </c>
      <c r="F11" s="157">
        <v>550</v>
      </c>
      <c r="G11" s="157">
        <v>1138631.4750000001</v>
      </c>
      <c r="H11" s="10">
        <v>267</v>
      </c>
      <c r="I11" s="10">
        <v>489345</v>
      </c>
      <c r="J11" s="49">
        <f t="shared" si="0"/>
        <v>0.48545454545454547</v>
      </c>
      <c r="K11" s="49">
        <f t="shared" si="1"/>
        <v>0.42976591701893713</v>
      </c>
      <c r="L11" s="49">
        <f t="shared" si="2"/>
        <v>0.14563636363636365</v>
      </c>
      <c r="M11" s="49">
        <f t="shared" si="3"/>
        <v>0.30083614191325597</v>
      </c>
      <c r="N11" s="144">
        <f t="shared" si="4"/>
        <v>0.44647250554961959</v>
      </c>
      <c r="O11" s="47"/>
      <c r="P11" s="47"/>
    </row>
    <row r="12" spans="1:16" hidden="1" x14ac:dyDescent="0.25">
      <c r="A12" s="176">
        <v>9</v>
      </c>
      <c r="B12" s="181" t="s">
        <v>1261</v>
      </c>
      <c r="C12" s="181" t="s">
        <v>1330</v>
      </c>
      <c r="D12" s="181" t="s">
        <v>234</v>
      </c>
      <c r="E12" s="160" t="s">
        <v>1305</v>
      </c>
      <c r="F12" s="157">
        <v>597</v>
      </c>
      <c r="G12" s="157">
        <v>1216757.45</v>
      </c>
      <c r="H12" s="10">
        <v>544</v>
      </c>
      <c r="I12" s="10">
        <v>745785</v>
      </c>
      <c r="J12" s="49">
        <f t="shared" si="0"/>
        <v>0.91122278056951422</v>
      </c>
      <c r="K12" s="49">
        <f t="shared" si="1"/>
        <v>0.61292823808064623</v>
      </c>
      <c r="L12" s="49">
        <f t="shared" si="2"/>
        <v>0.27336683417085428</v>
      </c>
      <c r="M12" s="49">
        <f t="shared" si="3"/>
        <v>0.42904976665645234</v>
      </c>
      <c r="N12" s="144">
        <f t="shared" si="4"/>
        <v>0.70241660082730661</v>
      </c>
      <c r="O12" s="47"/>
      <c r="P12" s="47"/>
    </row>
    <row r="13" spans="1:16" hidden="1" x14ac:dyDescent="0.25">
      <c r="A13" s="176">
        <v>10</v>
      </c>
      <c r="B13" s="181" t="s">
        <v>1261</v>
      </c>
      <c r="C13" s="181" t="s">
        <v>1330</v>
      </c>
      <c r="D13" s="181" t="s">
        <v>235</v>
      </c>
      <c r="E13" s="160" t="s">
        <v>1424</v>
      </c>
      <c r="F13" s="157">
        <v>514</v>
      </c>
      <c r="G13" s="157">
        <v>1059842.175</v>
      </c>
      <c r="H13" s="10">
        <v>369</v>
      </c>
      <c r="I13" s="10">
        <v>472715</v>
      </c>
      <c r="J13" s="49">
        <f t="shared" si="0"/>
        <v>0.71789883268482491</v>
      </c>
      <c r="K13" s="49">
        <f t="shared" si="1"/>
        <v>0.44602395634991593</v>
      </c>
      <c r="L13" s="49">
        <f t="shared" si="2"/>
        <v>0.21536964980544746</v>
      </c>
      <c r="M13" s="49">
        <f t="shared" si="3"/>
        <v>0.31221676944494114</v>
      </c>
      <c r="N13" s="144">
        <f t="shared" si="4"/>
        <v>0.52758641925038863</v>
      </c>
      <c r="O13" s="47"/>
      <c r="P13" s="47"/>
    </row>
    <row r="14" spans="1:16" hidden="1" x14ac:dyDescent="0.25">
      <c r="A14" s="176">
        <v>11</v>
      </c>
      <c r="B14" s="181" t="s">
        <v>1304</v>
      </c>
      <c r="C14" s="181" t="s">
        <v>1330</v>
      </c>
      <c r="D14" s="181" t="s">
        <v>209</v>
      </c>
      <c r="E14" s="166" t="s">
        <v>210</v>
      </c>
      <c r="F14" s="157">
        <v>240</v>
      </c>
      <c r="G14" s="157">
        <v>476177.02500000002</v>
      </c>
      <c r="H14" s="10">
        <v>128</v>
      </c>
      <c r="I14" s="10">
        <v>189580</v>
      </c>
      <c r="J14" s="49">
        <f t="shared" si="0"/>
        <v>0.53333333333333333</v>
      </c>
      <c r="K14" s="49">
        <f t="shared" si="1"/>
        <v>0.39812924615588074</v>
      </c>
      <c r="L14" s="49">
        <f t="shared" si="2"/>
        <v>0.16</v>
      </c>
      <c r="M14" s="49">
        <f t="shared" si="3"/>
        <v>0.27869047230911648</v>
      </c>
      <c r="N14" s="144">
        <f t="shared" si="4"/>
        <v>0.43869047230911651</v>
      </c>
      <c r="O14" s="47"/>
      <c r="P14" s="47"/>
    </row>
    <row r="15" spans="1:16" hidden="1" x14ac:dyDescent="0.25">
      <c r="A15" s="176">
        <v>12</v>
      </c>
      <c r="B15" s="181" t="s">
        <v>1304</v>
      </c>
      <c r="C15" s="181" t="s">
        <v>1330</v>
      </c>
      <c r="D15" s="181" t="s">
        <v>208</v>
      </c>
      <c r="E15" s="166" t="s">
        <v>1425</v>
      </c>
      <c r="F15" s="157">
        <v>841</v>
      </c>
      <c r="G15" s="157">
        <v>1655807.325</v>
      </c>
      <c r="H15" s="10">
        <v>489</v>
      </c>
      <c r="I15" s="10">
        <v>750495</v>
      </c>
      <c r="J15" s="49">
        <f t="shared" si="0"/>
        <v>0.58145065398335316</v>
      </c>
      <c r="K15" s="49">
        <f t="shared" si="1"/>
        <v>0.45325019926457932</v>
      </c>
      <c r="L15" s="49">
        <f t="shared" si="2"/>
        <v>0.17443519619500594</v>
      </c>
      <c r="M15" s="49">
        <f t="shared" si="3"/>
        <v>0.31727513948520553</v>
      </c>
      <c r="N15" s="144">
        <f t="shared" si="4"/>
        <v>0.4917103356802115</v>
      </c>
      <c r="O15" s="47"/>
      <c r="P15" s="47"/>
    </row>
    <row r="16" spans="1:16" hidden="1" x14ac:dyDescent="0.25">
      <c r="A16" s="176">
        <v>13</v>
      </c>
      <c r="B16" s="181" t="s">
        <v>4</v>
      </c>
      <c r="C16" s="181" t="s">
        <v>1330</v>
      </c>
      <c r="D16" s="181" t="s">
        <v>218</v>
      </c>
      <c r="E16" s="181" t="s">
        <v>219</v>
      </c>
      <c r="F16" s="157">
        <v>708</v>
      </c>
      <c r="G16" s="157">
        <v>1391421.55</v>
      </c>
      <c r="H16" s="10">
        <v>201</v>
      </c>
      <c r="I16" s="10">
        <v>328060</v>
      </c>
      <c r="J16" s="49">
        <f t="shared" si="0"/>
        <v>0.28389830508474578</v>
      </c>
      <c r="K16" s="49">
        <f t="shared" si="1"/>
        <v>0.23577326368130491</v>
      </c>
      <c r="L16" s="49">
        <f t="shared" si="2"/>
        <v>8.5169491525423732E-2</v>
      </c>
      <c r="M16" s="49">
        <f t="shared" si="3"/>
        <v>0.16504128457691342</v>
      </c>
      <c r="N16" s="144">
        <f t="shared" si="4"/>
        <v>0.25021077610233716</v>
      </c>
      <c r="O16" s="47"/>
      <c r="P16" s="47"/>
    </row>
    <row r="17" spans="1:16" hidden="1" x14ac:dyDescent="0.25">
      <c r="A17" s="176">
        <v>14</v>
      </c>
      <c r="B17" s="181" t="s">
        <v>4</v>
      </c>
      <c r="C17" s="181" t="s">
        <v>1330</v>
      </c>
      <c r="D17" s="181" t="s">
        <v>216</v>
      </c>
      <c r="E17" s="181" t="s">
        <v>217</v>
      </c>
      <c r="F17" s="157">
        <v>708</v>
      </c>
      <c r="G17" s="157">
        <v>1391421.55</v>
      </c>
      <c r="H17" s="10">
        <v>448</v>
      </c>
      <c r="I17" s="10">
        <v>614395</v>
      </c>
      <c r="J17" s="49">
        <f t="shared" si="0"/>
        <v>0.63276836158192096</v>
      </c>
      <c r="K17" s="49">
        <f t="shared" si="1"/>
        <v>0.44155920971613527</v>
      </c>
      <c r="L17" s="49">
        <f t="shared" si="2"/>
        <v>0.18983050847457628</v>
      </c>
      <c r="M17" s="49">
        <f t="shared" si="3"/>
        <v>0.30909144680129469</v>
      </c>
      <c r="N17" s="144">
        <f t="shared" si="4"/>
        <v>0.49892195527587097</v>
      </c>
      <c r="O17" s="47"/>
      <c r="P17" s="47"/>
    </row>
    <row r="18" spans="1:16" hidden="1" x14ac:dyDescent="0.25">
      <c r="A18" s="176">
        <v>15</v>
      </c>
      <c r="B18" s="181" t="s">
        <v>4</v>
      </c>
      <c r="C18" s="181" t="s">
        <v>1330</v>
      </c>
      <c r="D18" s="181" t="s">
        <v>214</v>
      </c>
      <c r="E18" s="181" t="s">
        <v>215</v>
      </c>
      <c r="F18" s="157">
        <v>1366</v>
      </c>
      <c r="G18" s="157">
        <v>2699739.5</v>
      </c>
      <c r="H18" s="10">
        <v>345</v>
      </c>
      <c r="I18" s="10">
        <v>391555</v>
      </c>
      <c r="J18" s="49">
        <f t="shared" si="0"/>
        <v>0.25256222547584189</v>
      </c>
      <c r="K18" s="49">
        <f t="shared" si="1"/>
        <v>0.14503436350062662</v>
      </c>
      <c r="L18" s="49">
        <f t="shared" si="2"/>
        <v>7.5768667642752571E-2</v>
      </c>
      <c r="M18" s="49">
        <f t="shared" si="3"/>
        <v>0.10152405445043863</v>
      </c>
      <c r="N18" s="144">
        <f t="shared" si="4"/>
        <v>0.17729272209319119</v>
      </c>
      <c r="O18" s="47"/>
      <c r="P18" s="47"/>
    </row>
    <row r="19" spans="1:16" hidden="1" x14ac:dyDescent="0.25">
      <c r="A19" s="176">
        <v>16</v>
      </c>
      <c r="B19" s="181" t="s">
        <v>4</v>
      </c>
      <c r="C19" s="181" t="s">
        <v>1330</v>
      </c>
      <c r="D19" s="181" t="s">
        <v>212</v>
      </c>
      <c r="E19" s="181" t="s">
        <v>213</v>
      </c>
      <c r="F19" s="157">
        <v>946</v>
      </c>
      <c r="G19" s="157">
        <v>1870523.575</v>
      </c>
      <c r="H19" s="10">
        <v>449</v>
      </c>
      <c r="I19" s="10">
        <v>786345</v>
      </c>
      <c r="J19" s="49">
        <f t="shared" si="0"/>
        <v>0.47463002114164904</v>
      </c>
      <c r="K19" s="49">
        <f t="shared" si="1"/>
        <v>0.42038764467323009</v>
      </c>
      <c r="L19" s="49">
        <f t="shared" si="2"/>
        <v>0.14238900634249471</v>
      </c>
      <c r="M19" s="49">
        <f t="shared" si="3"/>
        <v>0.29427135127126103</v>
      </c>
      <c r="N19" s="144">
        <f t="shared" si="4"/>
        <v>0.43666035761375577</v>
      </c>
      <c r="O19" s="47"/>
      <c r="P19" s="47"/>
    </row>
    <row r="20" spans="1:16" hidden="1" x14ac:dyDescent="0.25">
      <c r="A20" s="176">
        <v>17</v>
      </c>
      <c r="B20" s="181" t="s">
        <v>4</v>
      </c>
      <c r="C20" s="181" t="s">
        <v>1330</v>
      </c>
      <c r="D20" s="181" t="s">
        <v>220</v>
      </c>
      <c r="E20" s="181" t="s">
        <v>221</v>
      </c>
      <c r="F20" s="157">
        <v>427</v>
      </c>
      <c r="G20" s="157">
        <v>843123.07499999995</v>
      </c>
      <c r="H20" s="10">
        <v>56</v>
      </c>
      <c r="I20" s="10">
        <v>82300</v>
      </c>
      <c r="J20" s="49">
        <f t="shared" si="0"/>
        <v>0.13114754098360656</v>
      </c>
      <c r="K20" s="49">
        <f t="shared" si="1"/>
        <v>9.7613269569214442E-2</v>
      </c>
      <c r="L20" s="49">
        <f t="shared" si="2"/>
        <v>3.9344262295081971E-2</v>
      </c>
      <c r="M20" s="49">
        <f t="shared" si="3"/>
        <v>6.8329288698450105E-2</v>
      </c>
      <c r="N20" s="144">
        <f t="shared" si="4"/>
        <v>0.10767355099353207</v>
      </c>
      <c r="O20" s="47"/>
      <c r="P20" s="47"/>
    </row>
    <row r="21" spans="1:16" hidden="1" x14ac:dyDescent="0.25">
      <c r="A21" s="176">
        <v>18</v>
      </c>
      <c r="B21" s="181" t="s">
        <v>4</v>
      </c>
      <c r="C21" s="181" t="s">
        <v>1330</v>
      </c>
      <c r="D21" s="181" t="s">
        <v>211</v>
      </c>
      <c r="E21" s="181" t="s">
        <v>997</v>
      </c>
      <c r="F21" s="157">
        <v>567</v>
      </c>
      <c r="G21" s="157">
        <v>1128431.4750000001</v>
      </c>
      <c r="H21" s="10">
        <v>317</v>
      </c>
      <c r="I21" s="10">
        <v>436420</v>
      </c>
      <c r="J21" s="49">
        <f t="shared" si="0"/>
        <v>0.55908289241622577</v>
      </c>
      <c r="K21" s="49">
        <f t="shared" si="1"/>
        <v>0.38674922639852805</v>
      </c>
      <c r="L21" s="49">
        <f t="shared" si="2"/>
        <v>0.16772486772486772</v>
      </c>
      <c r="M21" s="49">
        <f t="shared" si="3"/>
        <v>0.27072445847896959</v>
      </c>
      <c r="N21" s="144">
        <f t="shared" si="4"/>
        <v>0.43844932620383731</v>
      </c>
      <c r="O21" s="47"/>
      <c r="P21" s="47"/>
    </row>
    <row r="22" spans="1:16" hidden="1" x14ac:dyDescent="0.25">
      <c r="A22" s="176">
        <v>19</v>
      </c>
      <c r="B22" s="181" t="s">
        <v>7</v>
      </c>
      <c r="C22" s="181" t="s">
        <v>1330</v>
      </c>
      <c r="D22" s="181" t="s">
        <v>248</v>
      </c>
      <c r="E22" s="181" t="s">
        <v>249</v>
      </c>
      <c r="F22" s="157">
        <v>610</v>
      </c>
      <c r="G22" s="157">
        <v>1193267.45</v>
      </c>
      <c r="H22" s="10">
        <v>463</v>
      </c>
      <c r="I22" s="10">
        <v>612590</v>
      </c>
      <c r="J22" s="49">
        <f t="shared" si="0"/>
        <v>0.75901639344262295</v>
      </c>
      <c r="K22" s="49">
        <f t="shared" si="1"/>
        <v>0.5133719184244907</v>
      </c>
      <c r="L22" s="49">
        <f t="shared" si="2"/>
        <v>0.22770491803278686</v>
      </c>
      <c r="M22" s="49">
        <f t="shared" si="3"/>
        <v>0.35936034289714347</v>
      </c>
      <c r="N22" s="144">
        <f t="shared" si="4"/>
        <v>0.58706526092993028</v>
      </c>
      <c r="O22" s="47"/>
      <c r="P22" s="47"/>
    </row>
    <row r="23" spans="1:16" hidden="1" x14ac:dyDescent="0.25">
      <c r="A23" s="176">
        <v>20</v>
      </c>
      <c r="B23" s="181" t="s">
        <v>7</v>
      </c>
      <c r="C23" s="181" t="s">
        <v>1330</v>
      </c>
      <c r="D23" s="181" t="s">
        <v>244</v>
      </c>
      <c r="E23" s="181" t="s">
        <v>245</v>
      </c>
      <c r="F23" s="157">
        <v>808</v>
      </c>
      <c r="G23" s="157">
        <v>1579523.5</v>
      </c>
      <c r="H23" s="10">
        <v>434</v>
      </c>
      <c r="I23" s="10">
        <v>717935</v>
      </c>
      <c r="J23" s="49">
        <f t="shared" si="0"/>
        <v>0.53712871287128716</v>
      </c>
      <c r="K23" s="49">
        <f t="shared" si="1"/>
        <v>0.45452631758881712</v>
      </c>
      <c r="L23" s="49">
        <f t="shared" si="2"/>
        <v>0.16113861386138614</v>
      </c>
      <c r="M23" s="49">
        <f t="shared" si="3"/>
        <v>0.31816842231217196</v>
      </c>
      <c r="N23" s="144">
        <f t="shared" si="4"/>
        <v>0.47930703617355808</v>
      </c>
      <c r="O23" s="47"/>
      <c r="P23" s="47"/>
    </row>
    <row r="24" spans="1:16" hidden="1" x14ac:dyDescent="0.25">
      <c r="A24" s="176">
        <v>21</v>
      </c>
      <c r="B24" s="181" t="s">
        <v>7</v>
      </c>
      <c r="C24" s="181" t="s">
        <v>1330</v>
      </c>
      <c r="D24" s="181" t="s">
        <v>242</v>
      </c>
      <c r="E24" s="181" t="s">
        <v>243</v>
      </c>
      <c r="F24" s="157">
        <v>578</v>
      </c>
      <c r="G24" s="157">
        <v>1143041.4750000001</v>
      </c>
      <c r="H24" s="10">
        <v>360</v>
      </c>
      <c r="I24" s="10">
        <v>456775</v>
      </c>
      <c r="J24" s="49">
        <f t="shared" si="0"/>
        <v>0.62283737024221453</v>
      </c>
      <c r="K24" s="49">
        <f t="shared" si="1"/>
        <v>0.39961367106123596</v>
      </c>
      <c r="L24" s="49">
        <f t="shared" si="2"/>
        <v>0.18685121107266436</v>
      </c>
      <c r="M24" s="49">
        <f t="shared" si="3"/>
        <v>0.27972956974286517</v>
      </c>
      <c r="N24" s="144">
        <f t="shared" si="4"/>
        <v>0.46658078081552956</v>
      </c>
      <c r="O24" s="47"/>
      <c r="P24" s="47"/>
    </row>
    <row r="25" spans="1:16" hidden="1" x14ac:dyDescent="0.25">
      <c r="A25" s="176">
        <v>22</v>
      </c>
      <c r="B25" s="181" t="s">
        <v>7</v>
      </c>
      <c r="C25" s="181" t="s">
        <v>1330</v>
      </c>
      <c r="D25" s="181" t="s">
        <v>246</v>
      </c>
      <c r="E25" s="181" t="s">
        <v>1399</v>
      </c>
      <c r="F25" s="157">
        <v>1848</v>
      </c>
      <c r="G25" s="157">
        <v>3627889.7250000001</v>
      </c>
      <c r="H25" s="10">
        <v>907</v>
      </c>
      <c r="I25" s="10">
        <v>1338890</v>
      </c>
      <c r="J25" s="49">
        <f t="shared" si="0"/>
        <v>0.49080086580086579</v>
      </c>
      <c r="K25" s="49">
        <f t="shared" si="1"/>
        <v>0.36905476778239171</v>
      </c>
      <c r="L25" s="49">
        <f t="shared" si="2"/>
        <v>0.14724025974025973</v>
      </c>
      <c r="M25" s="49">
        <f t="shared" si="3"/>
        <v>0.2583383374476742</v>
      </c>
      <c r="N25" s="144">
        <f t="shared" si="4"/>
        <v>0.40557859718793393</v>
      </c>
      <c r="O25" s="47"/>
      <c r="P25" s="47"/>
    </row>
    <row r="26" spans="1:16" hidden="1" x14ac:dyDescent="0.25">
      <c r="A26" s="176">
        <v>23</v>
      </c>
      <c r="B26" s="181" t="s">
        <v>15</v>
      </c>
      <c r="C26" s="181" t="s">
        <v>1330</v>
      </c>
      <c r="D26" s="181" t="s">
        <v>224</v>
      </c>
      <c r="E26" s="181" t="s">
        <v>1366</v>
      </c>
      <c r="F26" s="157">
        <v>610</v>
      </c>
      <c r="G26" s="157">
        <v>1204520.3</v>
      </c>
      <c r="H26" s="10">
        <v>547</v>
      </c>
      <c r="I26" s="10">
        <v>673045</v>
      </c>
      <c r="J26" s="49">
        <f t="shared" si="0"/>
        <v>0.89672131147540979</v>
      </c>
      <c r="K26" s="49">
        <f t="shared" si="1"/>
        <v>0.55876600834373646</v>
      </c>
      <c r="L26" s="49">
        <f t="shared" si="2"/>
        <v>0.2690163934426229</v>
      </c>
      <c r="M26" s="49">
        <f t="shared" si="3"/>
        <v>0.39113620584061548</v>
      </c>
      <c r="N26" s="144">
        <f t="shared" si="4"/>
        <v>0.66015259928323844</v>
      </c>
      <c r="O26" s="47"/>
      <c r="P26" s="47"/>
    </row>
    <row r="27" spans="1:16" hidden="1" x14ac:dyDescent="0.25">
      <c r="A27" s="176">
        <v>24</v>
      </c>
      <c r="B27" s="181" t="s">
        <v>15</v>
      </c>
      <c r="C27" s="181" t="s">
        <v>1330</v>
      </c>
      <c r="D27" s="181" t="s">
        <v>222</v>
      </c>
      <c r="E27" s="181" t="s">
        <v>223</v>
      </c>
      <c r="F27" s="157">
        <v>610</v>
      </c>
      <c r="G27" s="157">
        <v>1204520.3</v>
      </c>
      <c r="H27" s="10">
        <v>394</v>
      </c>
      <c r="I27" s="10">
        <v>552420</v>
      </c>
      <c r="J27" s="49">
        <f t="shared" si="0"/>
        <v>0.64590163934426226</v>
      </c>
      <c r="K27" s="49">
        <f t="shared" si="1"/>
        <v>0.45862240760907058</v>
      </c>
      <c r="L27" s="49">
        <f t="shared" si="2"/>
        <v>0.19377049180327868</v>
      </c>
      <c r="M27" s="49">
        <f t="shared" si="3"/>
        <v>0.32103568532634941</v>
      </c>
      <c r="N27" s="144">
        <f t="shared" si="4"/>
        <v>0.51480617712962806</v>
      </c>
      <c r="O27" s="47"/>
      <c r="P27" s="47"/>
    </row>
    <row r="28" spans="1:16" hidden="1" x14ac:dyDescent="0.25">
      <c r="A28" s="176">
        <v>25</v>
      </c>
      <c r="B28" s="181" t="s">
        <v>15</v>
      </c>
      <c r="C28" s="181" t="s">
        <v>1330</v>
      </c>
      <c r="D28" s="181" t="s">
        <v>226</v>
      </c>
      <c r="E28" s="181" t="s">
        <v>227</v>
      </c>
      <c r="F28" s="157">
        <v>723</v>
      </c>
      <c r="G28" s="157">
        <v>1426499.4</v>
      </c>
      <c r="H28" s="10">
        <v>503</v>
      </c>
      <c r="I28" s="10">
        <v>826190</v>
      </c>
      <c r="J28" s="49">
        <f t="shared" si="0"/>
        <v>0.69571230982019361</v>
      </c>
      <c r="K28" s="49">
        <f t="shared" si="1"/>
        <v>0.57917304416672033</v>
      </c>
      <c r="L28" s="49">
        <f t="shared" si="2"/>
        <v>0.20871369294605807</v>
      </c>
      <c r="M28" s="49">
        <f t="shared" si="3"/>
        <v>0.40542113091670423</v>
      </c>
      <c r="N28" s="144">
        <f t="shared" si="4"/>
        <v>0.6141348238627623</v>
      </c>
      <c r="O28" s="47"/>
      <c r="P28" s="47"/>
    </row>
    <row r="29" spans="1:16" hidden="1" x14ac:dyDescent="0.25">
      <c r="A29" s="176">
        <v>26</v>
      </c>
      <c r="B29" s="181" t="s">
        <v>15</v>
      </c>
      <c r="C29" s="181" t="s">
        <v>1330</v>
      </c>
      <c r="D29" s="181" t="s">
        <v>228</v>
      </c>
      <c r="E29" s="181" t="s">
        <v>229</v>
      </c>
      <c r="F29" s="157">
        <v>833</v>
      </c>
      <c r="G29" s="157">
        <v>1653125.65</v>
      </c>
      <c r="H29" s="10">
        <v>491</v>
      </c>
      <c r="I29" s="10">
        <v>951620</v>
      </c>
      <c r="J29" s="49">
        <f t="shared" si="0"/>
        <v>0.58943577430972394</v>
      </c>
      <c r="K29" s="49">
        <f t="shared" si="1"/>
        <v>0.57564892299626469</v>
      </c>
      <c r="L29" s="49">
        <f t="shared" si="2"/>
        <v>0.17683073229291718</v>
      </c>
      <c r="M29" s="49">
        <f t="shared" si="3"/>
        <v>0.40295424609738528</v>
      </c>
      <c r="N29" s="144">
        <f t="shared" si="4"/>
        <v>0.57978497839030241</v>
      </c>
      <c r="O29" s="47"/>
      <c r="P29" s="47"/>
    </row>
    <row r="30" spans="1:16" hidden="1" x14ac:dyDescent="0.25">
      <c r="A30" s="176">
        <v>27</v>
      </c>
      <c r="B30" s="181" t="s">
        <v>6</v>
      </c>
      <c r="C30" s="181" t="s">
        <v>1330</v>
      </c>
      <c r="D30" s="181" t="s">
        <v>232</v>
      </c>
      <c r="E30" s="181" t="s">
        <v>1367</v>
      </c>
      <c r="F30" s="157">
        <v>750</v>
      </c>
      <c r="G30" s="157">
        <v>1375720.575</v>
      </c>
      <c r="H30" s="10">
        <v>483</v>
      </c>
      <c r="I30" s="10">
        <v>652570</v>
      </c>
      <c r="J30" s="49">
        <f t="shared" si="0"/>
        <v>0.64400000000000002</v>
      </c>
      <c r="K30" s="49">
        <f t="shared" si="1"/>
        <v>0.47434777952637658</v>
      </c>
      <c r="L30" s="49">
        <f t="shared" si="2"/>
        <v>0.19320000000000001</v>
      </c>
      <c r="M30" s="49">
        <f t="shared" si="3"/>
        <v>0.33204344566846361</v>
      </c>
      <c r="N30" s="144">
        <f t="shared" si="4"/>
        <v>0.52524344566846359</v>
      </c>
      <c r="O30" s="47"/>
      <c r="P30" s="47"/>
    </row>
    <row r="31" spans="1:16" hidden="1" x14ac:dyDescent="0.25">
      <c r="A31" s="176">
        <v>28</v>
      </c>
      <c r="B31" s="181" t="s">
        <v>6</v>
      </c>
      <c r="C31" s="181" t="s">
        <v>1330</v>
      </c>
      <c r="D31" s="181" t="s">
        <v>230</v>
      </c>
      <c r="E31" s="181" t="s">
        <v>1400</v>
      </c>
      <c r="F31" s="157">
        <v>809</v>
      </c>
      <c r="G31" s="157">
        <v>1479491.55</v>
      </c>
      <c r="H31" s="10">
        <v>547</v>
      </c>
      <c r="I31" s="10">
        <v>781630</v>
      </c>
      <c r="J31" s="49">
        <f t="shared" si="0"/>
        <v>0.67614338689740416</v>
      </c>
      <c r="K31" s="49">
        <f t="shared" si="1"/>
        <v>0.52830987780903516</v>
      </c>
      <c r="L31" s="49">
        <f t="shared" si="2"/>
        <v>0.20284301606922125</v>
      </c>
      <c r="M31" s="49">
        <f t="shared" si="3"/>
        <v>0.36981691446632459</v>
      </c>
      <c r="N31" s="144">
        <f t="shared" si="4"/>
        <v>0.57265993053554587</v>
      </c>
      <c r="O31" s="47"/>
      <c r="P31" s="47"/>
    </row>
    <row r="32" spans="1:16" hidden="1" x14ac:dyDescent="0.25">
      <c r="A32" s="176">
        <v>29</v>
      </c>
      <c r="B32" s="181" t="s">
        <v>9</v>
      </c>
      <c r="C32" s="181" t="s">
        <v>1330</v>
      </c>
      <c r="D32" s="181" t="s">
        <v>251</v>
      </c>
      <c r="E32" s="181" t="s">
        <v>1125</v>
      </c>
      <c r="F32" s="157">
        <v>927</v>
      </c>
      <c r="G32" s="157">
        <v>1782262.6</v>
      </c>
      <c r="H32" s="10">
        <v>393</v>
      </c>
      <c r="I32" s="10">
        <v>634210</v>
      </c>
      <c r="J32" s="49">
        <f t="shared" si="0"/>
        <v>0.42394822006472493</v>
      </c>
      <c r="K32" s="49">
        <f t="shared" si="1"/>
        <v>0.3558454292874686</v>
      </c>
      <c r="L32" s="49">
        <f t="shared" si="2"/>
        <v>0.12718446601941746</v>
      </c>
      <c r="M32" s="49">
        <f t="shared" si="3"/>
        <v>0.24909180050122801</v>
      </c>
      <c r="N32" s="144">
        <f t="shared" si="4"/>
        <v>0.3762762665206455</v>
      </c>
      <c r="O32" s="47"/>
      <c r="P32" s="47"/>
    </row>
    <row r="33" spans="1:16" hidden="1" x14ac:dyDescent="0.25">
      <c r="A33" s="176">
        <v>30</v>
      </c>
      <c r="B33" s="181" t="s">
        <v>9</v>
      </c>
      <c r="C33" s="181" t="s">
        <v>1330</v>
      </c>
      <c r="D33" s="181" t="s">
        <v>250</v>
      </c>
      <c r="E33" s="181" t="s">
        <v>1307</v>
      </c>
      <c r="F33" s="157">
        <v>1233</v>
      </c>
      <c r="G33" s="157">
        <v>2363187.75</v>
      </c>
      <c r="H33" s="10">
        <v>266</v>
      </c>
      <c r="I33" s="10">
        <v>476160</v>
      </c>
      <c r="J33" s="49">
        <f t="shared" si="0"/>
        <v>0.21573398215733983</v>
      </c>
      <c r="K33" s="49">
        <f t="shared" si="1"/>
        <v>0.20149055021125595</v>
      </c>
      <c r="L33" s="49">
        <f t="shared" si="2"/>
        <v>6.472019464720194E-2</v>
      </c>
      <c r="M33" s="49">
        <f t="shared" si="3"/>
        <v>0.14104338514787915</v>
      </c>
      <c r="N33" s="144">
        <f t="shared" si="4"/>
        <v>0.20576357979508109</v>
      </c>
      <c r="O33" s="47"/>
      <c r="P33" s="47"/>
    </row>
    <row r="34" spans="1:16" hidden="1" x14ac:dyDescent="0.25">
      <c r="A34" s="176">
        <v>31</v>
      </c>
      <c r="B34" s="181" t="s">
        <v>16</v>
      </c>
      <c r="C34" s="181" t="s">
        <v>1330</v>
      </c>
      <c r="D34" s="181" t="s">
        <v>240</v>
      </c>
      <c r="E34" s="181" t="s">
        <v>1126</v>
      </c>
      <c r="F34" s="157">
        <v>548</v>
      </c>
      <c r="G34" s="157">
        <v>1081529.325</v>
      </c>
      <c r="H34" s="10">
        <v>176</v>
      </c>
      <c r="I34" s="10">
        <v>243260</v>
      </c>
      <c r="J34" s="49">
        <f t="shared" si="0"/>
        <v>0.32116788321167883</v>
      </c>
      <c r="K34" s="49">
        <f t="shared" si="1"/>
        <v>0.22492224147505202</v>
      </c>
      <c r="L34" s="49">
        <f t="shared" si="2"/>
        <v>9.6350364963503646E-2</v>
      </c>
      <c r="M34" s="49">
        <f t="shared" si="3"/>
        <v>0.1574455690325364</v>
      </c>
      <c r="N34" s="144">
        <f t="shared" si="4"/>
        <v>0.25379593399604006</v>
      </c>
      <c r="O34" s="47"/>
      <c r="P34" s="47"/>
    </row>
    <row r="35" spans="1:16" hidden="1" x14ac:dyDescent="0.25">
      <c r="A35" s="176">
        <v>32</v>
      </c>
      <c r="B35" s="181" t="s">
        <v>16</v>
      </c>
      <c r="C35" s="181" t="s">
        <v>1330</v>
      </c>
      <c r="D35" s="181" t="s">
        <v>238</v>
      </c>
      <c r="E35" s="181" t="s">
        <v>239</v>
      </c>
      <c r="F35" s="157">
        <v>548</v>
      </c>
      <c r="G35" s="157">
        <v>1081529.325</v>
      </c>
      <c r="H35" s="10">
        <v>469</v>
      </c>
      <c r="I35" s="10">
        <v>692195</v>
      </c>
      <c r="J35" s="49">
        <f t="shared" si="0"/>
        <v>0.8558394160583942</v>
      </c>
      <c r="K35" s="49">
        <f t="shared" si="1"/>
        <v>0.64001500837714231</v>
      </c>
      <c r="L35" s="49">
        <f t="shared" si="2"/>
        <v>0.25675182481751824</v>
      </c>
      <c r="M35" s="49">
        <f t="shared" si="3"/>
        <v>0.4480105058639996</v>
      </c>
      <c r="N35" s="144">
        <f t="shared" si="4"/>
        <v>0.70476233068151783</v>
      </c>
      <c r="O35" s="47"/>
      <c r="P35" s="47"/>
    </row>
    <row r="36" spans="1:16" hidden="1" x14ac:dyDescent="0.25">
      <c r="A36" s="176">
        <v>33</v>
      </c>
      <c r="B36" s="181" t="s">
        <v>16</v>
      </c>
      <c r="C36" s="181" t="s">
        <v>1330</v>
      </c>
      <c r="D36" s="181" t="s">
        <v>236</v>
      </c>
      <c r="E36" s="181" t="s">
        <v>237</v>
      </c>
      <c r="F36" s="157">
        <v>548</v>
      </c>
      <c r="G36" s="157">
        <v>1081529.325</v>
      </c>
      <c r="H36" s="10">
        <v>390</v>
      </c>
      <c r="I36" s="10">
        <v>504840</v>
      </c>
      <c r="J36" s="49">
        <f t="shared" si="0"/>
        <v>0.71167883211678828</v>
      </c>
      <c r="K36" s="49">
        <f t="shared" si="1"/>
        <v>0.46678345961631695</v>
      </c>
      <c r="L36" s="49">
        <f t="shared" si="2"/>
        <v>0.21350364963503649</v>
      </c>
      <c r="M36" s="49">
        <f t="shared" si="3"/>
        <v>0.32674842173142182</v>
      </c>
      <c r="N36" s="144">
        <f t="shared" si="4"/>
        <v>0.54025207136645825</v>
      </c>
      <c r="O36" s="47"/>
      <c r="P36" s="47"/>
    </row>
    <row r="37" spans="1:16" hidden="1" x14ac:dyDescent="0.25">
      <c r="A37" s="176">
        <v>34</v>
      </c>
      <c r="B37" s="181" t="s">
        <v>16</v>
      </c>
      <c r="C37" s="181" t="s">
        <v>1330</v>
      </c>
      <c r="D37" s="181" t="s">
        <v>241</v>
      </c>
      <c r="E37" s="181" t="s">
        <v>1264</v>
      </c>
      <c r="F37" s="157">
        <v>967</v>
      </c>
      <c r="G37" s="157">
        <v>1913940.25</v>
      </c>
      <c r="H37" s="10">
        <v>424</v>
      </c>
      <c r="I37" s="10">
        <v>644855</v>
      </c>
      <c r="J37" s="49">
        <f t="shared" si="0"/>
        <v>0.43846949327817991</v>
      </c>
      <c r="K37" s="49">
        <f t="shared" si="1"/>
        <v>0.33692535595089762</v>
      </c>
      <c r="L37" s="49">
        <f t="shared" si="2"/>
        <v>0.13154084798345397</v>
      </c>
      <c r="M37" s="49">
        <f t="shared" si="3"/>
        <v>0.23584774916562831</v>
      </c>
      <c r="N37" s="144">
        <f t="shared" si="4"/>
        <v>0.36738859714908229</v>
      </c>
      <c r="O37" s="47"/>
      <c r="P37" s="47"/>
    </row>
    <row r="38" spans="1:16" hidden="1" x14ac:dyDescent="0.25">
      <c r="A38" s="176">
        <v>35</v>
      </c>
      <c r="B38" s="181" t="s">
        <v>10</v>
      </c>
      <c r="C38" s="181" t="s">
        <v>1330</v>
      </c>
      <c r="D38" s="181" t="s">
        <v>252</v>
      </c>
      <c r="E38" s="181" t="s">
        <v>253</v>
      </c>
      <c r="F38" s="157">
        <v>830</v>
      </c>
      <c r="G38" s="157">
        <v>1630630.65</v>
      </c>
      <c r="H38" s="10">
        <v>381</v>
      </c>
      <c r="I38" s="10">
        <v>445760</v>
      </c>
      <c r="J38" s="49">
        <f t="shared" si="0"/>
        <v>0.45903614457831327</v>
      </c>
      <c r="K38" s="49">
        <f t="shared" si="1"/>
        <v>0.2733666265870815</v>
      </c>
      <c r="L38" s="49">
        <f t="shared" si="2"/>
        <v>0.13771084337349399</v>
      </c>
      <c r="M38" s="49">
        <f t="shared" si="3"/>
        <v>0.19135663861095703</v>
      </c>
      <c r="N38" s="144">
        <f t="shared" si="4"/>
        <v>0.32906748198445102</v>
      </c>
      <c r="O38" s="47"/>
      <c r="P38" s="47"/>
    </row>
    <row r="39" spans="1:16" hidden="1" x14ac:dyDescent="0.25">
      <c r="A39" s="176">
        <v>36</v>
      </c>
      <c r="B39" s="181" t="s">
        <v>10</v>
      </c>
      <c r="C39" s="181" t="s">
        <v>1330</v>
      </c>
      <c r="D39" s="181" t="s">
        <v>255</v>
      </c>
      <c r="E39" s="181" t="s">
        <v>1308</v>
      </c>
      <c r="F39" s="157">
        <v>1765</v>
      </c>
      <c r="G39" s="157">
        <v>3461169.9249999998</v>
      </c>
      <c r="H39" s="10">
        <v>657</v>
      </c>
      <c r="I39" s="10">
        <v>1034480</v>
      </c>
      <c r="J39" s="49">
        <f t="shared" si="0"/>
        <v>0.37223796033994333</v>
      </c>
      <c r="K39" s="49">
        <f t="shared" si="1"/>
        <v>0.29888159853925694</v>
      </c>
      <c r="L39" s="49">
        <f t="shared" si="2"/>
        <v>0.111671388101983</v>
      </c>
      <c r="M39" s="49">
        <f t="shared" si="3"/>
        <v>0.20921711897747985</v>
      </c>
      <c r="N39" s="144">
        <f t="shared" si="4"/>
        <v>0.32088850707946287</v>
      </c>
      <c r="O39" s="47"/>
      <c r="P39" s="47"/>
    </row>
    <row r="40" spans="1:16" hidden="1" x14ac:dyDescent="0.25">
      <c r="A40" s="176">
        <v>37</v>
      </c>
      <c r="B40" s="181" t="s">
        <v>11</v>
      </c>
      <c r="C40" s="181" t="s">
        <v>1330</v>
      </c>
      <c r="D40" s="181" t="s">
        <v>257</v>
      </c>
      <c r="E40" s="181" t="s">
        <v>1383</v>
      </c>
      <c r="F40" s="157">
        <v>1539</v>
      </c>
      <c r="G40" s="157">
        <v>3011972.9</v>
      </c>
      <c r="H40" s="10">
        <v>360</v>
      </c>
      <c r="I40" s="10">
        <v>834585</v>
      </c>
      <c r="J40" s="49">
        <f t="shared" si="0"/>
        <v>0.23391812865497075</v>
      </c>
      <c r="K40" s="49">
        <f t="shared" si="1"/>
        <v>0.27708914645281174</v>
      </c>
      <c r="L40" s="49">
        <f t="shared" si="2"/>
        <v>7.0175438596491224E-2</v>
      </c>
      <c r="M40" s="49">
        <f t="shared" si="3"/>
        <v>0.1939624025169682</v>
      </c>
      <c r="N40" s="144">
        <f t="shared" si="4"/>
        <v>0.26413784111345939</v>
      </c>
      <c r="O40" s="47"/>
      <c r="P40" s="47"/>
    </row>
    <row r="41" spans="1:16" hidden="1" x14ac:dyDescent="0.25">
      <c r="A41" s="176">
        <v>38</v>
      </c>
      <c r="B41" s="181" t="s">
        <v>11</v>
      </c>
      <c r="C41" s="181" t="s">
        <v>1330</v>
      </c>
      <c r="D41" s="181" t="s">
        <v>256</v>
      </c>
      <c r="E41" s="181" t="s">
        <v>1133</v>
      </c>
      <c r="F41" s="157">
        <v>1421</v>
      </c>
      <c r="G41" s="157">
        <v>2771126.65</v>
      </c>
      <c r="H41" s="10">
        <v>472</v>
      </c>
      <c r="I41" s="10">
        <v>606895</v>
      </c>
      <c r="J41" s="49">
        <f t="shared" si="0"/>
        <v>0.33216045038705139</v>
      </c>
      <c r="K41" s="49">
        <f t="shared" si="1"/>
        <v>0.21900659069479919</v>
      </c>
      <c r="L41" s="49">
        <f t="shared" si="2"/>
        <v>9.9648135116115408E-2</v>
      </c>
      <c r="M41" s="49">
        <f t="shared" si="3"/>
        <v>0.15330461348635943</v>
      </c>
      <c r="N41" s="144">
        <f t="shared" si="4"/>
        <v>0.25295274860247485</v>
      </c>
      <c r="O41" s="47"/>
      <c r="P41" s="47"/>
    </row>
    <row r="42" spans="1:16" hidden="1" x14ac:dyDescent="0.25">
      <c r="A42" s="176">
        <v>39</v>
      </c>
      <c r="B42" s="181" t="s">
        <v>12</v>
      </c>
      <c r="C42" s="181" t="s">
        <v>1330</v>
      </c>
      <c r="D42" s="181" t="s">
        <v>258</v>
      </c>
      <c r="E42" s="181" t="s">
        <v>1001</v>
      </c>
      <c r="F42" s="157">
        <v>1655</v>
      </c>
      <c r="G42" s="157">
        <v>3203657.7</v>
      </c>
      <c r="H42" s="10">
        <v>941</v>
      </c>
      <c r="I42" s="10">
        <v>1500920</v>
      </c>
      <c r="J42" s="49">
        <f t="shared" si="0"/>
        <v>0.56858006042296072</v>
      </c>
      <c r="K42" s="49">
        <f t="shared" si="1"/>
        <v>0.46850198758750033</v>
      </c>
      <c r="L42" s="49">
        <f t="shared" si="2"/>
        <v>0.17057401812688822</v>
      </c>
      <c r="M42" s="49">
        <f t="shared" si="3"/>
        <v>0.32795139131125023</v>
      </c>
      <c r="N42" s="144">
        <f t="shared" si="4"/>
        <v>0.49852540943813844</v>
      </c>
      <c r="O42" s="47"/>
      <c r="P42" s="47"/>
    </row>
    <row r="43" spans="1:16" hidden="1" x14ac:dyDescent="0.25">
      <c r="A43" s="176">
        <v>40</v>
      </c>
      <c r="B43" s="181" t="s">
        <v>12</v>
      </c>
      <c r="C43" s="181" t="s">
        <v>1330</v>
      </c>
      <c r="D43" s="181" t="s">
        <v>259</v>
      </c>
      <c r="E43" s="181" t="s">
        <v>1099</v>
      </c>
      <c r="F43" s="157">
        <v>772</v>
      </c>
      <c r="G43" s="157">
        <v>1493375.375</v>
      </c>
      <c r="H43" s="10">
        <v>459</v>
      </c>
      <c r="I43" s="10">
        <v>622795</v>
      </c>
      <c r="J43" s="49">
        <f t="shared" si="0"/>
        <v>0.59455958549222798</v>
      </c>
      <c r="K43" s="49">
        <f t="shared" si="1"/>
        <v>0.41703848237085067</v>
      </c>
      <c r="L43" s="49">
        <f t="shared" si="2"/>
        <v>0.1783678756476684</v>
      </c>
      <c r="M43" s="49">
        <f t="shared" si="3"/>
        <v>0.29192693765959543</v>
      </c>
      <c r="N43" s="144">
        <f t="shared" si="4"/>
        <v>0.47029481330726386</v>
      </c>
      <c r="O43" s="47"/>
      <c r="P43" s="47"/>
    </row>
    <row r="44" spans="1:16" hidden="1" x14ac:dyDescent="0.25">
      <c r="A44" s="176">
        <v>41</v>
      </c>
      <c r="B44" s="181" t="s">
        <v>12</v>
      </c>
      <c r="C44" s="181" t="s">
        <v>1330</v>
      </c>
      <c r="D44" s="181" t="s">
        <v>260</v>
      </c>
      <c r="E44" s="181" t="s">
        <v>1002</v>
      </c>
      <c r="F44" s="157">
        <v>983</v>
      </c>
      <c r="G44" s="157">
        <v>1904761.425</v>
      </c>
      <c r="H44" s="10">
        <v>676</v>
      </c>
      <c r="I44" s="10">
        <v>861310</v>
      </c>
      <c r="J44" s="49">
        <f t="shared" si="0"/>
        <v>0.68769074262461849</v>
      </c>
      <c r="K44" s="49">
        <f t="shared" si="1"/>
        <v>0.45218786389481819</v>
      </c>
      <c r="L44" s="49">
        <f t="shared" si="2"/>
        <v>0.20630722278738553</v>
      </c>
      <c r="M44" s="49">
        <f t="shared" si="3"/>
        <v>0.3165315047263727</v>
      </c>
      <c r="N44" s="144">
        <f t="shared" si="4"/>
        <v>0.52283872751375826</v>
      </c>
      <c r="O44" s="47"/>
      <c r="P44" s="47"/>
    </row>
    <row r="45" spans="1:16" hidden="1" x14ac:dyDescent="0.25">
      <c r="A45" s="176">
        <v>42</v>
      </c>
      <c r="B45" s="181" t="s">
        <v>12</v>
      </c>
      <c r="C45" s="181" t="s">
        <v>1330</v>
      </c>
      <c r="D45" s="181" t="s">
        <v>261</v>
      </c>
      <c r="E45" s="181" t="s">
        <v>1003</v>
      </c>
      <c r="F45" s="157">
        <v>1037</v>
      </c>
      <c r="G45" s="157">
        <v>2004094.55</v>
      </c>
      <c r="H45" s="10">
        <v>764</v>
      </c>
      <c r="I45" s="10">
        <v>1056420</v>
      </c>
      <c r="J45" s="49">
        <f t="shared" si="0"/>
        <v>0.73674059787849566</v>
      </c>
      <c r="K45" s="49">
        <f t="shared" si="1"/>
        <v>0.52713081825405894</v>
      </c>
      <c r="L45" s="49">
        <f t="shared" si="2"/>
        <v>0.2210221793635487</v>
      </c>
      <c r="M45" s="49">
        <f t="shared" si="3"/>
        <v>0.36899157277784123</v>
      </c>
      <c r="N45" s="144">
        <f t="shared" si="4"/>
        <v>0.59001375214138996</v>
      </c>
      <c r="O45" s="47"/>
      <c r="P45" s="47"/>
    </row>
    <row r="46" spans="1:16" hidden="1" x14ac:dyDescent="0.25">
      <c r="A46" s="176">
        <v>43</v>
      </c>
      <c r="B46" s="181" t="s">
        <v>12</v>
      </c>
      <c r="C46" s="181" t="s">
        <v>1330</v>
      </c>
      <c r="D46" s="181" t="s">
        <v>1309</v>
      </c>
      <c r="E46" s="181" t="s">
        <v>1310</v>
      </c>
      <c r="F46" s="157">
        <v>256</v>
      </c>
      <c r="G46" s="157">
        <v>495394.17499999999</v>
      </c>
      <c r="H46" s="10">
        <v>144</v>
      </c>
      <c r="I46" s="10">
        <v>186170</v>
      </c>
      <c r="J46" s="49">
        <f t="shared" si="0"/>
        <v>0.5625</v>
      </c>
      <c r="K46" s="49">
        <f t="shared" si="1"/>
        <v>0.37580175422934675</v>
      </c>
      <c r="L46" s="49">
        <f t="shared" si="2"/>
        <v>0.16874999999999998</v>
      </c>
      <c r="M46" s="49">
        <f t="shared" si="3"/>
        <v>0.26306122796054271</v>
      </c>
      <c r="N46" s="144">
        <f t="shared" si="4"/>
        <v>0.43181122796054272</v>
      </c>
      <c r="O46" s="47"/>
      <c r="P46" s="47"/>
    </row>
    <row r="47" spans="1:16" hidden="1" x14ac:dyDescent="0.25">
      <c r="A47" s="176">
        <v>44</v>
      </c>
      <c r="B47" s="181" t="s">
        <v>12</v>
      </c>
      <c r="C47" s="181" t="s">
        <v>1330</v>
      </c>
      <c r="D47" s="181" t="s">
        <v>1130</v>
      </c>
      <c r="E47" s="181" t="s">
        <v>1311</v>
      </c>
      <c r="F47" s="157">
        <v>460</v>
      </c>
      <c r="G47" s="157">
        <v>877835.22499999998</v>
      </c>
      <c r="H47" s="10">
        <v>133</v>
      </c>
      <c r="I47" s="10">
        <v>212930</v>
      </c>
      <c r="J47" s="49">
        <f t="shared" si="0"/>
        <v>0.28913043478260869</v>
      </c>
      <c r="K47" s="49">
        <f t="shared" si="1"/>
        <v>0.24256260621120554</v>
      </c>
      <c r="L47" s="49">
        <f t="shared" si="2"/>
        <v>8.673913043478261E-2</v>
      </c>
      <c r="M47" s="49">
        <f t="shared" si="3"/>
        <v>0.16979382434784387</v>
      </c>
      <c r="N47" s="144">
        <f t="shared" si="4"/>
        <v>0.2565329547826265</v>
      </c>
      <c r="O47" s="47"/>
      <c r="P47" s="47"/>
    </row>
    <row r="48" spans="1:16" hidden="1" x14ac:dyDescent="0.25">
      <c r="A48" s="176">
        <v>45</v>
      </c>
      <c r="B48" s="181" t="s">
        <v>14</v>
      </c>
      <c r="C48" s="181" t="s">
        <v>1330</v>
      </c>
      <c r="D48" s="181" t="s">
        <v>262</v>
      </c>
      <c r="E48" s="181" t="s">
        <v>1100</v>
      </c>
      <c r="F48" s="157">
        <v>1023</v>
      </c>
      <c r="G48" s="157">
        <v>2028063.375</v>
      </c>
      <c r="H48" s="10">
        <v>841</v>
      </c>
      <c r="I48" s="10">
        <v>1114090</v>
      </c>
      <c r="J48" s="49">
        <f t="shared" si="0"/>
        <v>0.82209188660801569</v>
      </c>
      <c r="K48" s="49">
        <f t="shared" si="1"/>
        <v>0.54933687661511066</v>
      </c>
      <c r="L48" s="49">
        <f t="shared" si="2"/>
        <v>0.24662756598240471</v>
      </c>
      <c r="M48" s="49">
        <f t="shared" si="3"/>
        <v>0.38453581363057743</v>
      </c>
      <c r="N48" s="144">
        <f t="shared" si="4"/>
        <v>0.63116337961298208</v>
      </c>
      <c r="O48" s="47"/>
      <c r="P48" s="47"/>
    </row>
    <row r="49" spans="1:16" hidden="1" x14ac:dyDescent="0.25">
      <c r="A49" s="176">
        <v>46</v>
      </c>
      <c r="B49" s="181" t="s">
        <v>14</v>
      </c>
      <c r="C49" s="181" t="s">
        <v>1330</v>
      </c>
      <c r="D49" s="181" t="s">
        <v>263</v>
      </c>
      <c r="E49" s="181" t="s">
        <v>1004</v>
      </c>
      <c r="F49" s="157">
        <v>523</v>
      </c>
      <c r="G49" s="157">
        <v>1047205.025</v>
      </c>
      <c r="H49" s="10">
        <v>344</v>
      </c>
      <c r="I49" s="10">
        <v>550725</v>
      </c>
      <c r="J49" s="49">
        <f t="shared" si="0"/>
        <v>0.65774378585086046</v>
      </c>
      <c r="K49" s="49">
        <f t="shared" si="1"/>
        <v>0.52589988288110057</v>
      </c>
      <c r="L49" s="49">
        <f t="shared" si="2"/>
        <v>0.19732313575525814</v>
      </c>
      <c r="M49" s="49">
        <f t="shared" si="3"/>
        <v>0.36812991801677036</v>
      </c>
      <c r="N49" s="144">
        <f t="shared" si="4"/>
        <v>0.56545305377202848</v>
      </c>
      <c r="O49" s="47"/>
      <c r="P49" s="47"/>
    </row>
    <row r="50" spans="1:16" hidden="1" x14ac:dyDescent="0.25">
      <c r="A50" s="176">
        <v>47</v>
      </c>
      <c r="B50" s="181" t="s">
        <v>14</v>
      </c>
      <c r="C50" s="181" t="s">
        <v>1330</v>
      </c>
      <c r="D50" s="181" t="s">
        <v>264</v>
      </c>
      <c r="E50" s="181" t="s">
        <v>1005</v>
      </c>
      <c r="F50" s="157">
        <v>635</v>
      </c>
      <c r="G50" s="157">
        <v>1255281.2749999999</v>
      </c>
      <c r="H50" s="10">
        <v>393</v>
      </c>
      <c r="I50" s="10">
        <v>602250</v>
      </c>
      <c r="J50" s="49">
        <f t="shared" si="0"/>
        <v>0.61889763779527562</v>
      </c>
      <c r="K50" s="49">
        <f t="shared" si="1"/>
        <v>0.47977294969209194</v>
      </c>
      <c r="L50" s="49">
        <f t="shared" si="2"/>
        <v>0.18566929133858268</v>
      </c>
      <c r="M50" s="49">
        <f t="shared" si="3"/>
        <v>0.33584106478446435</v>
      </c>
      <c r="N50" s="144">
        <f t="shared" si="4"/>
        <v>0.52151035612304697</v>
      </c>
      <c r="O50" s="47"/>
      <c r="P50" s="47"/>
    </row>
    <row r="51" spans="1:16" hidden="1" x14ac:dyDescent="0.25">
      <c r="A51" s="176">
        <v>48</v>
      </c>
      <c r="B51" s="181" t="s">
        <v>2</v>
      </c>
      <c r="C51" s="181" t="s">
        <v>1330</v>
      </c>
      <c r="D51" s="181" t="s">
        <v>204</v>
      </c>
      <c r="E51" s="181" t="s">
        <v>205</v>
      </c>
      <c r="F51" s="157">
        <v>1187</v>
      </c>
      <c r="G51" s="157">
        <v>2273450.7999999998</v>
      </c>
      <c r="H51" s="10">
        <v>1085</v>
      </c>
      <c r="I51" s="10">
        <v>1523925</v>
      </c>
      <c r="J51" s="49">
        <f t="shared" si="0"/>
        <v>0.91406908171861834</v>
      </c>
      <c r="K51" s="49">
        <f t="shared" si="1"/>
        <v>0.67031360432343645</v>
      </c>
      <c r="L51" s="49">
        <f t="shared" si="2"/>
        <v>0.27422072451558549</v>
      </c>
      <c r="M51" s="49">
        <f t="shared" si="3"/>
        <v>0.46921952302640546</v>
      </c>
      <c r="N51" s="144">
        <f t="shared" si="4"/>
        <v>0.74344024754199101</v>
      </c>
      <c r="O51" s="47"/>
      <c r="P51" s="47"/>
    </row>
    <row r="52" spans="1:16" hidden="1" x14ac:dyDescent="0.25">
      <c r="A52" s="176">
        <v>49</v>
      </c>
      <c r="B52" s="181" t="s">
        <v>2</v>
      </c>
      <c r="C52" s="181" t="s">
        <v>1330</v>
      </c>
      <c r="D52" s="181" t="s">
        <v>203</v>
      </c>
      <c r="E52" s="181" t="s">
        <v>995</v>
      </c>
      <c r="F52" s="157">
        <v>1402</v>
      </c>
      <c r="G52" s="157">
        <v>2680968.5249999999</v>
      </c>
      <c r="H52" s="10">
        <v>1544</v>
      </c>
      <c r="I52" s="10">
        <v>1928755</v>
      </c>
      <c r="J52" s="49">
        <f t="shared" si="0"/>
        <v>1.1012838801711839</v>
      </c>
      <c r="K52" s="49">
        <f t="shared" si="1"/>
        <v>0.71942470865076646</v>
      </c>
      <c r="L52" s="49">
        <f t="shared" si="2"/>
        <v>0.3</v>
      </c>
      <c r="M52" s="49">
        <f t="shared" si="3"/>
        <v>0.50359729605553649</v>
      </c>
      <c r="N52" s="144">
        <f t="shared" si="4"/>
        <v>0.80359729605553643</v>
      </c>
      <c r="O52" s="47"/>
      <c r="P52" s="47"/>
    </row>
    <row r="53" spans="1:16" hidden="1" x14ac:dyDescent="0.25">
      <c r="A53" s="176">
        <v>50</v>
      </c>
      <c r="B53" s="181" t="s">
        <v>2</v>
      </c>
      <c r="C53" s="181" t="s">
        <v>1330</v>
      </c>
      <c r="D53" s="181" t="s">
        <v>206</v>
      </c>
      <c r="E53" s="181" t="s">
        <v>1128</v>
      </c>
      <c r="F53" s="157">
        <v>964</v>
      </c>
      <c r="G53" s="157">
        <v>1850642.6</v>
      </c>
      <c r="H53" s="10">
        <v>405</v>
      </c>
      <c r="I53" s="10">
        <v>588430</v>
      </c>
      <c r="J53" s="49">
        <f t="shared" si="0"/>
        <v>0.42012448132780084</v>
      </c>
      <c r="K53" s="49">
        <f t="shared" si="1"/>
        <v>0.31795982649486182</v>
      </c>
      <c r="L53" s="49">
        <f t="shared" si="2"/>
        <v>0.12603734439834025</v>
      </c>
      <c r="M53" s="49">
        <f t="shared" si="3"/>
        <v>0.22257187854640326</v>
      </c>
      <c r="N53" s="144">
        <f t="shared" si="4"/>
        <v>0.3486092229447435</v>
      </c>
      <c r="O53" s="47"/>
      <c r="P53" s="47"/>
    </row>
    <row r="54" spans="1:16" hidden="1" x14ac:dyDescent="0.25">
      <c r="A54" s="176">
        <v>51</v>
      </c>
      <c r="B54" s="181" t="s">
        <v>2</v>
      </c>
      <c r="C54" s="181" t="s">
        <v>1330</v>
      </c>
      <c r="D54" s="181" t="s">
        <v>207</v>
      </c>
      <c r="E54" s="182" t="s">
        <v>1426</v>
      </c>
      <c r="F54" s="157">
        <v>837</v>
      </c>
      <c r="G54" s="157">
        <v>1600516.35</v>
      </c>
      <c r="H54" s="10">
        <v>1009</v>
      </c>
      <c r="I54" s="10">
        <v>1453795</v>
      </c>
      <c r="J54" s="49">
        <f t="shared" si="0"/>
        <v>1.2054958183990443</v>
      </c>
      <c r="K54" s="49">
        <f t="shared" si="1"/>
        <v>0.90832874028434629</v>
      </c>
      <c r="L54" s="49">
        <f t="shared" si="2"/>
        <v>0.3</v>
      </c>
      <c r="M54" s="49">
        <f t="shared" si="3"/>
        <v>0.63583011819904234</v>
      </c>
      <c r="N54" s="144">
        <f t="shared" si="4"/>
        <v>0.93583011819904227</v>
      </c>
      <c r="O54" s="47"/>
      <c r="P54" s="47"/>
    </row>
    <row r="55" spans="1:16" hidden="1" x14ac:dyDescent="0.25">
      <c r="A55" s="176">
        <v>52</v>
      </c>
      <c r="B55" s="186" t="s">
        <v>142</v>
      </c>
      <c r="C55" s="186" t="s">
        <v>173</v>
      </c>
      <c r="D55" s="158" t="s">
        <v>300</v>
      </c>
      <c r="E55" s="159" t="s">
        <v>301</v>
      </c>
      <c r="F55" s="178">
        <v>708.64499999999998</v>
      </c>
      <c r="G55" s="178">
        <v>1389026.6924999999</v>
      </c>
      <c r="H55" s="10">
        <v>422</v>
      </c>
      <c r="I55" s="10">
        <v>485210</v>
      </c>
      <c r="J55" s="49">
        <f t="shared" si="0"/>
        <v>0.59550268470108447</v>
      </c>
      <c r="K55" s="49">
        <f t="shared" si="1"/>
        <v>0.34931654130181522</v>
      </c>
      <c r="L55" s="49">
        <f t="shared" si="2"/>
        <v>0.17865080541032533</v>
      </c>
      <c r="M55" s="49">
        <f t="shared" si="3"/>
        <v>0.24452157891127063</v>
      </c>
      <c r="N55" s="144">
        <f t="shared" si="4"/>
        <v>0.42317238432159598</v>
      </c>
      <c r="O55" s="47"/>
      <c r="P55" s="47"/>
    </row>
    <row r="56" spans="1:16" hidden="1" x14ac:dyDescent="0.25">
      <c r="A56" s="176">
        <v>53</v>
      </c>
      <c r="B56" s="186" t="s">
        <v>142</v>
      </c>
      <c r="C56" s="186" t="s">
        <v>173</v>
      </c>
      <c r="D56" s="186" t="s">
        <v>304</v>
      </c>
      <c r="E56" s="162" t="s">
        <v>305</v>
      </c>
      <c r="F56" s="178">
        <v>944.8599999999999</v>
      </c>
      <c r="G56" s="178">
        <v>1852035.59</v>
      </c>
      <c r="H56" s="10">
        <v>624</v>
      </c>
      <c r="I56" s="10">
        <v>762515</v>
      </c>
      <c r="J56" s="49">
        <f t="shared" si="0"/>
        <v>0.66041529962110801</v>
      </c>
      <c r="K56" s="49">
        <f t="shared" si="1"/>
        <v>0.41171724999086001</v>
      </c>
      <c r="L56" s="49">
        <f t="shared" si="2"/>
        <v>0.19812458988633239</v>
      </c>
      <c r="M56" s="49">
        <f t="shared" si="3"/>
        <v>0.28820207499360201</v>
      </c>
      <c r="N56" s="144">
        <f t="shared" si="4"/>
        <v>0.48632666487993437</v>
      </c>
      <c r="O56" s="47"/>
      <c r="P56" s="47"/>
    </row>
    <row r="57" spans="1:16" hidden="1" x14ac:dyDescent="0.25">
      <c r="A57" s="176">
        <v>54</v>
      </c>
      <c r="B57" s="186" t="s">
        <v>142</v>
      </c>
      <c r="C57" s="186" t="s">
        <v>173</v>
      </c>
      <c r="D57" s="158" t="s">
        <v>298</v>
      </c>
      <c r="E57" s="162" t="s">
        <v>299</v>
      </c>
      <c r="F57" s="178">
        <v>444.63999999999993</v>
      </c>
      <c r="G57" s="178">
        <v>871546.16</v>
      </c>
      <c r="H57" s="10">
        <v>516</v>
      </c>
      <c r="I57" s="10">
        <v>626435</v>
      </c>
      <c r="J57" s="49">
        <f t="shared" si="0"/>
        <v>1.1604893846707451</v>
      </c>
      <c r="K57" s="49">
        <f t="shared" si="1"/>
        <v>0.71876284785650368</v>
      </c>
      <c r="L57" s="49">
        <f t="shared" si="2"/>
        <v>0.3</v>
      </c>
      <c r="M57" s="49">
        <f t="shared" si="3"/>
        <v>0.50313399349955257</v>
      </c>
      <c r="N57" s="144">
        <f t="shared" si="4"/>
        <v>0.8031339934995525</v>
      </c>
      <c r="O57" s="47"/>
      <c r="P57" s="47"/>
    </row>
    <row r="58" spans="1:16" hidden="1" x14ac:dyDescent="0.25">
      <c r="A58" s="176">
        <v>55</v>
      </c>
      <c r="B58" s="186" t="s">
        <v>142</v>
      </c>
      <c r="C58" s="186" t="s">
        <v>173</v>
      </c>
      <c r="D58" s="158" t="s">
        <v>302</v>
      </c>
      <c r="E58" s="159" t="s">
        <v>303</v>
      </c>
      <c r="F58" s="178">
        <v>680.85500000000002</v>
      </c>
      <c r="G58" s="178">
        <v>1334555.0574999999</v>
      </c>
      <c r="H58" s="10">
        <v>442</v>
      </c>
      <c r="I58" s="10">
        <v>455700</v>
      </c>
      <c r="J58" s="49">
        <f t="shared" si="0"/>
        <v>0.64918374690646319</v>
      </c>
      <c r="K58" s="49">
        <f t="shared" si="1"/>
        <v>0.34146212060644043</v>
      </c>
      <c r="L58" s="49">
        <f t="shared" si="2"/>
        <v>0.19475512407193896</v>
      </c>
      <c r="M58" s="49">
        <f t="shared" si="3"/>
        <v>0.2390234844245083</v>
      </c>
      <c r="N58" s="144">
        <f t="shared" si="4"/>
        <v>0.43377860849644723</v>
      </c>
      <c r="O58" s="47"/>
      <c r="P58" s="47"/>
    </row>
    <row r="59" spans="1:16" hidden="1" x14ac:dyDescent="0.25">
      <c r="A59" s="176">
        <v>56</v>
      </c>
      <c r="B59" s="186" t="s">
        <v>149</v>
      </c>
      <c r="C59" s="186" t="s">
        <v>173</v>
      </c>
      <c r="D59" s="158" t="s">
        <v>1339</v>
      </c>
      <c r="E59" s="159" t="s">
        <v>1340</v>
      </c>
      <c r="F59" s="178">
        <v>2139.3350000000005</v>
      </c>
      <c r="G59" s="178">
        <v>4179102.2766249999</v>
      </c>
      <c r="H59" s="10">
        <v>778</v>
      </c>
      <c r="I59" s="10">
        <v>1467190</v>
      </c>
      <c r="J59" s="49">
        <f t="shared" si="0"/>
        <v>0.36366440973480069</v>
      </c>
      <c r="K59" s="49">
        <f t="shared" si="1"/>
        <v>0.35107779204314843</v>
      </c>
      <c r="L59" s="49">
        <f t="shared" si="2"/>
        <v>0.10909932292044021</v>
      </c>
      <c r="M59" s="49">
        <f t="shared" si="3"/>
        <v>0.24575445443020388</v>
      </c>
      <c r="N59" s="144">
        <f t="shared" si="4"/>
        <v>0.35485377735064411</v>
      </c>
      <c r="O59" s="47"/>
      <c r="P59" s="47"/>
    </row>
    <row r="60" spans="1:16" hidden="1" x14ac:dyDescent="0.25">
      <c r="A60" s="176">
        <v>57</v>
      </c>
      <c r="B60" s="186" t="s">
        <v>149</v>
      </c>
      <c r="C60" s="186" t="s">
        <v>173</v>
      </c>
      <c r="D60" s="158" t="s">
        <v>1080</v>
      </c>
      <c r="E60" s="159" t="s">
        <v>348</v>
      </c>
      <c r="F60" s="178">
        <v>1036.5849999999998</v>
      </c>
      <c r="G60" s="178">
        <v>2024925.8453749996</v>
      </c>
      <c r="H60" s="10">
        <v>354</v>
      </c>
      <c r="I60" s="10">
        <v>588955</v>
      </c>
      <c r="J60" s="49">
        <f t="shared" si="0"/>
        <v>0.34150600288447169</v>
      </c>
      <c r="K60" s="49">
        <f t="shared" si="1"/>
        <v>0.29085262620613667</v>
      </c>
      <c r="L60" s="49">
        <f t="shared" si="2"/>
        <v>0.1024518008653415</v>
      </c>
      <c r="M60" s="49">
        <f t="shared" si="3"/>
        <v>0.20359683834429565</v>
      </c>
      <c r="N60" s="144">
        <f t="shared" si="4"/>
        <v>0.30604863920963715</v>
      </c>
      <c r="O60" s="47"/>
      <c r="P60" s="47"/>
    </row>
    <row r="61" spans="1:16" hidden="1" x14ac:dyDescent="0.25">
      <c r="A61" s="176">
        <v>58</v>
      </c>
      <c r="B61" s="186" t="s">
        <v>149</v>
      </c>
      <c r="C61" s="186" t="s">
        <v>173</v>
      </c>
      <c r="D61" s="158" t="s">
        <v>1079</v>
      </c>
      <c r="E61" s="159" t="s">
        <v>1318</v>
      </c>
      <c r="F61" s="178">
        <v>1235.0800000000002</v>
      </c>
      <c r="G61" s="178">
        <v>2412677.6030000006</v>
      </c>
      <c r="H61" s="10">
        <v>535</v>
      </c>
      <c r="I61" s="10">
        <v>1059070</v>
      </c>
      <c r="J61" s="49">
        <f t="shared" si="0"/>
        <v>0.43317032095086955</v>
      </c>
      <c r="K61" s="49">
        <f t="shared" si="1"/>
        <v>0.43896043080232455</v>
      </c>
      <c r="L61" s="49">
        <f t="shared" si="2"/>
        <v>0.12995109628526086</v>
      </c>
      <c r="M61" s="49">
        <f t="shared" si="3"/>
        <v>0.30727230156162716</v>
      </c>
      <c r="N61" s="144">
        <f t="shared" si="4"/>
        <v>0.43722339784688802</v>
      </c>
      <c r="O61" s="47"/>
      <c r="P61" s="47"/>
    </row>
    <row r="62" spans="1:16" hidden="1" x14ac:dyDescent="0.25">
      <c r="A62" s="176">
        <v>59</v>
      </c>
      <c r="B62" s="186" t="s">
        <v>144</v>
      </c>
      <c r="C62" s="186" t="s">
        <v>173</v>
      </c>
      <c r="D62" s="158" t="s">
        <v>321</v>
      </c>
      <c r="E62" s="159" t="s">
        <v>322</v>
      </c>
      <c r="F62" s="178">
        <v>1524.0499999999997</v>
      </c>
      <c r="G62" s="178">
        <v>2964388.9137499998</v>
      </c>
      <c r="H62" s="10">
        <v>635</v>
      </c>
      <c r="I62" s="10">
        <v>1026990</v>
      </c>
      <c r="J62" s="49">
        <f t="shared" si="0"/>
        <v>0.41665299694891905</v>
      </c>
      <c r="K62" s="49">
        <f t="shared" si="1"/>
        <v>0.34644239668972487</v>
      </c>
      <c r="L62" s="49">
        <f t="shared" si="2"/>
        <v>0.1249958990846757</v>
      </c>
      <c r="M62" s="49">
        <f t="shared" si="3"/>
        <v>0.2425096776828074</v>
      </c>
      <c r="N62" s="144">
        <f t="shared" si="4"/>
        <v>0.36750557676748308</v>
      </c>
      <c r="O62" s="47"/>
      <c r="P62" s="47"/>
    </row>
    <row r="63" spans="1:16" hidden="1" x14ac:dyDescent="0.25">
      <c r="A63" s="176">
        <v>60</v>
      </c>
      <c r="B63" s="186" t="s">
        <v>144</v>
      </c>
      <c r="C63" s="186" t="s">
        <v>173</v>
      </c>
      <c r="D63" s="158" t="s">
        <v>320</v>
      </c>
      <c r="E63" s="159" t="s">
        <v>1007</v>
      </c>
      <c r="F63" s="178">
        <v>1246.9500000000003</v>
      </c>
      <c r="G63" s="178">
        <v>2425409.1112500001</v>
      </c>
      <c r="H63" s="10">
        <v>286</v>
      </c>
      <c r="I63" s="10">
        <v>373460</v>
      </c>
      <c r="J63" s="49">
        <f t="shared" si="0"/>
        <v>0.22935963751553787</v>
      </c>
      <c r="K63" s="49">
        <f t="shared" si="1"/>
        <v>0.15397814672491575</v>
      </c>
      <c r="L63" s="49">
        <f t="shared" si="2"/>
        <v>6.8807891254661357E-2</v>
      </c>
      <c r="M63" s="49">
        <f t="shared" si="3"/>
        <v>0.10778470270744102</v>
      </c>
      <c r="N63" s="144">
        <f t="shared" si="4"/>
        <v>0.17659259396210236</v>
      </c>
      <c r="O63" s="47"/>
      <c r="P63" s="47"/>
    </row>
    <row r="64" spans="1:16" hidden="1" x14ac:dyDescent="0.25">
      <c r="A64" s="176">
        <v>61</v>
      </c>
      <c r="B64" s="186" t="s">
        <v>1082</v>
      </c>
      <c r="C64" s="186" t="s">
        <v>173</v>
      </c>
      <c r="D64" s="158" t="s">
        <v>1192</v>
      </c>
      <c r="E64" s="159" t="s">
        <v>1341</v>
      </c>
      <c r="F64" s="178">
        <v>889.35</v>
      </c>
      <c r="G64" s="178">
        <v>1725867.8202500006</v>
      </c>
      <c r="H64" s="10">
        <v>401</v>
      </c>
      <c r="I64" s="10">
        <v>519730</v>
      </c>
      <c r="J64" s="49">
        <f t="shared" si="0"/>
        <v>0.45089110024174955</v>
      </c>
      <c r="K64" s="49">
        <f t="shared" si="1"/>
        <v>0.30114125421535148</v>
      </c>
      <c r="L64" s="49">
        <f t="shared" si="2"/>
        <v>0.13526733007252487</v>
      </c>
      <c r="M64" s="49">
        <f t="shared" si="3"/>
        <v>0.21079887795074603</v>
      </c>
      <c r="N64" s="144">
        <f t="shared" si="4"/>
        <v>0.34606620802327093</v>
      </c>
      <c r="O64" s="47"/>
      <c r="P64" s="47"/>
    </row>
    <row r="65" spans="1:16" hidden="1" x14ac:dyDescent="0.25">
      <c r="A65" s="176">
        <v>62</v>
      </c>
      <c r="B65" s="186" t="s">
        <v>1082</v>
      </c>
      <c r="C65" s="186" t="s">
        <v>173</v>
      </c>
      <c r="D65" s="158" t="s">
        <v>1193</v>
      </c>
      <c r="E65" s="159" t="s">
        <v>1319</v>
      </c>
      <c r="F65" s="178">
        <v>925.64999999999975</v>
      </c>
      <c r="G65" s="178">
        <v>1796311.4047499998</v>
      </c>
      <c r="H65" s="10">
        <v>220</v>
      </c>
      <c r="I65" s="10">
        <v>397010</v>
      </c>
      <c r="J65" s="49">
        <f t="shared" si="0"/>
        <v>0.2376708259061201</v>
      </c>
      <c r="K65" s="49">
        <f t="shared" si="1"/>
        <v>0.22101401736368398</v>
      </c>
      <c r="L65" s="49">
        <f t="shared" si="2"/>
        <v>7.1301247771836024E-2</v>
      </c>
      <c r="M65" s="49">
        <f t="shared" si="3"/>
        <v>0.15470981215457877</v>
      </c>
      <c r="N65" s="144">
        <f t="shared" si="4"/>
        <v>0.22601105992641479</v>
      </c>
      <c r="O65" s="47"/>
      <c r="P65" s="47"/>
    </row>
    <row r="66" spans="1:16" hidden="1" x14ac:dyDescent="0.25">
      <c r="A66" s="176">
        <v>63</v>
      </c>
      <c r="B66" s="186" t="s">
        <v>158</v>
      </c>
      <c r="C66" s="186" t="s">
        <v>173</v>
      </c>
      <c r="D66" s="158" t="s">
        <v>288</v>
      </c>
      <c r="E66" s="159" t="s">
        <v>1165</v>
      </c>
      <c r="F66" s="178">
        <v>4921.6500000000015</v>
      </c>
      <c r="G66" s="178">
        <v>9606323.6437500007</v>
      </c>
      <c r="H66" s="10">
        <v>6352</v>
      </c>
      <c r="I66" s="10">
        <v>6969330</v>
      </c>
      <c r="J66" s="49">
        <f t="shared" si="0"/>
        <v>1.2906240793229908</v>
      </c>
      <c r="K66" s="49">
        <f t="shared" si="1"/>
        <v>0.72549398276148414</v>
      </c>
      <c r="L66" s="49">
        <f t="shared" si="2"/>
        <v>0.3</v>
      </c>
      <c r="M66" s="49">
        <f t="shared" si="3"/>
        <v>0.50784578793303892</v>
      </c>
      <c r="N66" s="144">
        <f t="shared" si="4"/>
        <v>0.80784578793303896</v>
      </c>
      <c r="O66" s="47"/>
      <c r="P66" s="47"/>
    </row>
    <row r="67" spans="1:16" hidden="1" x14ac:dyDescent="0.25">
      <c r="A67" s="176">
        <v>64</v>
      </c>
      <c r="B67" s="186" t="s">
        <v>158</v>
      </c>
      <c r="C67" s="186" t="s">
        <v>173</v>
      </c>
      <c r="D67" s="158" t="s">
        <v>289</v>
      </c>
      <c r="E67" s="162" t="s">
        <v>290</v>
      </c>
      <c r="F67" s="178">
        <v>5249.7599999999984</v>
      </c>
      <c r="G67" s="178">
        <v>10246745.219999999</v>
      </c>
      <c r="H67" s="10">
        <v>3933</v>
      </c>
      <c r="I67" s="10">
        <v>4896860</v>
      </c>
      <c r="J67" s="49">
        <f t="shared" si="0"/>
        <v>0.74917710523909686</v>
      </c>
      <c r="K67" s="49">
        <f t="shared" si="1"/>
        <v>0.47789418931214533</v>
      </c>
      <c r="L67" s="49">
        <f t="shared" si="2"/>
        <v>0.22475313157172905</v>
      </c>
      <c r="M67" s="49">
        <f t="shared" si="3"/>
        <v>0.33452593251850171</v>
      </c>
      <c r="N67" s="144">
        <f t="shared" si="4"/>
        <v>0.55927906409023076</v>
      </c>
      <c r="O67" s="47"/>
      <c r="P67" s="47"/>
    </row>
    <row r="68" spans="1:16" hidden="1" x14ac:dyDescent="0.25">
      <c r="A68" s="176">
        <v>65</v>
      </c>
      <c r="B68" s="186" t="s">
        <v>158</v>
      </c>
      <c r="C68" s="186" t="s">
        <v>173</v>
      </c>
      <c r="D68" s="158" t="s">
        <v>291</v>
      </c>
      <c r="E68" s="159" t="s">
        <v>1346</v>
      </c>
      <c r="F68" s="178">
        <v>765.59000000000026</v>
      </c>
      <c r="G68" s="178">
        <v>1494317.0112500002</v>
      </c>
      <c r="H68" s="10">
        <v>459</v>
      </c>
      <c r="I68" s="10">
        <v>754635</v>
      </c>
      <c r="J68" s="49">
        <f t="shared" ref="J68:J131" si="5">IFERROR(H68/F68,0)</f>
        <v>0.59953761151530172</v>
      </c>
      <c r="K68" s="49">
        <f t="shared" ref="K68:K131" si="6">IFERROR(I68/G68,0)</f>
        <v>0.50500328532614758</v>
      </c>
      <c r="L68" s="49">
        <f t="shared" si="2"/>
        <v>0.17986128345459051</v>
      </c>
      <c r="M68" s="49">
        <f t="shared" si="3"/>
        <v>0.35350229972830327</v>
      </c>
      <c r="N68" s="144">
        <f t="shared" si="4"/>
        <v>0.53336358318289379</v>
      </c>
      <c r="O68" s="47"/>
      <c r="P68" s="47"/>
    </row>
    <row r="69" spans="1:16" hidden="1" x14ac:dyDescent="0.25">
      <c r="A69" s="176">
        <v>66</v>
      </c>
      <c r="B69" s="186" t="s">
        <v>156</v>
      </c>
      <c r="C69" s="186" t="s">
        <v>173</v>
      </c>
      <c r="D69" s="158" t="s">
        <v>271</v>
      </c>
      <c r="E69" s="159" t="s">
        <v>1312</v>
      </c>
      <c r="F69" s="178">
        <v>2410.5649999999991</v>
      </c>
      <c r="G69" s="178">
        <v>4708075.8587499987</v>
      </c>
      <c r="H69" s="10">
        <v>612</v>
      </c>
      <c r="I69" s="10">
        <v>1320080</v>
      </c>
      <c r="J69" s="49">
        <f t="shared" si="5"/>
        <v>0.25388238856865514</v>
      </c>
      <c r="K69" s="49">
        <f t="shared" si="6"/>
        <v>0.28038630633927025</v>
      </c>
      <c r="L69" s="49">
        <f t="shared" ref="L69:L132" si="7">IF((J69*0.3)&gt;30%,30%,(J69*0.3))</f>
        <v>7.6164716570596536E-2</v>
      </c>
      <c r="M69" s="49">
        <f t="shared" ref="M69:M132" si="8">IF((K69*0.7)&gt;70%,70%,(K69*0.7))</f>
        <v>0.19627041443748916</v>
      </c>
      <c r="N69" s="144">
        <f t="shared" ref="N69:N132" si="9">L69+M69</f>
        <v>0.2724351310080857</v>
      </c>
      <c r="O69" s="47"/>
      <c r="P69" s="47"/>
    </row>
    <row r="70" spans="1:16" hidden="1" x14ac:dyDescent="0.25">
      <c r="A70" s="176">
        <v>67</v>
      </c>
      <c r="B70" s="186" t="s">
        <v>156</v>
      </c>
      <c r="C70" s="186" t="s">
        <v>173</v>
      </c>
      <c r="D70" s="158" t="s">
        <v>274</v>
      </c>
      <c r="E70" s="159" t="s">
        <v>1335</v>
      </c>
      <c r="F70" s="178">
        <v>1029.2299999999998</v>
      </c>
      <c r="G70" s="178">
        <v>2010189.6925000004</v>
      </c>
      <c r="H70" s="10">
        <v>278</v>
      </c>
      <c r="I70" s="10">
        <v>512145</v>
      </c>
      <c r="J70" s="49">
        <f t="shared" si="5"/>
        <v>0.27010483565383836</v>
      </c>
      <c r="K70" s="49">
        <f t="shared" si="6"/>
        <v>0.25477446328115622</v>
      </c>
      <c r="L70" s="49">
        <f t="shared" si="7"/>
        <v>8.1031450696151502E-2</v>
      </c>
      <c r="M70" s="49">
        <f t="shared" si="8"/>
        <v>0.17834212429680935</v>
      </c>
      <c r="N70" s="144">
        <f t="shared" si="9"/>
        <v>0.25937357499296088</v>
      </c>
      <c r="O70" s="47"/>
      <c r="P70" s="47"/>
    </row>
    <row r="71" spans="1:16" hidden="1" x14ac:dyDescent="0.25">
      <c r="A71" s="176">
        <v>68</v>
      </c>
      <c r="B71" s="186" t="s">
        <v>156</v>
      </c>
      <c r="C71" s="186" t="s">
        <v>173</v>
      </c>
      <c r="D71" s="158" t="s">
        <v>276</v>
      </c>
      <c r="E71" s="159" t="s">
        <v>1368</v>
      </c>
      <c r="F71" s="178">
        <v>1002.1450000000001</v>
      </c>
      <c r="G71" s="178">
        <v>1957289.9637499996</v>
      </c>
      <c r="H71" s="10">
        <v>216</v>
      </c>
      <c r="I71" s="10">
        <v>445690</v>
      </c>
      <c r="J71" s="49">
        <f t="shared" si="5"/>
        <v>0.21553767169421589</v>
      </c>
      <c r="K71" s="49">
        <f t="shared" si="6"/>
        <v>0.22770770210566871</v>
      </c>
      <c r="L71" s="49">
        <f t="shared" si="7"/>
        <v>6.4661301508264768E-2</v>
      </c>
      <c r="M71" s="49">
        <f t="shared" si="8"/>
        <v>0.15939539147396808</v>
      </c>
      <c r="N71" s="144">
        <f t="shared" si="9"/>
        <v>0.22405669298223285</v>
      </c>
      <c r="O71" s="47"/>
      <c r="P71" s="47"/>
    </row>
    <row r="72" spans="1:16" hidden="1" x14ac:dyDescent="0.25">
      <c r="A72" s="176">
        <v>69</v>
      </c>
      <c r="B72" s="186" t="s">
        <v>156</v>
      </c>
      <c r="C72" s="186" t="s">
        <v>173</v>
      </c>
      <c r="D72" s="158" t="s">
        <v>273</v>
      </c>
      <c r="E72" s="159" t="s">
        <v>1018</v>
      </c>
      <c r="F72" s="178">
        <v>975.06000000000006</v>
      </c>
      <c r="G72" s="178">
        <v>1904390.2349999996</v>
      </c>
      <c r="H72" s="10">
        <v>358</v>
      </c>
      <c r="I72" s="10">
        <v>727190</v>
      </c>
      <c r="J72" s="49">
        <f t="shared" si="5"/>
        <v>0.36715689290915426</v>
      </c>
      <c r="K72" s="49">
        <f t="shared" si="6"/>
        <v>0.38184925895715915</v>
      </c>
      <c r="L72" s="49">
        <f t="shared" si="7"/>
        <v>0.11014706787274628</v>
      </c>
      <c r="M72" s="49">
        <f t="shared" si="8"/>
        <v>0.26729448127001137</v>
      </c>
      <c r="N72" s="144">
        <f t="shared" si="9"/>
        <v>0.37744154914275763</v>
      </c>
      <c r="O72" s="47"/>
      <c r="P72" s="47"/>
    </row>
    <row r="73" spans="1:16" hidden="1" x14ac:dyDescent="0.25">
      <c r="A73" s="176">
        <v>70</v>
      </c>
      <c r="B73" s="186" t="s">
        <v>1162</v>
      </c>
      <c r="C73" s="186" t="s">
        <v>173</v>
      </c>
      <c r="D73" s="158" t="s">
        <v>278</v>
      </c>
      <c r="E73" s="159" t="s">
        <v>1014</v>
      </c>
      <c r="F73" s="178">
        <v>1255.0500000000002</v>
      </c>
      <c r="G73" s="178">
        <v>2442488.5462500001</v>
      </c>
      <c r="H73" s="10">
        <v>149</v>
      </c>
      <c r="I73" s="10">
        <v>301715</v>
      </c>
      <c r="J73" s="49">
        <f t="shared" si="5"/>
        <v>0.11872036970638618</v>
      </c>
      <c r="K73" s="49">
        <f t="shared" si="6"/>
        <v>0.12352770311378895</v>
      </c>
      <c r="L73" s="49">
        <f t="shared" si="7"/>
        <v>3.5616110911915855E-2</v>
      </c>
      <c r="M73" s="49">
        <f t="shared" si="8"/>
        <v>8.6469392179652257E-2</v>
      </c>
      <c r="N73" s="144">
        <f t="shared" si="9"/>
        <v>0.12208550309156811</v>
      </c>
      <c r="O73" s="47"/>
      <c r="P73" s="47"/>
    </row>
    <row r="74" spans="1:16" hidden="1" x14ac:dyDescent="0.25">
      <c r="A74" s="176">
        <v>71</v>
      </c>
      <c r="B74" s="186" t="s">
        <v>1162</v>
      </c>
      <c r="C74" s="186" t="s">
        <v>173</v>
      </c>
      <c r="D74" s="158" t="s">
        <v>279</v>
      </c>
      <c r="E74" s="159" t="s">
        <v>1313</v>
      </c>
      <c r="F74" s="178">
        <v>1031.93</v>
      </c>
      <c r="G74" s="178">
        <v>2008268.3602499997</v>
      </c>
      <c r="H74" s="10">
        <v>267</v>
      </c>
      <c r="I74" s="10">
        <v>600345</v>
      </c>
      <c r="J74" s="49">
        <f t="shared" si="5"/>
        <v>0.25873848032327773</v>
      </c>
      <c r="K74" s="49">
        <f t="shared" si="6"/>
        <v>0.29893664207569648</v>
      </c>
      <c r="L74" s="49">
        <f t="shared" si="7"/>
        <v>7.7621544096983311E-2</v>
      </c>
      <c r="M74" s="49">
        <f t="shared" si="8"/>
        <v>0.20925564945298752</v>
      </c>
      <c r="N74" s="144">
        <f t="shared" si="9"/>
        <v>0.28687719354997082</v>
      </c>
      <c r="O74" s="47"/>
      <c r="P74" s="47"/>
    </row>
    <row r="75" spans="1:16" hidden="1" x14ac:dyDescent="0.25">
      <c r="A75" s="176">
        <v>72</v>
      </c>
      <c r="B75" s="186" t="s">
        <v>1162</v>
      </c>
      <c r="C75" s="186" t="s">
        <v>173</v>
      </c>
      <c r="D75" s="158" t="s">
        <v>277</v>
      </c>
      <c r="E75" s="159" t="s">
        <v>1314</v>
      </c>
      <c r="F75" s="178">
        <v>502.02</v>
      </c>
      <c r="G75" s="178">
        <v>976995.41850000003</v>
      </c>
      <c r="H75" s="10">
        <v>215</v>
      </c>
      <c r="I75" s="10">
        <v>369955</v>
      </c>
      <c r="J75" s="49">
        <f t="shared" si="5"/>
        <v>0.42826979004820526</v>
      </c>
      <c r="K75" s="49">
        <f t="shared" si="6"/>
        <v>0.37866605410289339</v>
      </c>
      <c r="L75" s="49">
        <f t="shared" si="7"/>
        <v>0.12848093701446156</v>
      </c>
      <c r="M75" s="49">
        <f t="shared" si="8"/>
        <v>0.26506623787202538</v>
      </c>
      <c r="N75" s="144">
        <f t="shared" si="9"/>
        <v>0.39354717488648694</v>
      </c>
      <c r="O75" s="47"/>
      <c r="P75" s="47"/>
    </row>
    <row r="76" spans="1:16" hidden="1" x14ac:dyDescent="0.25">
      <c r="A76" s="176">
        <v>73</v>
      </c>
      <c r="B76" s="186" t="s">
        <v>155</v>
      </c>
      <c r="C76" s="186" t="s">
        <v>173</v>
      </c>
      <c r="D76" s="186" t="s">
        <v>314</v>
      </c>
      <c r="E76" s="162" t="s">
        <v>315</v>
      </c>
      <c r="F76" s="178">
        <v>821.69999999999959</v>
      </c>
      <c r="G76" s="178">
        <v>1620867.0825</v>
      </c>
      <c r="H76" s="10">
        <v>597</v>
      </c>
      <c r="I76" s="10">
        <v>652300</v>
      </c>
      <c r="J76" s="49">
        <f t="shared" si="5"/>
        <v>0.72654253377144984</v>
      </c>
      <c r="K76" s="49">
        <f t="shared" si="6"/>
        <v>0.40243892114454116</v>
      </c>
      <c r="L76" s="49">
        <f t="shared" si="7"/>
        <v>0.21796276013143495</v>
      </c>
      <c r="M76" s="49">
        <f t="shared" si="8"/>
        <v>0.28170724480117881</v>
      </c>
      <c r="N76" s="144">
        <f t="shared" si="9"/>
        <v>0.49967000493261376</v>
      </c>
      <c r="O76" s="47"/>
      <c r="P76" s="47"/>
    </row>
    <row r="77" spans="1:16" hidden="1" x14ac:dyDescent="0.25">
      <c r="A77" s="176">
        <v>74</v>
      </c>
      <c r="B77" s="186" t="s">
        <v>155</v>
      </c>
      <c r="C77" s="186" t="s">
        <v>173</v>
      </c>
      <c r="D77" s="158" t="s">
        <v>318</v>
      </c>
      <c r="E77" s="162" t="s">
        <v>319</v>
      </c>
      <c r="F77" s="178">
        <v>474.75999999999982</v>
      </c>
      <c r="G77" s="178">
        <v>936500.98100000003</v>
      </c>
      <c r="H77" s="10">
        <v>291</v>
      </c>
      <c r="I77" s="10">
        <v>328895</v>
      </c>
      <c r="J77" s="49">
        <f t="shared" si="5"/>
        <v>0.61294127559187828</v>
      </c>
      <c r="K77" s="49">
        <f t="shared" si="6"/>
        <v>0.35119557445503624</v>
      </c>
      <c r="L77" s="49">
        <f t="shared" si="7"/>
        <v>0.18388238267756349</v>
      </c>
      <c r="M77" s="49">
        <f t="shared" si="8"/>
        <v>0.24583690211852535</v>
      </c>
      <c r="N77" s="144">
        <f t="shared" si="9"/>
        <v>0.42971928479608884</v>
      </c>
      <c r="O77" s="47"/>
      <c r="P77" s="47"/>
    </row>
    <row r="78" spans="1:16" hidden="1" x14ac:dyDescent="0.25">
      <c r="A78" s="176">
        <v>75</v>
      </c>
      <c r="B78" s="186" t="s">
        <v>155</v>
      </c>
      <c r="C78" s="186" t="s">
        <v>173</v>
      </c>
      <c r="D78" s="158" t="s">
        <v>316</v>
      </c>
      <c r="E78" s="162" t="s">
        <v>317</v>
      </c>
      <c r="F78" s="178">
        <v>529.53999999999985</v>
      </c>
      <c r="G78" s="178">
        <v>1044558.7864999999</v>
      </c>
      <c r="H78" s="10">
        <v>419</v>
      </c>
      <c r="I78" s="10">
        <v>423475</v>
      </c>
      <c r="J78" s="49">
        <f t="shared" si="5"/>
        <v>0.79125278543641675</v>
      </c>
      <c r="K78" s="49">
        <f t="shared" si="6"/>
        <v>0.40541040434778824</v>
      </c>
      <c r="L78" s="49">
        <f t="shared" si="7"/>
        <v>0.23737583563092501</v>
      </c>
      <c r="M78" s="49">
        <f t="shared" si="8"/>
        <v>0.28378728304345174</v>
      </c>
      <c r="N78" s="144">
        <f t="shared" si="9"/>
        <v>0.52116311867437681</v>
      </c>
      <c r="O78" s="47"/>
      <c r="P78" s="47"/>
    </row>
    <row r="79" spans="1:16" s="180" customFormat="1" hidden="1" x14ac:dyDescent="0.25">
      <c r="A79" s="176">
        <v>76</v>
      </c>
      <c r="B79" s="183" t="s">
        <v>1446</v>
      </c>
      <c r="C79" s="184" t="s">
        <v>173</v>
      </c>
      <c r="D79" s="158" t="s">
        <v>1195</v>
      </c>
      <c r="E79" s="177" t="s">
        <v>397</v>
      </c>
      <c r="F79" s="178">
        <v>1621.8000000000002</v>
      </c>
      <c r="G79" s="178">
        <v>3147348.5775000001</v>
      </c>
      <c r="H79" s="10">
        <v>205</v>
      </c>
      <c r="I79" s="10">
        <v>361630</v>
      </c>
      <c r="J79" s="49">
        <f t="shared" si="5"/>
        <v>0.12640276236280673</v>
      </c>
      <c r="K79" s="49">
        <f t="shared" si="6"/>
        <v>0.11489988830129827</v>
      </c>
      <c r="L79" s="49">
        <f t="shared" si="7"/>
        <v>3.7920828708842017E-2</v>
      </c>
      <c r="M79" s="49">
        <f t="shared" si="8"/>
        <v>8.0429921810908786E-2</v>
      </c>
      <c r="N79" s="144">
        <f t="shared" si="9"/>
        <v>0.1183507505197508</v>
      </c>
      <c r="O79" s="179"/>
      <c r="P79" s="179"/>
    </row>
    <row r="80" spans="1:16" hidden="1" x14ac:dyDescent="0.25">
      <c r="A80" s="176">
        <v>77</v>
      </c>
      <c r="B80" s="183" t="s">
        <v>1446</v>
      </c>
      <c r="C80" s="184" t="s">
        <v>173</v>
      </c>
      <c r="D80" s="158" t="s">
        <v>1196</v>
      </c>
      <c r="E80" s="177" t="s">
        <v>1021</v>
      </c>
      <c r="F80" s="178">
        <v>1405.56</v>
      </c>
      <c r="G80" s="178">
        <v>2727702.1004999997</v>
      </c>
      <c r="H80" s="10">
        <v>57</v>
      </c>
      <c r="I80" s="10">
        <v>131090</v>
      </c>
      <c r="J80" s="49">
        <f t="shared" si="5"/>
        <v>4.0553231452232566E-2</v>
      </c>
      <c r="K80" s="49">
        <f t="shared" si="6"/>
        <v>4.8058767112424274E-2</v>
      </c>
      <c r="L80" s="49">
        <f t="shared" si="7"/>
        <v>1.216596943566977E-2</v>
      </c>
      <c r="M80" s="49">
        <f t="shared" si="8"/>
        <v>3.3641136978696987E-2</v>
      </c>
      <c r="N80" s="144">
        <f t="shared" si="9"/>
        <v>4.5807106414366756E-2</v>
      </c>
      <c r="O80" s="47"/>
      <c r="P80" s="47"/>
    </row>
    <row r="81" spans="1:16" hidden="1" x14ac:dyDescent="0.25">
      <c r="A81" s="176">
        <v>78</v>
      </c>
      <c r="B81" s="183" t="s">
        <v>1446</v>
      </c>
      <c r="C81" s="184" t="s">
        <v>173</v>
      </c>
      <c r="D81" s="158" t="s">
        <v>1194</v>
      </c>
      <c r="E81" s="177" t="s">
        <v>1274</v>
      </c>
      <c r="F81" s="178">
        <v>2378.6400000000003</v>
      </c>
      <c r="G81" s="178">
        <v>4616111.2470000014</v>
      </c>
      <c r="H81" s="10">
        <v>208</v>
      </c>
      <c r="I81" s="10">
        <v>328035</v>
      </c>
      <c r="J81" s="49">
        <f t="shared" si="5"/>
        <v>8.7444926512629056E-2</v>
      </c>
      <c r="K81" s="49">
        <f t="shared" si="6"/>
        <v>7.1063062055358631E-2</v>
      </c>
      <c r="L81" s="49">
        <f t="shared" si="7"/>
        <v>2.6233477953788716E-2</v>
      </c>
      <c r="M81" s="49">
        <f t="shared" si="8"/>
        <v>4.974414343875104E-2</v>
      </c>
      <c r="N81" s="144">
        <f t="shared" si="9"/>
        <v>7.597762139253976E-2</v>
      </c>
      <c r="O81" s="47"/>
      <c r="P81" s="47"/>
    </row>
    <row r="82" spans="1:16" hidden="1" x14ac:dyDescent="0.25">
      <c r="A82" s="176">
        <v>79</v>
      </c>
      <c r="B82" s="186" t="s">
        <v>145</v>
      </c>
      <c r="C82" s="186" t="s">
        <v>173</v>
      </c>
      <c r="D82" s="158" t="s">
        <v>323</v>
      </c>
      <c r="E82" s="187" t="s">
        <v>324</v>
      </c>
      <c r="F82" s="178">
        <v>1185.5149999999994</v>
      </c>
      <c r="G82" s="178">
        <v>2311010.4843749995</v>
      </c>
      <c r="H82" s="10">
        <v>313</v>
      </c>
      <c r="I82" s="10">
        <v>559865</v>
      </c>
      <c r="J82" s="49">
        <f t="shared" si="5"/>
        <v>0.2640202781069832</v>
      </c>
      <c r="K82" s="49">
        <f t="shared" si="6"/>
        <v>0.24225982693947515</v>
      </c>
      <c r="L82" s="49">
        <f t="shared" si="7"/>
        <v>7.9206083432094954E-2</v>
      </c>
      <c r="M82" s="49">
        <f t="shared" si="8"/>
        <v>0.1695818788576326</v>
      </c>
      <c r="N82" s="144">
        <f t="shared" si="9"/>
        <v>0.24878796228972755</v>
      </c>
      <c r="O82" s="47"/>
      <c r="P82" s="47"/>
    </row>
    <row r="83" spans="1:16" hidden="1" x14ac:dyDescent="0.25">
      <c r="A83" s="176">
        <v>80</v>
      </c>
      <c r="B83" s="186" t="s">
        <v>145</v>
      </c>
      <c r="C83" s="186" t="s">
        <v>173</v>
      </c>
      <c r="D83" s="158" t="s">
        <v>327</v>
      </c>
      <c r="E83" s="187" t="s">
        <v>1320</v>
      </c>
      <c r="F83" s="178">
        <v>1590.3249999999998</v>
      </c>
      <c r="G83" s="178">
        <v>3100136.015625</v>
      </c>
      <c r="H83" s="10">
        <v>466</v>
      </c>
      <c r="I83" s="10">
        <v>765150</v>
      </c>
      <c r="J83" s="49">
        <f t="shared" si="5"/>
        <v>0.29302186659959445</v>
      </c>
      <c r="K83" s="49">
        <f t="shared" si="6"/>
        <v>0.24681175153076071</v>
      </c>
      <c r="L83" s="49">
        <f t="shared" si="7"/>
        <v>8.7906559979878326E-2</v>
      </c>
      <c r="M83" s="49">
        <f t="shared" si="8"/>
        <v>0.1727682260715325</v>
      </c>
      <c r="N83" s="144">
        <f t="shared" si="9"/>
        <v>0.26067478605141081</v>
      </c>
      <c r="O83" s="47"/>
      <c r="P83" s="47"/>
    </row>
    <row r="84" spans="1:16" hidden="1" x14ac:dyDescent="0.25">
      <c r="A84" s="176">
        <v>81</v>
      </c>
      <c r="B84" s="186" t="s">
        <v>145</v>
      </c>
      <c r="C84" s="186" t="s">
        <v>173</v>
      </c>
      <c r="D84" s="158" t="s">
        <v>331</v>
      </c>
      <c r="E84" s="159" t="s">
        <v>332</v>
      </c>
      <c r="F84" s="178">
        <v>780.70500000000015</v>
      </c>
      <c r="G84" s="178">
        <v>1521884.9531250005</v>
      </c>
      <c r="H84" s="10">
        <v>238</v>
      </c>
      <c r="I84" s="10">
        <v>330560</v>
      </c>
      <c r="J84" s="49">
        <f t="shared" si="5"/>
        <v>0.30485266521925691</v>
      </c>
      <c r="K84" s="49">
        <f t="shared" si="6"/>
        <v>0.21720432896142142</v>
      </c>
      <c r="L84" s="49">
        <f t="shared" si="7"/>
        <v>9.1455799565777068E-2</v>
      </c>
      <c r="M84" s="49">
        <f t="shared" si="8"/>
        <v>0.15204303027299498</v>
      </c>
      <c r="N84" s="144">
        <f t="shared" si="9"/>
        <v>0.24349882983877205</v>
      </c>
      <c r="O84" s="47"/>
      <c r="P84" s="47"/>
    </row>
    <row r="85" spans="1:16" hidden="1" x14ac:dyDescent="0.25">
      <c r="A85" s="176">
        <v>82</v>
      </c>
      <c r="B85" s="186" t="s">
        <v>145</v>
      </c>
      <c r="C85" s="186" t="s">
        <v>173</v>
      </c>
      <c r="D85" s="158" t="s">
        <v>333</v>
      </c>
      <c r="E85" s="162" t="s">
        <v>1167</v>
      </c>
      <c r="F85" s="178">
        <v>751.79000000000019</v>
      </c>
      <c r="G85" s="178">
        <v>1465518.8437500002</v>
      </c>
      <c r="H85" s="10">
        <v>277</v>
      </c>
      <c r="I85" s="10">
        <v>457620</v>
      </c>
      <c r="J85" s="49">
        <f t="shared" si="5"/>
        <v>0.36845395655701718</v>
      </c>
      <c r="K85" s="49">
        <f t="shared" si="6"/>
        <v>0.31225801152377708</v>
      </c>
      <c r="L85" s="49">
        <f t="shared" si="7"/>
        <v>0.11053618696710515</v>
      </c>
      <c r="M85" s="49">
        <f t="shared" si="8"/>
        <v>0.21858060806664395</v>
      </c>
      <c r="N85" s="144">
        <f t="shared" si="9"/>
        <v>0.32911679503374913</v>
      </c>
      <c r="O85" s="47"/>
      <c r="P85" s="47"/>
    </row>
    <row r="86" spans="1:16" hidden="1" x14ac:dyDescent="0.25">
      <c r="A86" s="176">
        <v>83</v>
      </c>
      <c r="B86" s="186" t="s">
        <v>145</v>
      </c>
      <c r="C86" s="186" t="s">
        <v>173</v>
      </c>
      <c r="D86" s="158" t="s">
        <v>325</v>
      </c>
      <c r="E86" s="159" t="s">
        <v>1362</v>
      </c>
      <c r="F86" s="178">
        <v>751.79000000000019</v>
      </c>
      <c r="G86" s="178">
        <v>1465518.8437500002</v>
      </c>
      <c r="H86" s="10">
        <v>311</v>
      </c>
      <c r="I86" s="10">
        <v>476170</v>
      </c>
      <c r="J86" s="49">
        <f t="shared" si="5"/>
        <v>0.41367935194668715</v>
      </c>
      <c r="K86" s="49">
        <f t="shared" si="6"/>
        <v>0.3249156447429678</v>
      </c>
      <c r="L86" s="49">
        <f t="shared" si="7"/>
        <v>0.12410380558400613</v>
      </c>
      <c r="M86" s="49">
        <f t="shared" si="8"/>
        <v>0.22744095132007744</v>
      </c>
      <c r="N86" s="144">
        <f t="shared" si="9"/>
        <v>0.3515447569040836</v>
      </c>
      <c r="O86" s="47"/>
      <c r="P86" s="47"/>
    </row>
    <row r="87" spans="1:16" hidden="1" x14ac:dyDescent="0.25">
      <c r="A87" s="176">
        <v>84</v>
      </c>
      <c r="B87" s="186" t="s">
        <v>145</v>
      </c>
      <c r="C87" s="186" t="s">
        <v>173</v>
      </c>
      <c r="D87" s="158" t="s">
        <v>329</v>
      </c>
      <c r="E87" s="159" t="s">
        <v>1427</v>
      </c>
      <c r="F87" s="178">
        <v>722.875</v>
      </c>
      <c r="G87" s="178">
        <v>1409152.734375</v>
      </c>
      <c r="H87" s="10">
        <v>224</v>
      </c>
      <c r="I87" s="10">
        <v>341060</v>
      </c>
      <c r="J87" s="49">
        <f t="shared" si="5"/>
        <v>0.3098737679405153</v>
      </c>
      <c r="K87" s="49">
        <f t="shared" si="6"/>
        <v>0.24203196124887766</v>
      </c>
      <c r="L87" s="49">
        <f t="shared" si="7"/>
        <v>9.296213038215459E-2</v>
      </c>
      <c r="M87" s="49">
        <f t="shared" si="8"/>
        <v>0.16942237287421436</v>
      </c>
      <c r="N87" s="144">
        <f t="shared" si="9"/>
        <v>0.26238450325636897</v>
      </c>
      <c r="O87" s="47"/>
      <c r="P87" s="47"/>
    </row>
    <row r="88" spans="1:16" hidden="1" x14ac:dyDescent="0.25">
      <c r="A88" s="176">
        <v>85</v>
      </c>
      <c r="B88" s="186" t="s">
        <v>146</v>
      </c>
      <c r="C88" s="186" t="s">
        <v>173</v>
      </c>
      <c r="D88" s="186" t="s">
        <v>334</v>
      </c>
      <c r="E88" s="162" t="s">
        <v>1336</v>
      </c>
      <c r="F88" s="178">
        <v>1076</v>
      </c>
      <c r="G88" s="178">
        <v>2003275.7749999999</v>
      </c>
      <c r="H88" s="10">
        <v>757</v>
      </c>
      <c r="I88" s="10">
        <v>1108420</v>
      </c>
      <c r="J88" s="49">
        <f t="shared" si="5"/>
        <v>0.70353159851301117</v>
      </c>
      <c r="K88" s="49">
        <f t="shared" si="6"/>
        <v>0.5533037507030204</v>
      </c>
      <c r="L88" s="49">
        <f t="shared" si="7"/>
        <v>0.21105947955390333</v>
      </c>
      <c r="M88" s="49">
        <f t="shared" si="8"/>
        <v>0.38731262549211426</v>
      </c>
      <c r="N88" s="144">
        <f t="shared" si="9"/>
        <v>0.59837210504601757</v>
      </c>
      <c r="O88" s="47"/>
      <c r="P88" s="47"/>
    </row>
    <row r="89" spans="1:16" hidden="1" x14ac:dyDescent="0.25">
      <c r="A89" s="176">
        <v>86</v>
      </c>
      <c r="B89" s="186" t="s">
        <v>147</v>
      </c>
      <c r="C89" s="186" t="s">
        <v>173</v>
      </c>
      <c r="D89" s="158" t="s">
        <v>337</v>
      </c>
      <c r="E89" s="160" t="s">
        <v>1347</v>
      </c>
      <c r="F89" s="178">
        <v>1103.52</v>
      </c>
      <c r="G89" s="178">
        <v>2137323.2999999998</v>
      </c>
      <c r="H89" s="10">
        <v>639</v>
      </c>
      <c r="I89" s="10">
        <v>961420</v>
      </c>
      <c r="J89" s="49">
        <f t="shared" si="5"/>
        <v>0.57905611135276203</v>
      </c>
      <c r="K89" s="49">
        <f t="shared" si="6"/>
        <v>0.44982431998004235</v>
      </c>
      <c r="L89" s="49">
        <f t="shared" si="7"/>
        <v>0.17371683340582861</v>
      </c>
      <c r="M89" s="49">
        <f t="shared" si="8"/>
        <v>0.31487702398602962</v>
      </c>
      <c r="N89" s="144">
        <f t="shared" si="9"/>
        <v>0.48859385739185823</v>
      </c>
      <c r="O89" s="47"/>
      <c r="P89" s="47"/>
    </row>
    <row r="90" spans="1:16" hidden="1" x14ac:dyDescent="0.25">
      <c r="A90" s="176">
        <v>87</v>
      </c>
      <c r="B90" s="186" t="s">
        <v>147</v>
      </c>
      <c r="C90" s="186" t="s">
        <v>173</v>
      </c>
      <c r="D90" s="158" t="s">
        <v>339</v>
      </c>
      <c r="E90" s="159" t="s">
        <v>340</v>
      </c>
      <c r="F90" s="178">
        <v>832.48</v>
      </c>
      <c r="G90" s="178">
        <v>1612366.7000000004</v>
      </c>
      <c r="H90" s="10">
        <v>585</v>
      </c>
      <c r="I90" s="10">
        <v>629920</v>
      </c>
      <c r="J90" s="49">
        <f t="shared" si="5"/>
        <v>0.70271958485489139</v>
      </c>
      <c r="K90" s="49">
        <f t="shared" si="6"/>
        <v>0.39068035825845315</v>
      </c>
      <c r="L90" s="49">
        <f t="shared" si="7"/>
        <v>0.21081587545646741</v>
      </c>
      <c r="M90" s="49">
        <f t="shared" si="8"/>
        <v>0.2734762507809172</v>
      </c>
      <c r="N90" s="144">
        <f t="shared" si="9"/>
        <v>0.4842921262373846</v>
      </c>
      <c r="O90" s="47"/>
      <c r="P90" s="47"/>
    </row>
    <row r="91" spans="1:16" hidden="1" x14ac:dyDescent="0.25">
      <c r="A91" s="176">
        <v>88</v>
      </c>
      <c r="B91" s="162" t="s">
        <v>152</v>
      </c>
      <c r="C91" s="162" t="s">
        <v>173</v>
      </c>
      <c r="D91" s="159" t="s">
        <v>350</v>
      </c>
      <c r="E91" s="159" t="s">
        <v>351</v>
      </c>
      <c r="F91" s="178">
        <v>662.7</v>
      </c>
      <c r="G91" s="178">
        <v>1291282.8975</v>
      </c>
      <c r="H91" s="10">
        <v>499</v>
      </c>
      <c r="I91" s="10">
        <v>577450</v>
      </c>
      <c r="J91" s="49">
        <f t="shared" si="5"/>
        <v>0.75298023238267686</v>
      </c>
      <c r="K91" s="49">
        <f t="shared" si="6"/>
        <v>0.44719093013465705</v>
      </c>
      <c r="L91" s="49">
        <f t="shared" si="7"/>
        <v>0.22589406971480305</v>
      </c>
      <c r="M91" s="49">
        <f t="shared" si="8"/>
        <v>0.3130336510942599</v>
      </c>
      <c r="N91" s="144">
        <f t="shared" si="9"/>
        <v>0.53892772080906293</v>
      </c>
      <c r="O91" s="47"/>
      <c r="P91" s="47"/>
    </row>
    <row r="92" spans="1:16" hidden="1" x14ac:dyDescent="0.25">
      <c r="A92" s="176">
        <v>89</v>
      </c>
      <c r="B92" s="162" t="s">
        <v>152</v>
      </c>
      <c r="C92" s="162" t="s">
        <v>173</v>
      </c>
      <c r="D92" s="159" t="s">
        <v>354</v>
      </c>
      <c r="E92" s="160" t="s">
        <v>353</v>
      </c>
      <c r="F92" s="178">
        <v>640.6099999999999</v>
      </c>
      <c r="G92" s="178">
        <v>1248240.1342499999</v>
      </c>
      <c r="H92" s="10">
        <v>291</v>
      </c>
      <c r="I92" s="10">
        <v>355755</v>
      </c>
      <c r="J92" s="49">
        <f t="shared" si="5"/>
        <v>0.45425453864285609</v>
      </c>
      <c r="K92" s="49">
        <f t="shared" si="6"/>
        <v>0.28500525679199856</v>
      </c>
      <c r="L92" s="49">
        <f t="shared" si="7"/>
        <v>0.13627636159285683</v>
      </c>
      <c r="M92" s="49">
        <f t="shared" si="8"/>
        <v>0.19950367975439898</v>
      </c>
      <c r="N92" s="144">
        <f t="shared" si="9"/>
        <v>0.33578004134725581</v>
      </c>
      <c r="O92" s="47"/>
      <c r="P92" s="47"/>
    </row>
    <row r="93" spans="1:16" hidden="1" x14ac:dyDescent="0.25">
      <c r="A93" s="176">
        <v>90</v>
      </c>
      <c r="B93" s="162" t="s">
        <v>152</v>
      </c>
      <c r="C93" s="162" t="s">
        <v>173</v>
      </c>
      <c r="D93" s="159" t="s">
        <v>352</v>
      </c>
      <c r="E93" s="160" t="s">
        <v>1384</v>
      </c>
      <c r="F93" s="178">
        <v>905.6899999999996</v>
      </c>
      <c r="G93" s="178">
        <v>1764753.2932500003</v>
      </c>
      <c r="H93" s="10">
        <v>534</v>
      </c>
      <c r="I93" s="10">
        <v>849555</v>
      </c>
      <c r="J93" s="49">
        <f t="shared" si="5"/>
        <v>0.58960571497973946</v>
      </c>
      <c r="K93" s="49">
        <f t="shared" si="6"/>
        <v>0.48140156658126687</v>
      </c>
      <c r="L93" s="49">
        <f t="shared" si="7"/>
        <v>0.17688171449392184</v>
      </c>
      <c r="M93" s="49">
        <f t="shared" si="8"/>
        <v>0.3369810966068868</v>
      </c>
      <c r="N93" s="144">
        <f t="shared" si="9"/>
        <v>0.51386281110080867</v>
      </c>
      <c r="O93" s="47"/>
      <c r="P93" s="47"/>
    </row>
    <row r="94" spans="1:16" hidden="1" x14ac:dyDescent="0.25">
      <c r="A94" s="176">
        <v>91</v>
      </c>
      <c r="B94" s="186" t="s">
        <v>148</v>
      </c>
      <c r="C94" s="186" t="s">
        <v>173</v>
      </c>
      <c r="D94" s="158" t="s">
        <v>345</v>
      </c>
      <c r="E94" s="159" t="s">
        <v>1337</v>
      </c>
      <c r="F94" s="178">
        <v>700.56000000000017</v>
      </c>
      <c r="G94" s="178">
        <v>1379418.2779999999</v>
      </c>
      <c r="H94" s="10">
        <v>369</v>
      </c>
      <c r="I94" s="10">
        <v>445140</v>
      </c>
      <c r="J94" s="49">
        <f t="shared" si="5"/>
        <v>0.52672147995888985</v>
      </c>
      <c r="K94" s="49">
        <f t="shared" si="6"/>
        <v>0.32270124812714712</v>
      </c>
      <c r="L94" s="49">
        <f t="shared" si="7"/>
        <v>0.15801644398766695</v>
      </c>
      <c r="M94" s="49">
        <f t="shared" si="8"/>
        <v>0.22589087368900296</v>
      </c>
      <c r="N94" s="144">
        <f t="shared" si="9"/>
        <v>0.38390731767666991</v>
      </c>
      <c r="O94" s="47"/>
      <c r="P94" s="47"/>
    </row>
    <row r="95" spans="1:16" hidden="1" x14ac:dyDescent="0.25">
      <c r="A95" s="176">
        <v>92</v>
      </c>
      <c r="B95" s="186" t="s">
        <v>148</v>
      </c>
      <c r="C95" s="186" t="s">
        <v>173</v>
      </c>
      <c r="D95" s="158" t="s">
        <v>346</v>
      </c>
      <c r="E95" s="159" t="s">
        <v>347</v>
      </c>
      <c r="F95" s="178">
        <v>1501.1999999999998</v>
      </c>
      <c r="G95" s="178">
        <v>2955896.3099999996</v>
      </c>
      <c r="H95" s="10">
        <v>787</v>
      </c>
      <c r="I95" s="10">
        <v>874960</v>
      </c>
      <c r="J95" s="49">
        <f t="shared" si="5"/>
        <v>0.52424726885158546</v>
      </c>
      <c r="K95" s="49">
        <f t="shared" si="6"/>
        <v>0.29600497048558516</v>
      </c>
      <c r="L95" s="49">
        <f t="shared" si="7"/>
        <v>0.15727418065547563</v>
      </c>
      <c r="M95" s="49">
        <f t="shared" si="8"/>
        <v>0.2072034793399096</v>
      </c>
      <c r="N95" s="144">
        <f t="shared" si="9"/>
        <v>0.36447765999538523</v>
      </c>
      <c r="O95" s="47"/>
      <c r="P95" s="47"/>
    </row>
    <row r="96" spans="1:16" hidden="1" x14ac:dyDescent="0.25">
      <c r="A96" s="176">
        <v>93</v>
      </c>
      <c r="B96" s="186" t="s">
        <v>148</v>
      </c>
      <c r="C96" s="186" t="s">
        <v>173</v>
      </c>
      <c r="D96" s="158" t="s">
        <v>343</v>
      </c>
      <c r="E96" s="159" t="s">
        <v>344</v>
      </c>
      <c r="F96" s="178">
        <v>300.24</v>
      </c>
      <c r="G96" s="178">
        <v>591179.26199999999</v>
      </c>
      <c r="H96" s="10">
        <v>102</v>
      </c>
      <c r="I96" s="10">
        <v>96515</v>
      </c>
      <c r="J96" s="49">
        <f t="shared" si="5"/>
        <v>0.33972821742605913</v>
      </c>
      <c r="K96" s="49">
        <f t="shared" si="6"/>
        <v>0.16325843310789206</v>
      </c>
      <c r="L96" s="49">
        <f t="shared" si="7"/>
        <v>0.10191846522781774</v>
      </c>
      <c r="M96" s="49">
        <f t="shared" si="8"/>
        <v>0.11428090317552443</v>
      </c>
      <c r="N96" s="144">
        <f t="shared" si="9"/>
        <v>0.21619936840334217</v>
      </c>
      <c r="O96" s="47"/>
      <c r="P96" s="47"/>
    </row>
    <row r="97" spans="1:16" hidden="1" x14ac:dyDescent="0.25">
      <c r="A97" s="176">
        <v>94</v>
      </c>
      <c r="B97" s="186" t="s">
        <v>151</v>
      </c>
      <c r="C97" s="186" t="s">
        <v>173</v>
      </c>
      <c r="D97" s="158" t="s">
        <v>1197</v>
      </c>
      <c r="E97" s="159" t="s">
        <v>1315</v>
      </c>
      <c r="F97" s="178">
        <v>1270.0599999999997</v>
      </c>
      <c r="G97" s="178">
        <v>2485904.7124999994</v>
      </c>
      <c r="H97" s="10">
        <v>772</v>
      </c>
      <c r="I97" s="10">
        <v>1082985</v>
      </c>
      <c r="J97" s="49">
        <f t="shared" si="5"/>
        <v>0.60784529864730819</v>
      </c>
      <c r="K97" s="49">
        <f t="shared" si="6"/>
        <v>0.43565024618778514</v>
      </c>
      <c r="L97" s="49">
        <f t="shared" si="7"/>
        <v>0.18235358959419246</v>
      </c>
      <c r="M97" s="49">
        <f t="shared" si="8"/>
        <v>0.30495517233144959</v>
      </c>
      <c r="N97" s="144">
        <f t="shared" si="9"/>
        <v>0.48730876192564204</v>
      </c>
      <c r="O97" s="47"/>
      <c r="P97" s="47"/>
    </row>
    <row r="98" spans="1:16" hidden="1" x14ac:dyDescent="0.25">
      <c r="A98" s="176">
        <v>95</v>
      </c>
      <c r="B98" s="186" t="s">
        <v>151</v>
      </c>
      <c r="C98" s="186" t="s">
        <v>173</v>
      </c>
      <c r="D98" s="158" t="s">
        <v>1198</v>
      </c>
      <c r="E98" s="159" t="s">
        <v>1316</v>
      </c>
      <c r="F98" s="178">
        <v>2193.7399999999998</v>
      </c>
      <c r="G98" s="178">
        <v>4293835.4125000006</v>
      </c>
      <c r="H98" s="10">
        <v>613</v>
      </c>
      <c r="I98" s="10">
        <v>1124885</v>
      </c>
      <c r="J98" s="49">
        <f t="shared" si="5"/>
        <v>0.27943147319190059</v>
      </c>
      <c r="K98" s="49">
        <f t="shared" si="6"/>
        <v>0.26197673919342379</v>
      </c>
      <c r="L98" s="49">
        <f t="shared" si="7"/>
        <v>8.382944195757018E-2</v>
      </c>
      <c r="M98" s="49">
        <f t="shared" si="8"/>
        <v>0.18338371743539664</v>
      </c>
      <c r="N98" s="144">
        <f t="shared" si="9"/>
        <v>0.2672131593929668</v>
      </c>
      <c r="O98" s="47"/>
      <c r="P98" s="47"/>
    </row>
    <row r="99" spans="1:16" hidden="1" x14ac:dyDescent="0.25">
      <c r="A99" s="176">
        <v>96</v>
      </c>
      <c r="B99" s="186" t="s">
        <v>151</v>
      </c>
      <c r="C99" s="186" t="s">
        <v>173</v>
      </c>
      <c r="D99" s="158" t="s">
        <v>1199</v>
      </c>
      <c r="E99" s="159" t="s">
        <v>1317</v>
      </c>
      <c r="F99" s="178">
        <v>2309.1999999999998</v>
      </c>
      <c r="G99" s="178">
        <v>4519826.75</v>
      </c>
      <c r="H99" s="10">
        <v>686</v>
      </c>
      <c r="I99" s="10">
        <v>1013330</v>
      </c>
      <c r="J99" s="49">
        <f t="shared" si="5"/>
        <v>0.2970725792482245</v>
      </c>
      <c r="K99" s="49">
        <f t="shared" si="6"/>
        <v>0.22419664647544288</v>
      </c>
      <c r="L99" s="49">
        <f t="shared" si="7"/>
        <v>8.9121773774467353E-2</v>
      </c>
      <c r="M99" s="49">
        <f t="shared" si="8"/>
        <v>0.15693765253281</v>
      </c>
      <c r="N99" s="144">
        <f t="shared" si="9"/>
        <v>0.24605942630727734</v>
      </c>
      <c r="O99" s="47"/>
      <c r="P99" s="47"/>
    </row>
    <row r="100" spans="1:16" hidden="1" x14ac:dyDescent="0.25">
      <c r="A100" s="176">
        <v>97</v>
      </c>
      <c r="B100" s="162" t="s">
        <v>153</v>
      </c>
      <c r="C100" s="162" t="s">
        <v>173</v>
      </c>
      <c r="D100" s="159" t="s">
        <v>355</v>
      </c>
      <c r="E100" s="159" t="s">
        <v>356</v>
      </c>
      <c r="F100" s="178">
        <v>974.75</v>
      </c>
      <c r="G100" s="178">
        <v>1898287.0874999999</v>
      </c>
      <c r="H100" s="10">
        <v>355</v>
      </c>
      <c r="I100" s="10">
        <v>518585</v>
      </c>
      <c r="J100" s="49">
        <f t="shared" si="5"/>
        <v>0.36419594767889202</v>
      </c>
      <c r="K100" s="49">
        <f t="shared" si="6"/>
        <v>0.27318575963289327</v>
      </c>
      <c r="L100" s="49">
        <f t="shared" si="7"/>
        <v>0.1092587843036676</v>
      </c>
      <c r="M100" s="49">
        <f t="shared" si="8"/>
        <v>0.19123003174302527</v>
      </c>
      <c r="N100" s="144">
        <f t="shared" si="9"/>
        <v>0.30048881604669286</v>
      </c>
      <c r="O100" s="47"/>
      <c r="P100" s="47"/>
    </row>
    <row r="101" spans="1:16" hidden="1" x14ac:dyDescent="0.25">
      <c r="A101" s="176">
        <v>98</v>
      </c>
      <c r="B101" s="162" t="s">
        <v>153</v>
      </c>
      <c r="C101" s="162" t="s">
        <v>173</v>
      </c>
      <c r="D101" s="159" t="s">
        <v>357</v>
      </c>
      <c r="E101" s="159" t="s">
        <v>1385</v>
      </c>
      <c r="F101" s="178">
        <v>1442.6299999999999</v>
      </c>
      <c r="G101" s="178">
        <v>2809464.8894999996</v>
      </c>
      <c r="H101" s="10">
        <v>952</v>
      </c>
      <c r="I101" s="10">
        <v>1330765</v>
      </c>
      <c r="J101" s="49">
        <f t="shared" si="5"/>
        <v>0.65990586636906212</v>
      </c>
      <c r="K101" s="49">
        <f t="shared" si="6"/>
        <v>0.47367205227356879</v>
      </c>
      <c r="L101" s="49">
        <f t="shared" si="7"/>
        <v>0.19797175991071864</v>
      </c>
      <c r="M101" s="49">
        <f t="shared" si="8"/>
        <v>0.33157043659149815</v>
      </c>
      <c r="N101" s="144">
        <f t="shared" si="9"/>
        <v>0.52954219650221679</v>
      </c>
      <c r="O101" s="47"/>
      <c r="P101" s="47"/>
    </row>
    <row r="102" spans="1:16" hidden="1" x14ac:dyDescent="0.25">
      <c r="A102" s="176">
        <v>99</v>
      </c>
      <c r="B102" s="186" t="s">
        <v>153</v>
      </c>
      <c r="C102" s="186" t="s">
        <v>173</v>
      </c>
      <c r="D102" s="158" t="s">
        <v>359</v>
      </c>
      <c r="E102" s="159" t="s">
        <v>360</v>
      </c>
      <c r="F102" s="178">
        <v>1481.62</v>
      </c>
      <c r="G102" s="178">
        <v>2885396.3730000006</v>
      </c>
      <c r="H102" s="10">
        <v>1192</v>
      </c>
      <c r="I102" s="10">
        <v>1479055</v>
      </c>
      <c r="J102" s="49">
        <f t="shared" si="5"/>
        <v>0.80452477693335678</v>
      </c>
      <c r="K102" s="49">
        <f t="shared" si="6"/>
        <v>0.51260028391253531</v>
      </c>
      <c r="L102" s="49">
        <f t="shared" si="7"/>
        <v>0.24135743308000701</v>
      </c>
      <c r="M102" s="49">
        <f t="shared" si="8"/>
        <v>0.35882019873877469</v>
      </c>
      <c r="N102" s="144">
        <f t="shared" si="9"/>
        <v>0.6001776318187817</v>
      </c>
      <c r="O102" s="47"/>
      <c r="P102" s="47"/>
    </row>
    <row r="103" spans="1:16" hidden="1" x14ac:dyDescent="0.25">
      <c r="A103" s="176">
        <v>100</v>
      </c>
      <c r="B103" s="186" t="s">
        <v>1329</v>
      </c>
      <c r="C103" s="186" t="s">
        <v>173</v>
      </c>
      <c r="D103" s="158" t="s">
        <v>1348</v>
      </c>
      <c r="E103" s="159" t="s">
        <v>1349</v>
      </c>
      <c r="F103" s="178">
        <v>857.33999999999992</v>
      </c>
      <c r="G103" s="178">
        <v>1692024.4000000004</v>
      </c>
      <c r="H103" s="10">
        <v>896</v>
      </c>
      <c r="I103" s="10">
        <v>1061080</v>
      </c>
      <c r="J103" s="49">
        <f t="shared" si="5"/>
        <v>1.0450929619520843</v>
      </c>
      <c r="K103" s="49">
        <f t="shared" si="6"/>
        <v>0.62710679585944495</v>
      </c>
      <c r="L103" s="49">
        <f t="shared" si="7"/>
        <v>0.3</v>
      </c>
      <c r="M103" s="49">
        <f t="shared" si="8"/>
        <v>0.43897475710161143</v>
      </c>
      <c r="N103" s="144">
        <f t="shared" si="9"/>
        <v>0.73897475710161142</v>
      </c>
      <c r="O103" s="47"/>
      <c r="P103" s="47"/>
    </row>
    <row r="104" spans="1:16" hidden="1" x14ac:dyDescent="0.25">
      <c r="A104" s="176">
        <v>101</v>
      </c>
      <c r="B104" s="186" t="s">
        <v>1329</v>
      </c>
      <c r="C104" s="186" t="s">
        <v>173</v>
      </c>
      <c r="D104" s="158" t="s">
        <v>307</v>
      </c>
      <c r="E104" s="159" t="s">
        <v>1338</v>
      </c>
      <c r="F104" s="178">
        <v>1091.1600000000003</v>
      </c>
      <c r="G104" s="178">
        <v>2153485.6</v>
      </c>
      <c r="H104" s="10">
        <v>907</v>
      </c>
      <c r="I104" s="10">
        <v>1046700</v>
      </c>
      <c r="J104" s="49">
        <f t="shared" si="5"/>
        <v>0.83122548480516123</v>
      </c>
      <c r="K104" s="49">
        <f t="shared" si="6"/>
        <v>0.48604922178258353</v>
      </c>
      <c r="L104" s="49">
        <f t="shared" si="7"/>
        <v>0.24936764544154835</v>
      </c>
      <c r="M104" s="49">
        <f t="shared" si="8"/>
        <v>0.34023445524780843</v>
      </c>
      <c r="N104" s="144">
        <f t="shared" si="9"/>
        <v>0.58960210068935681</v>
      </c>
      <c r="O104" s="47"/>
      <c r="P104" s="47"/>
    </row>
    <row r="105" spans="1:16" hidden="1" x14ac:dyDescent="0.25">
      <c r="A105" s="176">
        <v>102</v>
      </c>
      <c r="B105" s="186" t="s">
        <v>1329</v>
      </c>
      <c r="C105" s="186" t="s">
        <v>173</v>
      </c>
      <c r="D105" s="158" t="s">
        <v>312</v>
      </c>
      <c r="E105" s="159" t="s">
        <v>313</v>
      </c>
      <c r="F105" s="178">
        <v>506.61</v>
      </c>
      <c r="G105" s="178">
        <v>999832.60000000009</v>
      </c>
      <c r="H105" s="10">
        <v>207</v>
      </c>
      <c r="I105" s="10">
        <v>251725</v>
      </c>
      <c r="J105" s="49">
        <f t="shared" si="5"/>
        <v>0.40859833007639013</v>
      </c>
      <c r="K105" s="49">
        <f t="shared" si="6"/>
        <v>0.25176714582021026</v>
      </c>
      <c r="L105" s="49">
        <f t="shared" si="7"/>
        <v>0.12257949902291704</v>
      </c>
      <c r="M105" s="49">
        <f t="shared" si="8"/>
        <v>0.17623700207414716</v>
      </c>
      <c r="N105" s="144">
        <f t="shared" si="9"/>
        <v>0.2988165010970642</v>
      </c>
      <c r="O105" s="47"/>
      <c r="P105" s="47"/>
    </row>
    <row r="106" spans="1:16" hidden="1" x14ac:dyDescent="0.25">
      <c r="A106" s="176">
        <v>103</v>
      </c>
      <c r="B106" s="186" t="s">
        <v>1329</v>
      </c>
      <c r="C106" s="186" t="s">
        <v>173</v>
      </c>
      <c r="D106" s="158" t="s">
        <v>308</v>
      </c>
      <c r="E106" s="162" t="s">
        <v>309</v>
      </c>
      <c r="F106" s="178">
        <v>1441.8899999999996</v>
      </c>
      <c r="G106" s="178">
        <v>2845677.4000000008</v>
      </c>
      <c r="H106" s="10">
        <v>852</v>
      </c>
      <c r="I106" s="10">
        <v>1074970</v>
      </c>
      <c r="J106" s="49">
        <f t="shared" si="5"/>
        <v>0.59089112206895134</v>
      </c>
      <c r="K106" s="49">
        <f t="shared" si="6"/>
        <v>0.37775539841585687</v>
      </c>
      <c r="L106" s="49">
        <f t="shared" si="7"/>
        <v>0.17726733662068539</v>
      </c>
      <c r="M106" s="49">
        <f t="shared" si="8"/>
        <v>0.26442877889109978</v>
      </c>
      <c r="N106" s="144">
        <f t="shared" si="9"/>
        <v>0.44169611551178517</v>
      </c>
      <c r="O106" s="47"/>
      <c r="P106" s="47"/>
    </row>
    <row r="107" spans="1:16" hidden="1" x14ac:dyDescent="0.25">
      <c r="A107" s="176">
        <v>104</v>
      </c>
      <c r="B107" s="186" t="s">
        <v>159</v>
      </c>
      <c r="C107" s="186" t="s">
        <v>173</v>
      </c>
      <c r="D107" s="158" t="s">
        <v>286</v>
      </c>
      <c r="E107" s="159" t="s">
        <v>287</v>
      </c>
      <c r="F107" s="178">
        <v>2418.2999999999997</v>
      </c>
      <c r="G107" s="178">
        <v>4768209</v>
      </c>
      <c r="H107" s="10">
        <v>2800</v>
      </c>
      <c r="I107" s="10">
        <v>3296085</v>
      </c>
      <c r="J107" s="49">
        <f t="shared" si="5"/>
        <v>1.1578381507670679</v>
      </c>
      <c r="K107" s="49">
        <f t="shared" si="6"/>
        <v>0.69126269423173359</v>
      </c>
      <c r="L107" s="49">
        <f t="shared" si="7"/>
        <v>0.3</v>
      </c>
      <c r="M107" s="49">
        <f t="shared" si="8"/>
        <v>0.48388388596221349</v>
      </c>
      <c r="N107" s="144">
        <f t="shared" si="9"/>
        <v>0.78388388596221348</v>
      </c>
      <c r="O107" s="47"/>
      <c r="P107" s="47"/>
    </row>
    <row r="108" spans="1:16" hidden="1" x14ac:dyDescent="0.25">
      <c r="A108" s="176">
        <v>105</v>
      </c>
      <c r="B108" s="186" t="s">
        <v>159</v>
      </c>
      <c r="C108" s="186" t="s">
        <v>173</v>
      </c>
      <c r="D108" s="158" t="s">
        <v>284</v>
      </c>
      <c r="E108" s="159" t="s">
        <v>285</v>
      </c>
      <c r="F108" s="178">
        <v>1047.9299999999998</v>
      </c>
      <c r="G108" s="178">
        <v>2066223.9</v>
      </c>
      <c r="H108" s="10">
        <v>716</v>
      </c>
      <c r="I108" s="10">
        <v>1273620</v>
      </c>
      <c r="J108" s="49">
        <f t="shared" si="5"/>
        <v>0.68325174391419286</v>
      </c>
      <c r="K108" s="49">
        <f t="shared" si="6"/>
        <v>0.616399800621801</v>
      </c>
      <c r="L108" s="49">
        <f t="shared" si="7"/>
        <v>0.20497552317425785</v>
      </c>
      <c r="M108" s="49">
        <f t="shared" si="8"/>
        <v>0.43147986043526065</v>
      </c>
      <c r="N108" s="144">
        <f t="shared" si="9"/>
        <v>0.63645538360951848</v>
      </c>
      <c r="O108" s="47"/>
      <c r="P108" s="47"/>
    </row>
    <row r="109" spans="1:16" hidden="1" x14ac:dyDescent="0.25">
      <c r="A109" s="176">
        <v>106</v>
      </c>
      <c r="B109" s="186" t="s">
        <v>159</v>
      </c>
      <c r="C109" s="186" t="s">
        <v>173</v>
      </c>
      <c r="D109" s="158" t="s">
        <v>282</v>
      </c>
      <c r="E109" s="159" t="s">
        <v>283</v>
      </c>
      <c r="F109" s="178">
        <v>2377.9950000000003</v>
      </c>
      <c r="G109" s="178">
        <v>4688738.8499999996</v>
      </c>
      <c r="H109" s="10">
        <v>2959</v>
      </c>
      <c r="I109" s="10">
        <v>3565760</v>
      </c>
      <c r="J109" s="49">
        <f t="shared" si="5"/>
        <v>1.2443255767989418</v>
      </c>
      <c r="K109" s="49">
        <f t="shared" si="6"/>
        <v>0.76049447710230234</v>
      </c>
      <c r="L109" s="49">
        <f t="shared" si="7"/>
        <v>0.3</v>
      </c>
      <c r="M109" s="49">
        <f t="shared" si="8"/>
        <v>0.53234613397161157</v>
      </c>
      <c r="N109" s="144">
        <f t="shared" si="9"/>
        <v>0.83234613397161161</v>
      </c>
      <c r="O109" s="47"/>
      <c r="P109" s="47"/>
    </row>
    <row r="110" spans="1:16" hidden="1" x14ac:dyDescent="0.25">
      <c r="A110" s="176">
        <v>107</v>
      </c>
      <c r="B110" s="186" t="s">
        <v>159</v>
      </c>
      <c r="C110" s="186" t="s">
        <v>173</v>
      </c>
      <c r="D110" s="158" t="s">
        <v>1008</v>
      </c>
      <c r="E110" s="159" t="s">
        <v>1009</v>
      </c>
      <c r="F110" s="178">
        <v>1007.625</v>
      </c>
      <c r="G110" s="178">
        <v>1986753.75</v>
      </c>
      <c r="H110" s="10">
        <v>886</v>
      </c>
      <c r="I110" s="10">
        <v>1151430</v>
      </c>
      <c r="J110" s="49">
        <f t="shared" si="5"/>
        <v>0.87929537278253322</v>
      </c>
      <c r="K110" s="49">
        <f t="shared" si="6"/>
        <v>0.57955345497649113</v>
      </c>
      <c r="L110" s="49">
        <f t="shared" si="7"/>
        <v>0.26378861183475993</v>
      </c>
      <c r="M110" s="49">
        <f t="shared" si="8"/>
        <v>0.40568741848354378</v>
      </c>
      <c r="N110" s="144">
        <f t="shared" si="9"/>
        <v>0.66947603031830372</v>
      </c>
      <c r="O110" s="47"/>
      <c r="P110" s="47"/>
    </row>
    <row r="111" spans="1:16" hidden="1" x14ac:dyDescent="0.25">
      <c r="A111" s="176">
        <v>108</v>
      </c>
      <c r="B111" s="186" t="s">
        <v>159</v>
      </c>
      <c r="C111" s="186" t="s">
        <v>173</v>
      </c>
      <c r="D111" s="158" t="s">
        <v>281</v>
      </c>
      <c r="E111" s="159" t="s">
        <v>1134</v>
      </c>
      <c r="F111" s="178">
        <v>362.74499999999995</v>
      </c>
      <c r="G111" s="178">
        <v>715231.35</v>
      </c>
      <c r="H111" s="10">
        <v>305</v>
      </c>
      <c r="I111" s="10">
        <v>550795</v>
      </c>
      <c r="J111" s="49">
        <f t="shared" si="5"/>
        <v>0.84081103805703739</v>
      </c>
      <c r="K111" s="49">
        <f t="shared" si="6"/>
        <v>0.77009348094151631</v>
      </c>
      <c r="L111" s="49">
        <f t="shared" si="7"/>
        <v>0.2522433114171112</v>
      </c>
      <c r="M111" s="49">
        <f t="shared" si="8"/>
        <v>0.53906543665906137</v>
      </c>
      <c r="N111" s="144">
        <f t="shared" si="9"/>
        <v>0.79130874807617257</v>
      </c>
      <c r="O111" s="47"/>
      <c r="P111" s="47"/>
    </row>
    <row r="112" spans="1:16" hidden="1" x14ac:dyDescent="0.25">
      <c r="A112" s="176">
        <v>109</v>
      </c>
      <c r="B112" s="186" t="s">
        <v>159</v>
      </c>
      <c r="C112" s="186" t="s">
        <v>173</v>
      </c>
      <c r="D112" s="158" t="s">
        <v>280</v>
      </c>
      <c r="E112" s="159" t="s">
        <v>1135</v>
      </c>
      <c r="F112" s="178">
        <v>846.40500000000009</v>
      </c>
      <c r="G112" s="178">
        <v>1668873.1499999997</v>
      </c>
      <c r="H112" s="10">
        <v>537</v>
      </c>
      <c r="I112" s="10">
        <v>786535</v>
      </c>
      <c r="J112" s="49">
        <f t="shared" si="5"/>
        <v>0.63444804792032172</v>
      </c>
      <c r="K112" s="49">
        <f t="shared" si="6"/>
        <v>0.47129705454246185</v>
      </c>
      <c r="L112" s="49">
        <f t="shared" si="7"/>
        <v>0.19033441437609652</v>
      </c>
      <c r="M112" s="49">
        <f t="shared" si="8"/>
        <v>0.32990793817972325</v>
      </c>
      <c r="N112" s="144">
        <f t="shared" si="9"/>
        <v>0.52024235255581974</v>
      </c>
      <c r="O112" s="47"/>
      <c r="P112" s="47"/>
    </row>
    <row r="113" spans="1:16" hidden="1" x14ac:dyDescent="0.25">
      <c r="A113" s="176">
        <v>110</v>
      </c>
      <c r="B113" s="188" t="s">
        <v>157</v>
      </c>
      <c r="C113" s="186" t="s">
        <v>173</v>
      </c>
      <c r="D113" s="158" t="s">
        <v>295</v>
      </c>
      <c r="E113" s="159" t="s">
        <v>1166</v>
      </c>
      <c r="F113" s="178">
        <v>1710.0599999999997</v>
      </c>
      <c r="G113" s="178">
        <v>3318812.400750001</v>
      </c>
      <c r="H113" s="10">
        <v>372</v>
      </c>
      <c r="I113" s="10">
        <v>814895</v>
      </c>
      <c r="J113" s="49">
        <f t="shared" si="5"/>
        <v>0.21753622679905971</v>
      </c>
      <c r="K113" s="49">
        <f t="shared" si="6"/>
        <v>0.24553813280191619</v>
      </c>
      <c r="L113" s="49">
        <f t="shared" si="7"/>
        <v>6.5260868039717909E-2</v>
      </c>
      <c r="M113" s="49">
        <f t="shared" si="8"/>
        <v>0.17187669296134134</v>
      </c>
      <c r="N113" s="144">
        <f t="shared" si="9"/>
        <v>0.23713756100105926</v>
      </c>
      <c r="O113" s="47"/>
      <c r="P113" s="47"/>
    </row>
    <row r="114" spans="1:16" hidden="1" x14ac:dyDescent="0.25">
      <c r="A114" s="176">
        <v>111</v>
      </c>
      <c r="B114" s="188" t="s">
        <v>157</v>
      </c>
      <c r="C114" s="186" t="s">
        <v>173</v>
      </c>
      <c r="D114" s="158" t="s">
        <v>293</v>
      </c>
      <c r="E114" s="159" t="s">
        <v>294</v>
      </c>
      <c r="F114" s="178">
        <v>1554.6000000000001</v>
      </c>
      <c r="G114" s="178">
        <v>3017102.1825000001</v>
      </c>
      <c r="H114" s="10">
        <v>551</v>
      </c>
      <c r="I114" s="10">
        <v>898665</v>
      </c>
      <c r="J114" s="49">
        <f t="shared" si="5"/>
        <v>0.35443200823362919</v>
      </c>
      <c r="K114" s="49">
        <f t="shared" si="6"/>
        <v>0.29785699841805074</v>
      </c>
      <c r="L114" s="49">
        <f t="shared" si="7"/>
        <v>0.10632960247008875</v>
      </c>
      <c r="M114" s="49">
        <f t="shared" si="8"/>
        <v>0.20849989889263551</v>
      </c>
      <c r="N114" s="144">
        <f t="shared" si="9"/>
        <v>0.31482950136272425</v>
      </c>
      <c r="O114" s="47"/>
      <c r="P114" s="47"/>
    </row>
    <row r="115" spans="1:16" hidden="1" x14ac:dyDescent="0.25">
      <c r="A115" s="176">
        <v>112</v>
      </c>
      <c r="B115" s="186" t="s">
        <v>157</v>
      </c>
      <c r="C115" s="186" t="s">
        <v>173</v>
      </c>
      <c r="D115" s="158" t="s">
        <v>296</v>
      </c>
      <c r="E115" s="159" t="s">
        <v>297</v>
      </c>
      <c r="F115" s="178">
        <v>1917.34</v>
      </c>
      <c r="G115" s="178">
        <v>3721092.6917499988</v>
      </c>
      <c r="H115" s="10">
        <v>725</v>
      </c>
      <c r="I115" s="10">
        <v>1230125</v>
      </c>
      <c r="J115" s="49">
        <f t="shared" si="5"/>
        <v>0.37812803154370117</v>
      </c>
      <c r="K115" s="49">
        <f t="shared" si="6"/>
        <v>0.33058166025460722</v>
      </c>
      <c r="L115" s="49">
        <f t="shared" si="7"/>
        <v>0.11343840946311035</v>
      </c>
      <c r="M115" s="49">
        <f t="shared" si="8"/>
        <v>0.23140716217822505</v>
      </c>
      <c r="N115" s="144">
        <f t="shared" si="9"/>
        <v>0.34484557164133539</v>
      </c>
      <c r="O115" s="47"/>
      <c r="P115" s="47"/>
    </row>
    <row r="116" spans="1:16" hidden="1" x14ac:dyDescent="0.25">
      <c r="A116" s="176">
        <v>113</v>
      </c>
      <c r="B116" s="186" t="s">
        <v>154</v>
      </c>
      <c r="C116" s="186" t="s">
        <v>173</v>
      </c>
      <c r="D116" s="158" t="s">
        <v>361</v>
      </c>
      <c r="E116" s="159" t="s">
        <v>1267</v>
      </c>
      <c r="F116" s="178">
        <v>1925.9499999999998</v>
      </c>
      <c r="G116" s="178">
        <v>3756699.31</v>
      </c>
      <c r="H116" s="10">
        <v>1048</v>
      </c>
      <c r="I116" s="10">
        <v>1404030</v>
      </c>
      <c r="J116" s="49">
        <f t="shared" si="5"/>
        <v>0.54414704431579231</v>
      </c>
      <c r="K116" s="49">
        <f t="shared" si="6"/>
        <v>0.3737403193975618</v>
      </c>
      <c r="L116" s="49">
        <f t="shared" si="7"/>
        <v>0.16324411329473767</v>
      </c>
      <c r="M116" s="49">
        <f t="shared" si="8"/>
        <v>0.26161822357829323</v>
      </c>
      <c r="N116" s="144">
        <f t="shared" si="9"/>
        <v>0.42486233687303088</v>
      </c>
      <c r="O116" s="47"/>
      <c r="P116" s="47"/>
    </row>
    <row r="117" spans="1:16" hidden="1" x14ac:dyDescent="0.25">
      <c r="A117" s="176">
        <v>114</v>
      </c>
      <c r="B117" s="186" t="s">
        <v>154</v>
      </c>
      <c r="C117" s="186" t="s">
        <v>173</v>
      </c>
      <c r="D117" s="158" t="s">
        <v>363</v>
      </c>
      <c r="E117" s="159" t="s">
        <v>1369</v>
      </c>
      <c r="F117" s="178">
        <v>592.59999999999991</v>
      </c>
      <c r="G117" s="178">
        <v>1155907.48</v>
      </c>
      <c r="H117" s="10">
        <v>168</v>
      </c>
      <c r="I117" s="10">
        <v>175805</v>
      </c>
      <c r="J117" s="49">
        <f t="shared" si="5"/>
        <v>0.28349645629429637</v>
      </c>
      <c r="K117" s="49">
        <f t="shared" si="6"/>
        <v>0.15209262249951008</v>
      </c>
      <c r="L117" s="49">
        <f t="shared" si="7"/>
        <v>8.5048936888288906E-2</v>
      </c>
      <c r="M117" s="49">
        <f t="shared" si="8"/>
        <v>0.10646483574965705</v>
      </c>
      <c r="N117" s="144">
        <f t="shared" si="9"/>
        <v>0.19151377263794594</v>
      </c>
      <c r="O117" s="47"/>
      <c r="P117" s="47"/>
    </row>
    <row r="118" spans="1:16" hidden="1" x14ac:dyDescent="0.25">
      <c r="A118" s="176">
        <v>115</v>
      </c>
      <c r="B118" s="186" t="s">
        <v>154</v>
      </c>
      <c r="C118" s="186" t="s">
        <v>173</v>
      </c>
      <c r="D118" s="158" t="s">
        <v>364</v>
      </c>
      <c r="E118" s="159" t="s">
        <v>1268</v>
      </c>
      <c r="F118" s="178">
        <v>444.45000000000005</v>
      </c>
      <c r="G118" s="178">
        <v>866930.61</v>
      </c>
      <c r="H118" s="10">
        <v>350</v>
      </c>
      <c r="I118" s="10">
        <v>384905</v>
      </c>
      <c r="J118" s="49">
        <f t="shared" si="5"/>
        <v>0.7874901563730452</v>
      </c>
      <c r="K118" s="49">
        <f t="shared" si="6"/>
        <v>0.44398593792875762</v>
      </c>
      <c r="L118" s="49">
        <f t="shared" si="7"/>
        <v>0.23624704691191356</v>
      </c>
      <c r="M118" s="49">
        <f t="shared" si="8"/>
        <v>0.31079015655013031</v>
      </c>
      <c r="N118" s="144">
        <f t="shared" si="9"/>
        <v>0.54703720346204388</v>
      </c>
      <c r="O118" s="47"/>
      <c r="P118" s="47"/>
    </row>
    <row r="119" spans="1:16" hidden="1" x14ac:dyDescent="0.25">
      <c r="A119" s="176">
        <v>116</v>
      </c>
      <c r="B119" s="189" t="s">
        <v>1386</v>
      </c>
      <c r="C119" s="190" t="s">
        <v>26</v>
      </c>
      <c r="D119" s="191" t="s">
        <v>367</v>
      </c>
      <c r="E119" s="191" t="s">
        <v>1428</v>
      </c>
      <c r="F119" s="157">
        <v>1557</v>
      </c>
      <c r="G119" s="157">
        <v>2993184.5</v>
      </c>
      <c r="H119" s="10">
        <v>880</v>
      </c>
      <c r="I119" s="10">
        <v>1627440</v>
      </c>
      <c r="J119" s="49">
        <f t="shared" si="5"/>
        <v>0.56518946692357097</v>
      </c>
      <c r="K119" s="49">
        <f t="shared" si="6"/>
        <v>0.54371523038422787</v>
      </c>
      <c r="L119" s="49">
        <f t="shared" si="7"/>
        <v>0.16955684007707128</v>
      </c>
      <c r="M119" s="49">
        <f t="shared" si="8"/>
        <v>0.38060066126895947</v>
      </c>
      <c r="N119" s="144">
        <f t="shared" si="9"/>
        <v>0.5501575013460307</v>
      </c>
      <c r="O119" s="47"/>
      <c r="P119" s="47"/>
    </row>
    <row r="120" spans="1:16" hidden="1" x14ac:dyDescent="0.25">
      <c r="A120" s="176">
        <v>117</v>
      </c>
      <c r="B120" s="189" t="s">
        <v>1386</v>
      </c>
      <c r="C120" s="190" t="s">
        <v>26</v>
      </c>
      <c r="D120" s="191" t="s">
        <v>366</v>
      </c>
      <c r="E120" s="191" t="s">
        <v>1138</v>
      </c>
      <c r="F120" s="157">
        <v>1626</v>
      </c>
      <c r="G120" s="157">
        <v>2897868.125</v>
      </c>
      <c r="H120" s="10">
        <v>1045</v>
      </c>
      <c r="I120" s="10">
        <v>1968365</v>
      </c>
      <c r="J120" s="49">
        <f t="shared" si="5"/>
        <v>0.6426814268142681</v>
      </c>
      <c r="K120" s="49">
        <f t="shared" si="6"/>
        <v>0.67924588528334084</v>
      </c>
      <c r="L120" s="49">
        <f t="shared" si="7"/>
        <v>0.19280442804428041</v>
      </c>
      <c r="M120" s="49">
        <f t="shared" si="8"/>
        <v>0.47547211969833858</v>
      </c>
      <c r="N120" s="144">
        <f t="shared" si="9"/>
        <v>0.66827654774261902</v>
      </c>
      <c r="O120" s="47"/>
      <c r="P120" s="47"/>
    </row>
    <row r="121" spans="1:16" hidden="1" x14ac:dyDescent="0.25">
      <c r="A121" s="176">
        <v>118</v>
      </c>
      <c r="B121" s="189" t="s">
        <v>1386</v>
      </c>
      <c r="C121" s="190" t="s">
        <v>26</v>
      </c>
      <c r="D121" s="191" t="s">
        <v>368</v>
      </c>
      <c r="E121" s="191" t="s">
        <v>1139</v>
      </c>
      <c r="F121" s="157">
        <v>2604</v>
      </c>
      <c r="G121" s="157">
        <v>6282959.8499999996</v>
      </c>
      <c r="H121" s="10">
        <v>995</v>
      </c>
      <c r="I121" s="10">
        <v>2344165</v>
      </c>
      <c r="J121" s="49">
        <f t="shared" si="5"/>
        <v>0.38210445468509985</v>
      </c>
      <c r="K121" s="49">
        <f t="shared" si="6"/>
        <v>0.3730988349384407</v>
      </c>
      <c r="L121" s="49">
        <f t="shared" si="7"/>
        <v>0.11463133640552994</v>
      </c>
      <c r="M121" s="49">
        <f t="shared" si="8"/>
        <v>0.26116918445690845</v>
      </c>
      <c r="N121" s="144">
        <f t="shared" si="9"/>
        <v>0.37580052086243843</v>
      </c>
      <c r="O121" s="47"/>
      <c r="P121" s="47"/>
    </row>
    <row r="122" spans="1:16" hidden="1" x14ac:dyDescent="0.25">
      <c r="A122" s="176">
        <v>119</v>
      </c>
      <c r="B122" s="189" t="s">
        <v>1386</v>
      </c>
      <c r="C122" s="190" t="s">
        <v>26</v>
      </c>
      <c r="D122" s="191" t="s">
        <v>369</v>
      </c>
      <c r="E122" s="191" t="s">
        <v>1140</v>
      </c>
      <c r="F122" s="157">
        <v>1041</v>
      </c>
      <c r="G122" s="157">
        <v>2265623.7749999999</v>
      </c>
      <c r="H122" s="10">
        <v>790</v>
      </c>
      <c r="I122" s="10">
        <v>1177795</v>
      </c>
      <c r="J122" s="49">
        <f t="shared" si="5"/>
        <v>0.75888568683957736</v>
      </c>
      <c r="K122" s="49">
        <f t="shared" si="6"/>
        <v>0.51985462590760467</v>
      </c>
      <c r="L122" s="49">
        <f t="shared" si="7"/>
        <v>0.2276657060518732</v>
      </c>
      <c r="M122" s="49">
        <f t="shared" si="8"/>
        <v>0.36389823813532324</v>
      </c>
      <c r="N122" s="144">
        <f t="shared" si="9"/>
        <v>0.59156394418719649</v>
      </c>
      <c r="O122" s="47"/>
      <c r="P122" s="47"/>
    </row>
    <row r="123" spans="1:16" hidden="1" x14ac:dyDescent="0.25">
      <c r="A123" s="176">
        <v>120</v>
      </c>
      <c r="B123" s="192" t="s">
        <v>32</v>
      </c>
      <c r="C123" s="190" t="s">
        <v>26</v>
      </c>
      <c r="D123" s="191" t="s">
        <v>408</v>
      </c>
      <c r="E123" s="191" t="s">
        <v>1083</v>
      </c>
      <c r="F123" s="157">
        <v>2313</v>
      </c>
      <c r="G123" s="157">
        <v>5531129.125</v>
      </c>
      <c r="H123" s="10">
        <v>871</v>
      </c>
      <c r="I123" s="10">
        <v>3438685</v>
      </c>
      <c r="J123" s="49">
        <f t="shared" si="5"/>
        <v>0.37656722870730652</v>
      </c>
      <c r="K123" s="49">
        <f t="shared" si="6"/>
        <v>0.62169674984761814</v>
      </c>
      <c r="L123" s="49">
        <f t="shared" si="7"/>
        <v>0.11297016861219195</v>
      </c>
      <c r="M123" s="49">
        <f t="shared" si="8"/>
        <v>0.43518772489333268</v>
      </c>
      <c r="N123" s="144">
        <f t="shared" si="9"/>
        <v>0.54815789350552468</v>
      </c>
      <c r="O123" s="47"/>
      <c r="P123" s="47"/>
    </row>
    <row r="124" spans="1:16" hidden="1" x14ac:dyDescent="0.25">
      <c r="A124" s="176">
        <v>121</v>
      </c>
      <c r="B124" s="192" t="s">
        <v>32</v>
      </c>
      <c r="C124" s="190" t="s">
        <v>26</v>
      </c>
      <c r="D124" s="191" t="s">
        <v>406</v>
      </c>
      <c r="E124" s="191" t="s">
        <v>1085</v>
      </c>
      <c r="F124" s="157">
        <v>3054</v>
      </c>
      <c r="G124" s="157">
        <v>6481385.2000000002</v>
      </c>
      <c r="H124" s="10">
        <v>1243</v>
      </c>
      <c r="I124" s="10">
        <v>3319450</v>
      </c>
      <c r="J124" s="49">
        <f t="shared" si="5"/>
        <v>0.40700720366732157</v>
      </c>
      <c r="K124" s="49">
        <f t="shared" si="6"/>
        <v>0.51215132222044135</v>
      </c>
      <c r="L124" s="49">
        <f t="shared" si="7"/>
        <v>0.12210216110019646</v>
      </c>
      <c r="M124" s="49">
        <f t="shared" si="8"/>
        <v>0.35850592555430894</v>
      </c>
      <c r="N124" s="144">
        <f t="shared" si="9"/>
        <v>0.48060808665450538</v>
      </c>
      <c r="O124" s="47"/>
      <c r="P124" s="47"/>
    </row>
    <row r="125" spans="1:16" hidden="1" x14ac:dyDescent="0.25">
      <c r="A125" s="176">
        <v>122</v>
      </c>
      <c r="B125" s="192" t="s">
        <v>32</v>
      </c>
      <c r="C125" s="190" t="s">
        <v>26</v>
      </c>
      <c r="D125" s="191" t="s">
        <v>410</v>
      </c>
      <c r="E125" s="191" t="s">
        <v>1084</v>
      </c>
      <c r="F125" s="157">
        <v>1879</v>
      </c>
      <c r="G125" s="157">
        <v>2761345.1749999998</v>
      </c>
      <c r="H125" s="10">
        <v>843</v>
      </c>
      <c r="I125" s="10">
        <v>1354350</v>
      </c>
      <c r="J125" s="49">
        <f t="shared" si="5"/>
        <v>0.4486428951569984</v>
      </c>
      <c r="K125" s="49">
        <f t="shared" si="6"/>
        <v>0.49046747659861106</v>
      </c>
      <c r="L125" s="49">
        <f t="shared" si="7"/>
        <v>0.13459286854709951</v>
      </c>
      <c r="M125" s="49">
        <f t="shared" si="8"/>
        <v>0.34332723361902773</v>
      </c>
      <c r="N125" s="144">
        <f t="shared" si="9"/>
        <v>0.47792010216612724</v>
      </c>
      <c r="O125" s="47"/>
      <c r="P125" s="47"/>
    </row>
    <row r="126" spans="1:16" hidden="1" x14ac:dyDescent="0.25">
      <c r="A126" s="176">
        <v>123</v>
      </c>
      <c r="B126" s="192" t="s">
        <v>32</v>
      </c>
      <c r="C126" s="190" t="s">
        <v>26</v>
      </c>
      <c r="D126" s="191" t="s">
        <v>404</v>
      </c>
      <c r="E126" s="191" t="s">
        <v>405</v>
      </c>
      <c r="F126" s="157">
        <v>1229</v>
      </c>
      <c r="G126" s="157">
        <v>2464633.4500000002</v>
      </c>
      <c r="H126" s="10">
        <v>368</v>
      </c>
      <c r="I126" s="10">
        <v>757730</v>
      </c>
      <c r="J126" s="49">
        <f t="shared" si="5"/>
        <v>0.29943043124491459</v>
      </c>
      <c r="K126" s="49">
        <f t="shared" si="6"/>
        <v>0.30744125460116595</v>
      </c>
      <c r="L126" s="49">
        <f t="shared" si="7"/>
        <v>8.982912937347437E-2</v>
      </c>
      <c r="M126" s="49">
        <f t="shared" si="8"/>
        <v>0.21520887822081616</v>
      </c>
      <c r="N126" s="144">
        <f t="shared" si="9"/>
        <v>0.30503800759429056</v>
      </c>
      <c r="O126" s="47"/>
      <c r="P126" s="47"/>
    </row>
    <row r="127" spans="1:16" hidden="1" x14ac:dyDescent="0.25">
      <c r="A127" s="176">
        <v>124</v>
      </c>
      <c r="B127" s="192" t="s">
        <v>32</v>
      </c>
      <c r="C127" s="190" t="s">
        <v>26</v>
      </c>
      <c r="D127" s="191" t="s">
        <v>409</v>
      </c>
      <c r="E127" s="191" t="s">
        <v>1282</v>
      </c>
      <c r="F127" s="157">
        <v>1219</v>
      </c>
      <c r="G127" s="157">
        <v>2233306.2749999999</v>
      </c>
      <c r="H127" s="10">
        <v>456</v>
      </c>
      <c r="I127" s="10">
        <v>721760</v>
      </c>
      <c r="J127" s="49">
        <f t="shared" si="5"/>
        <v>0.37407711238720265</v>
      </c>
      <c r="K127" s="49">
        <f t="shared" si="6"/>
        <v>0.3231800349461697</v>
      </c>
      <c r="L127" s="49">
        <f t="shared" si="7"/>
        <v>0.11222313371616079</v>
      </c>
      <c r="M127" s="49">
        <f t="shared" si="8"/>
        <v>0.22622602446231876</v>
      </c>
      <c r="N127" s="144">
        <f t="shared" si="9"/>
        <v>0.33844915817847954</v>
      </c>
      <c r="O127" s="47"/>
      <c r="P127" s="47"/>
    </row>
    <row r="128" spans="1:16" hidden="1" x14ac:dyDescent="0.25">
      <c r="A128" s="176">
        <v>125</v>
      </c>
      <c r="B128" s="192" t="s">
        <v>32</v>
      </c>
      <c r="C128" s="190" t="s">
        <v>26</v>
      </c>
      <c r="D128" s="191" t="s">
        <v>403</v>
      </c>
      <c r="E128" s="191" t="s">
        <v>1103</v>
      </c>
      <c r="F128" s="157">
        <v>1216</v>
      </c>
      <c r="G128" s="157">
        <v>1846874.1</v>
      </c>
      <c r="H128" s="10">
        <v>658</v>
      </c>
      <c r="I128" s="10">
        <v>821250</v>
      </c>
      <c r="J128" s="49">
        <f t="shared" si="5"/>
        <v>0.54111842105263153</v>
      </c>
      <c r="K128" s="49">
        <f t="shared" si="6"/>
        <v>0.44467026745353133</v>
      </c>
      <c r="L128" s="49">
        <f t="shared" si="7"/>
        <v>0.16233552631578946</v>
      </c>
      <c r="M128" s="49">
        <f t="shared" si="8"/>
        <v>0.31126918721747193</v>
      </c>
      <c r="N128" s="144">
        <f t="shared" si="9"/>
        <v>0.47360471353326139</v>
      </c>
      <c r="O128" s="47"/>
      <c r="P128" s="47"/>
    </row>
    <row r="129" spans="1:16" hidden="1" x14ac:dyDescent="0.25">
      <c r="A129" s="176">
        <v>126</v>
      </c>
      <c r="B129" s="192" t="s">
        <v>32</v>
      </c>
      <c r="C129" s="190" t="s">
        <v>26</v>
      </c>
      <c r="D129" s="191" t="s">
        <v>413</v>
      </c>
      <c r="E129" s="191" t="s">
        <v>1104</v>
      </c>
      <c r="F129" s="157">
        <v>547</v>
      </c>
      <c r="G129" s="157">
        <v>899244.67500000005</v>
      </c>
      <c r="H129" s="10">
        <v>127</v>
      </c>
      <c r="I129" s="10">
        <v>345440</v>
      </c>
      <c r="J129" s="49">
        <f t="shared" si="5"/>
        <v>0.23217550274223034</v>
      </c>
      <c r="K129" s="49">
        <f t="shared" si="6"/>
        <v>0.38414461559085683</v>
      </c>
      <c r="L129" s="49">
        <f t="shared" si="7"/>
        <v>6.9652650822669096E-2</v>
      </c>
      <c r="M129" s="49">
        <f t="shared" si="8"/>
        <v>0.26890123091359974</v>
      </c>
      <c r="N129" s="144">
        <f t="shared" si="9"/>
        <v>0.33855388173626882</v>
      </c>
      <c r="O129" s="47"/>
      <c r="P129" s="47"/>
    </row>
    <row r="130" spans="1:16" hidden="1" x14ac:dyDescent="0.25">
      <c r="A130" s="176">
        <v>127</v>
      </c>
      <c r="B130" s="192" t="s">
        <v>32</v>
      </c>
      <c r="C130" s="190" t="s">
        <v>26</v>
      </c>
      <c r="D130" s="191" t="s">
        <v>411</v>
      </c>
      <c r="E130" s="191" t="s">
        <v>1363</v>
      </c>
      <c r="F130" s="157">
        <v>677</v>
      </c>
      <c r="G130" s="157">
        <v>1111173.125</v>
      </c>
      <c r="H130" s="10">
        <v>237</v>
      </c>
      <c r="I130" s="10">
        <v>371120</v>
      </c>
      <c r="J130" s="49">
        <f t="shared" si="5"/>
        <v>0.35007385524372231</v>
      </c>
      <c r="K130" s="49">
        <f t="shared" si="6"/>
        <v>0.33398935921888862</v>
      </c>
      <c r="L130" s="49">
        <f t="shared" si="7"/>
        <v>0.10502215657311668</v>
      </c>
      <c r="M130" s="49">
        <f t="shared" si="8"/>
        <v>0.233792551453222</v>
      </c>
      <c r="N130" s="144">
        <f t="shared" si="9"/>
        <v>0.33881470802633867</v>
      </c>
      <c r="O130" s="47"/>
      <c r="P130" s="47"/>
    </row>
    <row r="131" spans="1:16" hidden="1" x14ac:dyDescent="0.25">
      <c r="A131" s="176">
        <v>128</v>
      </c>
      <c r="B131" s="192" t="s">
        <v>32</v>
      </c>
      <c r="C131" s="190" t="s">
        <v>26</v>
      </c>
      <c r="D131" s="191" t="s">
        <v>412</v>
      </c>
      <c r="E131" s="191" t="s">
        <v>1321</v>
      </c>
      <c r="F131" s="157">
        <v>1165</v>
      </c>
      <c r="G131" s="157">
        <v>2010276.35</v>
      </c>
      <c r="H131" s="10">
        <v>689</v>
      </c>
      <c r="I131" s="10">
        <v>1026190</v>
      </c>
      <c r="J131" s="49">
        <f t="shared" si="5"/>
        <v>0.59141630901287556</v>
      </c>
      <c r="K131" s="49">
        <f t="shared" si="6"/>
        <v>0.51047210499193307</v>
      </c>
      <c r="L131" s="49">
        <f t="shared" si="7"/>
        <v>0.17742489270386266</v>
      </c>
      <c r="M131" s="49">
        <f t="shared" si="8"/>
        <v>0.35733047349435315</v>
      </c>
      <c r="N131" s="144">
        <f t="shared" si="9"/>
        <v>0.53475536619821584</v>
      </c>
      <c r="O131" s="47"/>
      <c r="P131" s="47"/>
    </row>
    <row r="132" spans="1:16" hidden="1" x14ac:dyDescent="0.25">
      <c r="A132" s="176">
        <v>129</v>
      </c>
      <c r="B132" s="192" t="s">
        <v>32</v>
      </c>
      <c r="C132" s="190" t="s">
        <v>26</v>
      </c>
      <c r="D132" s="191" t="s">
        <v>407</v>
      </c>
      <c r="E132" s="191" t="s">
        <v>1087</v>
      </c>
      <c r="F132" s="157">
        <v>1125</v>
      </c>
      <c r="G132" s="157">
        <v>1658535.7749999999</v>
      </c>
      <c r="H132" s="10">
        <v>701</v>
      </c>
      <c r="I132" s="10">
        <v>864930</v>
      </c>
      <c r="J132" s="49">
        <f t="shared" ref="J132:J195" si="10">IFERROR(H132/F132,0)</f>
        <v>0.62311111111111106</v>
      </c>
      <c r="K132" s="49">
        <f t="shared" ref="K132:K195" si="11">IFERROR(I132/G132,0)</f>
        <v>0.52150216657219828</v>
      </c>
      <c r="L132" s="49">
        <f t="shared" si="7"/>
        <v>0.18693333333333331</v>
      </c>
      <c r="M132" s="49">
        <f t="shared" si="8"/>
        <v>0.36505151660053875</v>
      </c>
      <c r="N132" s="144">
        <f t="shared" si="9"/>
        <v>0.55198484993387209</v>
      </c>
      <c r="O132" s="47"/>
      <c r="P132" s="47"/>
    </row>
    <row r="133" spans="1:16" hidden="1" x14ac:dyDescent="0.25">
      <c r="A133" s="176">
        <v>130</v>
      </c>
      <c r="B133" s="193" t="s">
        <v>30</v>
      </c>
      <c r="C133" s="190" t="s">
        <v>26</v>
      </c>
      <c r="D133" s="194" t="s">
        <v>395</v>
      </c>
      <c r="E133" s="194" t="s">
        <v>348</v>
      </c>
      <c r="F133" s="157">
        <v>5177</v>
      </c>
      <c r="G133" s="157">
        <v>9901604.7249999996</v>
      </c>
      <c r="H133" s="10">
        <v>2831</v>
      </c>
      <c r="I133" s="10">
        <v>4767445</v>
      </c>
      <c r="J133" s="49">
        <f t="shared" si="10"/>
        <v>0.54684180027042684</v>
      </c>
      <c r="K133" s="49">
        <f t="shared" si="11"/>
        <v>0.48148205593008059</v>
      </c>
      <c r="L133" s="49">
        <f t="shared" ref="L133:L196" si="12">IF((J133*0.3)&gt;30%,30%,(J133*0.3))</f>
        <v>0.16405254008112805</v>
      </c>
      <c r="M133" s="49">
        <f t="shared" ref="M133:M196" si="13">IF((K133*0.7)&gt;70%,70%,(K133*0.7))</f>
        <v>0.33703743915105638</v>
      </c>
      <c r="N133" s="144">
        <f t="shared" ref="N133:N196" si="14">L133+M133</f>
        <v>0.50108997923218446</v>
      </c>
      <c r="O133" s="47"/>
      <c r="P133" s="47"/>
    </row>
    <row r="134" spans="1:16" hidden="1" x14ac:dyDescent="0.25">
      <c r="A134" s="176">
        <v>131</v>
      </c>
      <c r="B134" s="193" t="s">
        <v>30</v>
      </c>
      <c r="C134" s="190" t="s">
        <v>26</v>
      </c>
      <c r="D134" s="194" t="s">
        <v>396</v>
      </c>
      <c r="E134" s="194" t="s">
        <v>1351</v>
      </c>
      <c r="F134" s="157">
        <v>1518</v>
      </c>
      <c r="G134" s="157">
        <v>2898568.375</v>
      </c>
      <c r="H134" s="10">
        <v>1017</v>
      </c>
      <c r="I134" s="10">
        <v>1744795</v>
      </c>
      <c r="J134" s="49">
        <f t="shared" si="10"/>
        <v>0.66996047430830041</v>
      </c>
      <c r="K134" s="49">
        <f t="shared" si="11"/>
        <v>0.60195060949700729</v>
      </c>
      <c r="L134" s="49">
        <f t="shared" si="12"/>
        <v>0.20098814229249012</v>
      </c>
      <c r="M134" s="49">
        <f t="shared" si="13"/>
        <v>0.42136542664790511</v>
      </c>
      <c r="N134" s="144">
        <f t="shared" si="14"/>
        <v>0.62235356894039517</v>
      </c>
      <c r="O134" s="47"/>
      <c r="P134" s="47"/>
    </row>
    <row r="135" spans="1:16" hidden="1" x14ac:dyDescent="0.25">
      <c r="A135" s="176">
        <v>132</v>
      </c>
      <c r="B135" s="193" t="s">
        <v>30</v>
      </c>
      <c r="C135" s="190" t="s">
        <v>26</v>
      </c>
      <c r="D135" s="194" t="s">
        <v>399</v>
      </c>
      <c r="E135" s="194" t="s">
        <v>400</v>
      </c>
      <c r="F135" s="157">
        <v>1975</v>
      </c>
      <c r="G135" s="157">
        <v>3774220.75</v>
      </c>
      <c r="H135" s="10">
        <v>775</v>
      </c>
      <c r="I135" s="10">
        <v>1408130</v>
      </c>
      <c r="J135" s="49">
        <f t="shared" si="10"/>
        <v>0.39240506329113922</v>
      </c>
      <c r="K135" s="49">
        <f t="shared" si="11"/>
        <v>0.37309158453437041</v>
      </c>
      <c r="L135" s="49">
        <f t="shared" si="12"/>
        <v>0.11772151898734176</v>
      </c>
      <c r="M135" s="49">
        <f t="shared" si="13"/>
        <v>0.2611641091740593</v>
      </c>
      <c r="N135" s="144">
        <f t="shared" si="14"/>
        <v>0.37888562816140103</v>
      </c>
      <c r="O135" s="47"/>
      <c r="P135" s="47"/>
    </row>
    <row r="136" spans="1:16" hidden="1" x14ac:dyDescent="0.25">
      <c r="A136" s="176">
        <v>133</v>
      </c>
      <c r="B136" s="193" t="s">
        <v>30</v>
      </c>
      <c r="C136" s="190" t="s">
        <v>26</v>
      </c>
      <c r="D136" s="194" t="s">
        <v>398</v>
      </c>
      <c r="E136" s="194" t="s">
        <v>362</v>
      </c>
      <c r="F136" s="157">
        <v>1518</v>
      </c>
      <c r="G136" s="157">
        <v>2898568.375</v>
      </c>
      <c r="H136" s="10">
        <v>598</v>
      </c>
      <c r="I136" s="10">
        <v>1140560</v>
      </c>
      <c r="J136" s="49">
        <f t="shared" si="10"/>
        <v>0.39393939393939392</v>
      </c>
      <c r="K136" s="49">
        <f t="shared" si="11"/>
        <v>0.39349080388693608</v>
      </c>
      <c r="L136" s="49">
        <f t="shared" si="12"/>
        <v>0.11818181818181817</v>
      </c>
      <c r="M136" s="49">
        <f t="shared" si="13"/>
        <v>0.27544356272085524</v>
      </c>
      <c r="N136" s="144">
        <f t="shared" si="14"/>
        <v>0.39362538090267341</v>
      </c>
      <c r="O136" s="47"/>
      <c r="P136" s="47"/>
    </row>
    <row r="137" spans="1:16" hidden="1" x14ac:dyDescent="0.25">
      <c r="A137" s="176">
        <v>134</v>
      </c>
      <c r="B137" s="193" t="s">
        <v>30</v>
      </c>
      <c r="C137" s="190" t="s">
        <v>26</v>
      </c>
      <c r="D137" s="194" t="s">
        <v>394</v>
      </c>
      <c r="E137" s="194" t="s">
        <v>1387</v>
      </c>
      <c r="F137" s="157">
        <v>1827</v>
      </c>
      <c r="G137" s="157">
        <v>3488868.5249999999</v>
      </c>
      <c r="H137" s="10">
        <v>988</v>
      </c>
      <c r="I137" s="10">
        <v>1953845</v>
      </c>
      <c r="J137" s="49">
        <f t="shared" si="10"/>
        <v>0.54077723043240289</v>
      </c>
      <c r="K137" s="49">
        <f t="shared" si="11"/>
        <v>0.56002253624618892</v>
      </c>
      <c r="L137" s="49">
        <f t="shared" si="12"/>
        <v>0.16223316912972086</v>
      </c>
      <c r="M137" s="49">
        <f t="shared" si="13"/>
        <v>0.39201577537233223</v>
      </c>
      <c r="N137" s="144">
        <f t="shared" si="14"/>
        <v>0.55424894450205309</v>
      </c>
      <c r="O137" s="47"/>
      <c r="P137" s="47"/>
    </row>
    <row r="138" spans="1:16" hidden="1" x14ac:dyDescent="0.25">
      <c r="A138" s="176">
        <v>135</v>
      </c>
      <c r="B138" s="193" t="s">
        <v>30</v>
      </c>
      <c r="C138" s="190" t="s">
        <v>26</v>
      </c>
      <c r="D138" s="194" t="s">
        <v>401</v>
      </c>
      <c r="E138" s="194" t="s">
        <v>402</v>
      </c>
      <c r="F138" s="157">
        <v>1518</v>
      </c>
      <c r="G138" s="157">
        <v>2898568.375</v>
      </c>
      <c r="H138" s="10">
        <v>790</v>
      </c>
      <c r="I138" s="10">
        <v>1208130</v>
      </c>
      <c r="J138" s="49">
        <f t="shared" si="10"/>
        <v>0.52042160737812915</v>
      </c>
      <c r="K138" s="49">
        <f t="shared" si="11"/>
        <v>0.41680231193442174</v>
      </c>
      <c r="L138" s="49">
        <f t="shared" si="12"/>
        <v>0.15612648221343875</v>
      </c>
      <c r="M138" s="49">
        <f t="shared" si="13"/>
        <v>0.2917616183540952</v>
      </c>
      <c r="N138" s="144">
        <f t="shared" si="14"/>
        <v>0.44788810056753392</v>
      </c>
      <c r="O138" s="47"/>
      <c r="P138" s="47"/>
    </row>
    <row r="139" spans="1:16" hidden="1" x14ac:dyDescent="0.25">
      <c r="A139" s="176">
        <v>136</v>
      </c>
      <c r="B139" s="193" t="s">
        <v>30</v>
      </c>
      <c r="C139" s="190" t="s">
        <v>26</v>
      </c>
      <c r="D139" s="194" t="s">
        <v>392</v>
      </c>
      <c r="E139" s="194" t="s">
        <v>393</v>
      </c>
      <c r="F139" s="157">
        <v>1672</v>
      </c>
      <c r="G139" s="157">
        <v>3199058.45</v>
      </c>
      <c r="H139" s="10">
        <v>1298</v>
      </c>
      <c r="I139" s="10">
        <v>1849705</v>
      </c>
      <c r="J139" s="49">
        <f t="shared" si="10"/>
        <v>0.77631578947368418</v>
      </c>
      <c r="K139" s="49">
        <f t="shared" si="11"/>
        <v>0.57820293968058001</v>
      </c>
      <c r="L139" s="49">
        <f t="shared" si="12"/>
        <v>0.23289473684210524</v>
      </c>
      <c r="M139" s="49">
        <f t="shared" si="13"/>
        <v>0.40474205777640598</v>
      </c>
      <c r="N139" s="144">
        <f t="shared" si="14"/>
        <v>0.63763679461851119</v>
      </c>
      <c r="O139" s="47"/>
      <c r="P139" s="47"/>
    </row>
    <row r="140" spans="1:16" hidden="1" x14ac:dyDescent="0.25">
      <c r="A140" s="176">
        <v>137</v>
      </c>
      <c r="B140" s="193" t="s">
        <v>27</v>
      </c>
      <c r="C140" s="190" t="s">
        <v>26</v>
      </c>
      <c r="D140" s="162" t="s">
        <v>379</v>
      </c>
      <c r="E140" s="181" t="s">
        <v>1350</v>
      </c>
      <c r="F140" s="157">
        <v>2243</v>
      </c>
      <c r="G140" s="157">
        <v>5642385.4000000004</v>
      </c>
      <c r="H140" s="10">
        <v>1114</v>
      </c>
      <c r="I140" s="10">
        <v>2056225</v>
      </c>
      <c r="J140" s="49">
        <f t="shared" si="10"/>
        <v>0.49665626393223361</v>
      </c>
      <c r="K140" s="49">
        <f t="shared" si="11"/>
        <v>0.36442476970821591</v>
      </c>
      <c r="L140" s="49">
        <f t="shared" si="12"/>
        <v>0.14899687917967008</v>
      </c>
      <c r="M140" s="49">
        <f t="shared" si="13"/>
        <v>0.25509733879575114</v>
      </c>
      <c r="N140" s="144">
        <f t="shared" si="14"/>
        <v>0.40409421797542122</v>
      </c>
      <c r="O140" s="47"/>
      <c r="P140" s="47"/>
    </row>
    <row r="141" spans="1:16" hidden="1" x14ac:dyDescent="0.25">
      <c r="A141" s="176">
        <v>138</v>
      </c>
      <c r="B141" s="193" t="s">
        <v>27</v>
      </c>
      <c r="C141" s="190" t="s">
        <v>26</v>
      </c>
      <c r="D141" s="162" t="s">
        <v>1200</v>
      </c>
      <c r="E141" s="181" t="s">
        <v>1101</v>
      </c>
      <c r="F141" s="157">
        <v>2227</v>
      </c>
      <c r="G141" s="157">
        <v>3750732.6</v>
      </c>
      <c r="H141" s="10">
        <v>1201</v>
      </c>
      <c r="I141" s="10">
        <v>1617670</v>
      </c>
      <c r="J141" s="49">
        <f t="shared" si="10"/>
        <v>0.53929052537045352</v>
      </c>
      <c r="K141" s="49">
        <f t="shared" si="11"/>
        <v>0.43129440899092619</v>
      </c>
      <c r="L141" s="49">
        <f t="shared" si="12"/>
        <v>0.16178715761113605</v>
      </c>
      <c r="M141" s="49">
        <f t="shared" si="13"/>
        <v>0.30190608629364829</v>
      </c>
      <c r="N141" s="144">
        <f t="shared" si="14"/>
        <v>0.46369324390478434</v>
      </c>
      <c r="O141" s="47"/>
      <c r="P141" s="47"/>
    </row>
    <row r="142" spans="1:16" hidden="1" x14ac:dyDescent="0.25">
      <c r="A142" s="176">
        <v>139</v>
      </c>
      <c r="B142" s="193" t="s">
        <v>27</v>
      </c>
      <c r="C142" s="190" t="s">
        <v>26</v>
      </c>
      <c r="D142" s="162" t="s">
        <v>381</v>
      </c>
      <c r="E142" s="181" t="s">
        <v>1281</v>
      </c>
      <c r="F142" s="157">
        <v>3320</v>
      </c>
      <c r="G142" s="157">
        <v>4970956.7249999996</v>
      </c>
      <c r="H142" s="10">
        <v>880</v>
      </c>
      <c r="I142" s="10">
        <v>1291800</v>
      </c>
      <c r="J142" s="49">
        <f t="shared" si="10"/>
        <v>0.26506024096385544</v>
      </c>
      <c r="K142" s="49">
        <f t="shared" si="11"/>
        <v>0.25986949222536232</v>
      </c>
      <c r="L142" s="49">
        <f t="shared" si="12"/>
        <v>7.9518072289156624E-2</v>
      </c>
      <c r="M142" s="49">
        <f t="shared" si="13"/>
        <v>0.1819086445577536</v>
      </c>
      <c r="N142" s="144">
        <f t="shared" si="14"/>
        <v>0.26142671684691021</v>
      </c>
      <c r="O142" s="47"/>
      <c r="P142" s="47"/>
    </row>
    <row r="143" spans="1:16" hidden="1" x14ac:dyDescent="0.25">
      <c r="A143" s="176">
        <v>140</v>
      </c>
      <c r="B143" s="193" t="s">
        <v>39</v>
      </c>
      <c r="C143" s="190" t="s">
        <v>26</v>
      </c>
      <c r="D143" s="195" t="s">
        <v>374</v>
      </c>
      <c r="E143" s="195" t="s">
        <v>375</v>
      </c>
      <c r="F143" s="157">
        <v>1178</v>
      </c>
      <c r="G143" s="157">
        <v>3878626.625</v>
      </c>
      <c r="H143" s="10">
        <v>1033</v>
      </c>
      <c r="I143" s="10">
        <v>1976425</v>
      </c>
      <c r="J143" s="49">
        <f t="shared" si="10"/>
        <v>0.8769100169779287</v>
      </c>
      <c r="K143" s="49">
        <f t="shared" si="11"/>
        <v>0.50956825471696443</v>
      </c>
      <c r="L143" s="49">
        <f t="shared" si="12"/>
        <v>0.26307300509337861</v>
      </c>
      <c r="M143" s="49">
        <f t="shared" si="13"/>
        <v>0.3566977783018751</v>
      </c>
      <c r="N143" s="144">
        <f t="shared" si="14"/>
        <v>0.61977078339525371</v>
      </c>
      <c r="O143" s="47"/>
      <c r="P143" s="47"/>
    </row>
    <row r="144" spans="1:16" hidden="1" x14ac:dyDescent="0.25">
      <c r="A144" s="176">
        <v>141</v>
      </c>
      <c r="B144" s="193" t="s">
        <v>39</v>
      </c>
      <c r="C144" s="190" t="s">
        <v>26</v>
      </c>
      <c r="D144" s="195" t="s">
        <v>372</v>
      </c>
      <c r="E144" s="196" t="s">
        <v>373</v>
      </c>
      <c r="F144" s="157">
        <v>1294</v>
      </c>
      <c r="G144" s="157">
        <v>1712814.325</v>
      </c>
      <c r="H144" s="10">
        <v>939</v>
      </c>
      <c r="I144" s="10">
        <v>1339915</v>
      </c>
      <c r="J144" s="49">
        <f t="shared" si="10"/>
        <v>0.72565687789799072</v>
      </c>
      <c r="K144" s="49">
        <f t="shared" si="11"/>
        <v>0.78228852972723706</v>
      </c>
      <c r="L144" s="49">
        <f t="shared" si="12"/>
        <v>0.2176970633693972</v>
      </c>
      <c r="M144" s="49">
        <f t="shared" si="13"/>
        <v>0.54760197080906592</v>
      </c>
      <c r="N144" s="144">
        <f t="shared" si="14"/>
        <v>0.76529903417846312</v>
      </c>
      <c r="O144" s="47"/>
      <c r="P144" s="47"/>
    </row>
    <row r="145" spans="1:16" hidden="1" x14ac:dyDescent="0.25">
      <c r="A145" s="176">
        <v>142</v>
      </c>
      <c r="B145" s="193" t="s">
        <v>39</v>
      </c>
      <c r="C145" s="190" t="s">
        <v>26</v>
      </c>
      <c r="D145" s="195" t="s">
        <v>370</v>
      </c>
      <c r="E145" s="195" t="s">
        <v>371</v>
      </c>
      <c r="F145" s="157">
        <v>2317</v>
      </c>
      <c r="G145" s="157">
        <v>4226141.2249999996</v>
      </c>
      <c r="H145" s="10">
        <v>1786</v>
      </c>
      <c r="I145" s="10">
        <v>2872950</v>
      </c>
      <c r="J145" s="49">
        <f t="shared" si="10"/>
        <v>0.77082434182132065</v>
      </c>
      <c r="K145" s="49">
        <f t="shared" si="11"/>
        <v>0.67980454202639673</v>
      </c>
      <c r="L145" s="49">
        <f t="shared" si="12"/>
        <v>0.23124730254639619</v>
      </c>
      <c r="M145" s="49">
        <f t="shared" si="13"/>
        <v>0.47586317941847767</v>
      </c>
      <c r="N145" s="144">
        <f t="shared" si="14"/>
        <v>0.70711048196487392</v>
      </c>
      <c r="O145" s="47"/>
      <c r="P145" s="47"/>
    </row>
    <row r="146" spans="1:16" hidden="1" x14ac:dyDescent="0.25">
      <c r="A146" s="176">
        <v>143</v>
      </c>
      <c r="B146" s="193" t="s">
        <v>39</v>
      </c>
      <c r="C146" s="190" t="s">
        <v>26</v>
      </c>
      <c r="D146" s="195" t="s">
        <v>376</v>
      </c>
      <c r="E146" s="195" t="s">
        <v>377</v>
      </c>
      <c r="F146" s="157">
        <v>1605</v>
      </c>
      <c r="G146" s="157">
        <v>3012239.1749999998</v>
      </c>
      <c r="H146" s="10">
        <v>1170</v>
      </c>
      <c r="I146" s="10">
        <v>1872445</v>
      </c>
      <c r="J146" s="49">
        <f t="shared" si="10"/>
        <v>0.7289719626168224</v>
      </c>
      <c r="K146" s="49">
        <f t="shared" si="11"/>
        <v>0.62161232598669725</v>
      </c>
      <c r="L146" s="49">
        <f t="shared" si="12"/>
        <v>0.21869158878504671</v>
      </c>
      <c r="M146" s="49">
        <f t="shared" si="13"/>
        <v>0.43512862819068804</v>
      </c>
      <c r="N146" s="144">
        <f t="shared" si="14"/>
        <v>0.65382021697573478</v>
      </c>
      <c r="O146" s="47"/>
      <c r="P146" s="47"/>
    </row>
    <row r="147" spans="1:16" hidden="1" x14ac:dyDescent="0.25">
      <c r="A147" s="176">
        <v>144</v>
      </c>
      <c r="B147" s="193" t="s">
        <v>38</v>
      </c>
      <c r="C147" s="190" t="s">
        <v>26</v>
      </c>
      <c r="D147" s="181" t="s">
        <v>418</v>
      </c>
      <c r="E147" s="159" t="s">
        <v>419</v>
      </c>
      <c r="F147" s="157">
        <v>1511</v>
      </c>
      <c r="G147" s="157">
        <v>2956928.6</v>
      </c>
      <c r="H147" s="10">
        <v>1016</v>
      </c>
      <c r="I147" s="10">
        <v>1893170</v>
      </c>
      <c r="J147" s="49">
        <f t="shared" si="10"/>
        <v>0.67240238252812712</v>
      </c>
      <c r="K147" s="49">
        <f t="shared" si="11"/>
        <v>0.64024880411383622</v>
      </c>
      <c r="L147" s="49">
        <f t="shared" si="12"/>
        <v>0.20172071475843814</v>
      </c>
      <c r="M147" s="49">
        <f t="shared" si="13"/>
        <v>0.44817416287968531</v>
      </c>
      <c r="N147" s="144">
        <f t="shared" si="14"/>
        <v>0.64989487763812348</v>
      </c>
      <c r="O147" s="47"/>
      <c r="P147" s="47"/>
    </row>
    <row r="148" spans="1:16" hidden="1" x14ac:dyDescent="0.25">
      <c r="A148" s="176">
        <v>145</v>
      </c>
      <c r="B148" s="193" t="s">
        <v>38</v>
      </c>
      <c r="C148" s="190" t="s">
        <v>26</v>
      </c>
      <c r="D148" s="181" t="s">
        <v>416</v>
      </c>
      <c r="E148" s="159" t="s">
        <v>417</v>
      </c>
      <c r="F148" s="157">
        <v>1343</v>
      </c>
      <c r="G148" s="157">
        <v>2617466.85</v>
      </c>
      <c r="H148" s="10">
        <v>757</v>
      </c>
      <c r="I148" s="10">
        <v>1075075</v>
      </c>
      <c r="J148" s="49">
        <f t="shared" si="10"/>
        <v>0.56366344005956814</v>
      </c>
      <c r="K148" s="49">
        <f t="shared" si="11"/>
        <v>0.41073108528576013</v>
      </c>
      <c r="L148" s="49">
        <f t="shared" si="12"/>
        <v>0.16909903201787044</v>
      </c>
      <c r="M148" s="49">
        <f t="shared" si="13"/>
        <v>0.28751175970003207</v>
      </c>
      <c r="N148" s="144">
        <f t="shared" si="14"/>
        <v>0.45661079171790253</v>
      </c>
      <c r="O148" s="47"/>
      <c r="P148" s="47"/>
    </row>
    <row r="149" spans="1:16" hidden="1" x14ac:dyDescent="0.25">
      <c r="A149" s="176">
        <v>146</v>
      </c>
      <c r="B149" s="193" t="s">
        <v>38</v>
      </c>
      <c r="C149" s="190" t="s">
        <v>26</v>
      </c>
      <c r="D149" s="181" t="s">
        <v>414</v>
      </c>
      <c r="E149" s="159" t="s">
        <v>415</v>
      </c>
      <c r="F149" s="157">
        <v>976</v>
      </c>
      <c r="G149" s="157">
        <v>1906763.575</v>
      </c>
      <c r="H149" s="10">
        <v>489</v>
      </c>
      <c r="I149" s="10">
        <v>678880</v>
      </c>
      <c r="J149" s="49">
        <f t="shared" si="10"/>
        <v>0.50102459016393441</v>
      </c>
      <c r="K149" s="49">
        <f t="shared" si="11"/>
        <v>0.35603784805885019</v>
      </c>
      <c r="L149" s="49">
        <f t="shared" si="12"/>
        <v>0.15030737704918032</v>
      </c>
      <c r="M149" s="49">
        <f t="shared" si="13"/>
        <v>0.24922649364119512</v>
      </c>
      <c r="N149" s="144">
        <f t="shared" si="14"/>
        <v>0.39953387069037544</v>
      </c>
      <c r="O149" s="47"/>
      <c r="P149" s="47"/>
    </row>
    <row r="150" spans="1:16" hidden="1" x14ac:dyDescent="0.25">
      <c r="A150" s="176">
        <v>147</v>
      </c>
      <c r="B150" s="193" t="s">
        <v>36</v>
      </c>
      <c r="C150" s="190" t="s">
        <v>26</v>
      </c>
      <c r="D150" s="191" t="s">
        <v>432</v>
      </c>
      <c r="E150" s="191" t="s">
        <v>1388</v>
      </c>
      <c r="F150" s="157">
        <v>1054</v>
      </c>
      <c r="G150" s="157">
        <v>1704519.4249999998</v>
      </c>
      <c r="H150" s="10">
        <v>414</v>
      </c>
      <c r="I150" s="10">
        <v>633960</v>
      </c>
      <c r="J150" s="49">
        <f t="shared" si="10"/>
        <v>0.39278937381404172</v>
      </c>
      <c r="K150" s="49">
        <f t="shared" si="11"/>
        <v>0.37192887960194415</v>
      </c>
      <c r="L150" s="49">
        <f t="shared" si="12"/>
        <v>0.11783681214421252</v>
      </c>
      <c r="M150" s="49">
        <f t="shared" si="13"/>
        <v>0.26035021572136091</v>
      </c>
      <c r="N150" s="144">
        <f t="shared" si="14"/>
        <v>0.37818702786557346</v>
      </c>
      <c r="O150" s="47"/>
      <c r="P150" s="47"/>
    </row>
    <row r="151" spans="1:16" hidden="1" x14ac:dyDescent="0.25">
      <c r="A151" s="176">
        <v>148</v>
      </c>
      <c r="B151" s="193" t="s">
        <v>36</v>
      </c>
      <c r="C151" s="190" t="s">
        <v>26</v>
      </c>
      <c r="D151" s="191" t="s">
        <v>438</v>
      </c>
      <c r="E151" s="191" t="s">
        <v>439</v>
      </c>
      <c r="F151" s="157">
        <v>510</v>
      </c>
      <c r="G151" s="157">
        <v>1181321.925</v>
      </c>
      <c r="H151" s="10">
        <v>121</v>
      </c>
      <c r="I151" s="10">
        <v>225970</v>
      </c>
      <c r="J151" s="49">
        <f t="shared" si="10"/>
        <v>0.2372549019607843</v>
      </c>
      <c r="K151" s="49">
        <f t="shared" si="11"/>
        <v>0.19128570732317526</v>
      </c>
      <c r="L151" s="49">
        <f t="shared" si="12"/>
        <v>7.1176470588235285E-2</v>
      </c>
      <c r="M151" s="49">
        <f t="shared" si="13"/>
        <v>0.13389999512622267</v>
      </c>
      <c r="N151" s="144">
        <f t="shared" si="14"/>
        <v>0.20507646571445795</v>
      </c>
      <c r="O151" s="47"/>
      <c r="P151" s="47"/>
    </row>
    <row r="152" spans="1:16" hidden="1" x14ac:dyDescent="0.25">
      <c r="A152" s="176">
        <v>149</v>
      </c>
      <c r="B152" s="193" t="s">
        <v>36</v>
      </c>
      <c r="C152" s="190" t="s">
        <v>26</v>
      </c>
      <c r="D152" s="191" t="s">
        <v>442</v>
      </c>
      <c r="E152" s="191" t="s">
        <v>1137</v>
      </c>
      <c r="F152" s="157">
        <v>1168</v>
      </c>
      <c r="G152" s="157">
        <v>4106976.375</v>
      </c>
      <c r="H152" s="10">
        <v>421</v>
      </c>
      <c r="I152" s="10">
        <v>1339235</v>
      </c>
      <c r="J152" s="49">
        <f t="shared" si="10"/>
        <v>0.36044520547945208</v>
      </c>
      <c r="K152" s="49">
        <f t="shared" si="11"/>
        <v>0.32608782659481456</v>
      </c>
      <c r="L152" s="49">
        <f t="shared" si="12"/>
        <v>0.10813356164383563</v>
      </c>
      <c r="M152" s="49">
        <f t="shared" si="13"/>
        <v>0.22826147861637017</v>
      </c>
      <c r="N152" s="144">
        <f t="shared" si="14"/>
        <v>0.33639504026020578</v>
      </c>
      <c r="O152" s="47"/>
      <c r="P152" s="47"/>
    </row>
    <row r="153" spans="1:16" hidden="1" x14ac:dyDescent="0.25">
      <c r="A153" s="176">
        <v>150</v>
      </c>
      <c r="B153" s="193" t="s">
        <v>36</v>
      </c>
      <c r="C153" s="190" t="s">
        <v>26</v>
      </c>
      <c r="D153" s="191" t="s">
        <v>433</v>
      </c>
      <c r="E153" s="191" t="s">
        <v>1027</v>
      </c>
      <c r="F153" s="157">
        <v>1911</v>
      </c>
      <c r="G153" s="157">
        <v>3730099.375</v>
      </c>
      <c r="H153" s="10">
        <v>878</v>
      </c>
      <c r="I153" s="10">
        <v>1612475</v>
      </c>
      <c r="J153" s="49">
        <f t="shared" si="10"/>
        <v>0.45944531658817372</v>
      </c>
      <c r="K153" s="49">
        <f t="shared" si="11"/>
        <v>0.4322874105733443</v>
      </c>
      <c r="L153" s="49">
        <f t="shared" si="12"/>
        <v>0.13783359497645212</v>
      </c>
      <c r="M153" s="49">
        <f t="shared" si="13"/>
        <v>0.30260118740134101</v>
      </c>
      <c r="N153" s="144">
        <f t="shared" si="14"/>
        <v>0.4404347823777931</v>
      </c>
      <c r="O153" s="47"/>
      <c r="P153" s="47"/>
    </row>
    <row r="154" spans="1:16" hidden="1" x14ac:dyDescent="0.25">
      <c r="A154" s="176">
        <v>151</v>
      </c>
      <c r="B154" s="193" t="s">
        <v>36</v>
      </c>
      <c r="C154" s="190" t="s">
        <v>26</v>
      </c>
      <c r="D154" s="191" t="s">
        <v>436</v>
      </c>
      <c r="E154" s="191" t="s">
        <v>437</v>
      </c>
      <c r="F154" s="157">
        <v>1909</v>
      </c>
      <c r="G154" s="157">
        <v>3499586.3250000002</v>
      </c>
      <c r="H154" s="10">
        <v>706</v>
      </c>
      <c r="I154" s="10">
        <v>1159455</v>
      </c>
      <c r="J154" s="49">
        <f t="shared" si="10"/>
        <v>0.36982713462545835</v>
      </c>
      <c r="K154" s="49">
        <f t="shared" si="11"/>
        <v>0.33131201585661696</v>
      </c>
      <c r="L154" s="49">
        <f t="shared" si="12"/>
        <v>0.11094814038763751</v>
      </c>
      <c r="M154" s="49">
        <f t="shared" si="13"/>
        <v>0.23191841109963185</v>
      </c>
      <c r="N154" s="144">
        <f t="shared" si="14"/>
        <v>0.34286655148726936</v>
      </c>
      <c r="O154" s="47"/>
      <c r="P154" s="47"/>
    </row>
    <row r="155" spans="1:16" hidden="1" x14ac:dyDescent="0.25">
      <c r="A155" s="176">
        <v>152</v>
      </c>
      <c r="B155" s="193" t="s">
        <v>36</v>
      </c>
      <c r="C155" s="190" t="s">
        <v>26</v>
      </c>
      <c r="D155" s="191" t="s">
        <v>440</v>
      </c>
      <c r="E155" s="191" t="s">
        <v>441</v>
      </c>
      <c r="F155" s="157">
        <v>578</v>
      </c>
      <c r="G155" s="157">
        <v>1277912.675</v>
      </c>
      <c r="H155" s="10">
        <v>72</v>
      </c>
      <c r="I155" s="10">
        <v>125920</v>
      </c>
      <c r="J155" s="49">
        <f t="shared" si="10"/>
        <v>0.1245674740484429</v>
      </c>
      <c r="K155" s="49">
        <f t="shared" si="11"/>
        <v>9.8535684372956081E-2</v>
      </c>
      <c r="L155" s="49">
        <f t="shared" si="12"/>
        <v>3.7370242214532869E-2</v>
      </c>
      <c r="M155" s="49">
        <f t="shared" si="13"/>
        <v>6.8974979061069253E-2</v>
      </c>
      <c r="N155" s="144">
        <f t="shared" si="14"/>
        <v>0.10634522127560211</v>
      </c>
      <c r="O155" s="47"/>
      <c r="P155" s="47"/>
    </row>
    <row r="156" spans="1:16" hidden="1" x14ac:dyDescent="0.25">
      <c r="A156" s="176">
        <v>153</v>
      </c>
      <c r="B156" s="193" t="s">
        <v>36</v>
      </c>
      <c r="C156" s="190" t="s">
        <v>26</v>
      </c>
      <c r="D156" s="191" t="s">
        <v>434</v>
      </c>
      <c r="E156" s="191" t="s">
        <v>435</v>
      </c>
      <c r="F156" s="157">
        <v>811</v>
      </c>
      <c r="G156" s="157">
        <v>1186850.25</v>
      </c>
      <c r="H156" s="10">
        <v>422</v>
      </c>
      <c r="I156" s="10">
        <v>473825</v>
      </c>
      <c r="J156" s="49">
        <f t="shared" si="10"/>
        <v>0.52034525277435262</v>
      </c>
      <c r="K156" s="49">
        <f t="shared" si="11"/>
        <v>0.39922896759721793</v>
      </c>
      <c r="L156" s="49">
        <f t="shared" si="12"/>
        <v>0.15610357583230577</v>
      </c>
      <c r="M156" s="49">
        <f t="shared" si="13"/>
        <v>0.27946027731805251</v>
      </c>
      <c r="N156" s="144">
        <f t="shared" si="14"/>
        <v>0.43556385315035828</v>
      </c>
      <c r="O156" s="47"/>
      <c r="P156" s="47"/>
    </row>
    <row r="157" spans="1:16" hidden="1" x14ac:dyDescent="0.25">
      <c r="A157" s="176">
        <v>154</v>
      </c>
      <c r="B157" s="197" t="s">
        <v>1102</v>
      </c>
      <c r="C157" s="190" t="s">
        <v>26</v>
      </c>
      <c r="D157" s="181" t="s">
        <v>382</v>
      </c>
      <c r="E157" s="159" t="s">
        <v>383</v>
      </c>
      <c r="F157" s="157">
        <v>1131</v>
      </c>
      <c r="G157" s="157">
        <v>1948944.4750000001</v>
      </c>
      <c r="H157" s="10">
        <v>734</v>
      </c>
      <c r="I157" s="10">
        <v>1150740</v>
      </c>
      <c r="J157" s="49">
        <f t="shared" si="10"/>
        <v>0.64898320070733861</v>
      </c>
      <c r="K157" s="49">
        <f t="shared" si="11"/>
        <v>0.5904426805181302</v>
      </c>
      <c r="L157" s="49">
        <f t="shared" si="12"/>
        <v>0.19469496021220159</v>
      </c>
      <c r="M157" s="49">
        <f t="shared" si="13"/>
        <v>0.41330987636269112</v>
      </c>
      <c r="N157" s="144">
        <f t="shared" si="14"/>
        <v>0.60800483657489268</v>
      </c>
      <c r="O157" s="47"/>
      <c r="P157" s="47"/>
    </row>
    <row r="158" spans="1:16" hidden="1" x14ac:dyDescent="0.25">
      <c r="A158" s="176">
        <v>155</v>
      </c>
      <c r="B158" s="197" t="s">
        <v>1102</v>
      </c>
      <c r="C158" s="190" t="s">
        <v>26</v>
      </c>
      <c r="D158" s="181" t="s">
        <v>387</v>
      </c>
      <c r="E158" s="159" t="s">
        <v>388</v>
      </c>
      <c r="F158" s="157">
        <v>765</v>
      </c>
      <c r="G158" s="157">
        <v>1501011.4</v>
      </c>
      <c r="H158" s="10">
        <v>535</v>
      </c>
      <c r="I158" s="10">
        <v>867355</v>
      </c>
      <c r="J158" s="49">
        <f t="shared" si="10"/>
        <v>0.69934640522875813</v>
      </c>
      <c r="K158" s="49">
        <f t="shared" si="11"/>
        <v>0.57784704366669037</v>
      </c>
      <c r="L158" s="49">
        <f t="shared" si="12"/>
        <v>0.20980392156862743</v>
      </c>
      <c r="M158" s="49">
        <f t="shared" si="13"/>
        <v>0.40449293056668323</v>
      </c>
      <c r="N158" s="144">
        <f t="shared" si="14"/>
        <v>0.61429685213531071</v>
      </c>
      <c r="O158" s="47"/>
      <c r="P158" s="47"/>
    </row>
    <row r="159" spans="1:16" hidden="1" x14ac:dyDescent="0.25">
      <c r="A159" s="176">
        <v>156</v>
      </c>
      <c r="B159" s="197" t="s">
        <v>1102</v>
      </c>
      <c r="C159" s="190" t="s">
        <v>26</v>
      </c>
      <c r="D159" s="181" t="s">
        <v>389</v>
      </c>
      <c r="E159" s="159" t="s">
        <v>513</v>
      </c>
      <c r="F159" s="157">
        <v>809</v>
      </c>
      <c r="G159" s="157">
        <v>1950396.05</v>
      </c>
      <c r="H159" s="10">
        <v>503</v>
      </c>
      <c r="I159" s="10">
        <v>869650</v>
      </c>
      <c r="J159" s="49">
        <f t="shared" si="10"/>
        <v>0.6217552533992583</v>
      </c>
      <c r="K159" s="49">
        <f t="shared" si="11"/>
        <v>0.44588379883152451</v>
      </c>
      <c r="L159" s="49">
        <f t="shared" si="12"/>
        <v>0.18652657601977748</v>
      </c>
      <c r="M159" s="49">
        <f t="shared" si="13"/>
        <v>0.31211865918206716</v>
      </c>
      <c r="N159" s="144">
        <f t="shared" si="14"/>
        <v>0.49864523520184467</v>
      </c>
      <c r="O159" s="47"/>
      <c r="P159" s="47"/>
    </row>
    <row r="160" spans="1:16" hidden="1" x14ac:dyDescent="0.25">
      <c r="A160" s="176">
        <v>157</v>
      </c>
      <c r="B160" s="197" t="s">
        <v>1102</v>
      </c>
      <c r="C160" s="190" t="s">
        <v>26</v>
      </c>
      <c r="D160" s="181" t="s">
        <v>386</v>
      </c>
      <c r="E160" s="159" t="s">
        <v>1026</v>
      </c>
      <c r="F160" s="157">
        <v>909</v>
      </c>
      <c r="G160" s="157">
        <v>1650888.9</v>
      </c>
      <c r="H160" s="10">
        <v>470</v>
      </c>
      <c r="I160" s="10">
        <v>759800</v>
      </c>
      <c r="J160" s="49">
        <f t="shared" si="10"/>
        <v>0.51705170517051702</v>
      </c>
      <c r="K160" s="49">
        <f t="shared" si="11"/>
        <v>0.46023690631150288</v>
      </c>
      <c r="L160" s="49">
        <f t="shared" si="12"/>
        <v>0.15511551155115511</v>
      </c>
      <c r="M160" s="49">
        <f t="shared" si="13"/>
        <v>0.32216583441805202</v>
      </c>
      <c r="N160" s="144">
        <f t="shared" si="14"/>
        <v>0.47728134596920713</v>
      </c>
      <c r="O160" s="47"/>
      <c r="P160" s="47"/>
    </row>
    <row r="161" spans="1:16" hidden="1" x14ac:dyDescent="0.25">
      <c r="A161" s="176">
        <v>158</v>
      </c>
      <c r="B161" s="197" t="s">
        <v>34</v>
      </c>
      <c r="C161" s="190" t="s">
        <v>26</v>
      </c>
      <c r="D161" s="181" t="s">
        <v>422</v>
      </c>
      <c r="E161" s="159" t="s">
        <v>423</v>
      </c>
      <c r="F161" s="157">
        <v>2298</v>
      </c>
      <c r="G161" s="157">
        <v>4786014</v>
      </c>
      <c r="H161" s="10">
        <v>3056</v>
      </c>
      <c r="I161" s="10">
        <v>5467115</v>
      </c>
      <c r="J161" s="49">
        <f t="shared" si="10"/>
        <v>1.3298520452567451</v>
      </c>
      <c r="K161" s="49">
        <f t="shared" si="11"/>
        <v>1.1423106994672394</v>
      </c>
      <c r="L161" s="49">
        <f t="shared" si="12"/>
        <v>0.3</v>
      </c>
      <c r="M161" s="49">
        <f t="shared" si="13"/>
        <v>0.7</v>
      </c>
      <c r="N161" s="144">
        <f t="shared" si="14"/>
        <v>1</v>
      </c>
      <c r="O161" s="47"/>
      <c r="P161" s="47"/>
    </row>
    <row r="162" spans="1:16" hidden="1" x14ac:dyDescent="0.25">
      <c r="A162" s="176">
        <v>159</v>
      </c>
      <c r="B162" s="197" t="s">
        <v>34</v>
      </c>
      <c r="C162" s="190" t="s">
        <v>26</v>
      </c>
      <c r="D162" s="181" t="s">
        <v>428</v>
      </c>
      <c r="E162" s="159" t="s">
        <v>429</v>
      </c>
      <c r="F162" s="157">
        <v>1727</v>
      </c>
      <c r="G162" s="157">
        <v>3359056.375</v>
      </c>
      <c r="H162" s="10">
        <v>1087</v>
      </c>
      <c r="I162" s="10">
        <v>1829605</v>
      </c>
      <c r="J162" s="49">
        <f t="shared" si="10"/>
        <v>0.62941517081644471</v>
      </c>
      <c r="K162" s="49">
        <f t="shared" si="11"/>
        <v>0.54467826548460352</v>
      </c>
      <c r="L162" s="49">
        <f t="shared" si="12"/>
        <v>0.18882455124493341</v>
      </c>
      <c r="M162" s="49">
        <f t="shared" si="13"/>
        <v>0.38127478583922242</v>
      </c>
      <c r="N162" s="144">
        <f t="shared" si="14"/>
        <v>0.57009933708415583</v>
      </c>
      <c r="O162" s="47"/>
      <c r="P162" s="47"/>
    </row>
    <row r="163" spans="1:16" hidden="1" x14ac:dyDescent="0.25">
      <c r="A163" s="176">
        <v>160</v>
      </c>
      <c r="B163" s="197" t="s">
        <v>34</v>
      </c>
      <c r="C163" s="190" t="s">
        <v>26</v>
      </c>
      <c r="D163" s="181" t="s">
        <v>420</v>
      </c>
      <c r="E163" s="159" t="s">
        <v>421</v>
      </c>
      <c r="F163" s="157">
        <v>1535</v>
      </c>
      <c r="G163" s="157">
        <v>2873663.65</v>
      </c>
      <c r="H163" s="10">
        <v>937</v>
      </c>
      <c r="I163" s="10">
        <v>1616490</v>
      </c>
      <c r="J163" s="49">
        <f t="shared" si="10"/>
        <v>0.61042345276872967</v>
      </c>
      <c r="K163" s="49">
        <f t="shared" si="11"/>
        <v>0.56251885985334438</v>
      </c>
      <c r="L163" s="49">
        <f t="shared" si="12"/>
        <v>0.1831270358306189</v>
      </c>
      <c r="M163" s="49">
        <f t="shared" si="13"/>
        <v>0.39376320189734104</v>
      </c>
      <c r="N163" s="144">
        <f t="shared" si="14"/>
        <v>0.57689023772795989</v>
      </c>
      <c r="O163" s="47"/>
      <c r="P163" s="47"/>
    </row>
    <row r="164" spans="1:16" hidden="1" x14ac:dyDescent="0.25">
      <c r="A164" s="176">
        <v>161</v>
      </c>
      <c r="B164" s="197" t="s">
        <v>34</v>
      </c>
      <c r="C164" s="190" t="s">
        <v>26</v>
      </c>
      <c r="D164" s="181" t="s">
        <v>424</v>
      </c>
      <c r="E164" s="159" t="s">
        <v>425</v>
      </c>
      <c r="F164" s="157">
        <v>1083</v>
      </c>
      <c r="G164" s="157">
        <v>2023256.4249999998</v>
      </c>
      <c r="H164" s="10">
        <v>580</v>
      </c>
      <c r="I164" s="10">
        <v>1151540</v>
      </c>
      <c r="J164" s="49">
        <f t="shared" si="10"/>
        <v>0.53554939981532779</v>
      </c>
      <c r="K164" s="49">
        <f t="shared" si="11"/>
        <v>0.56915178213260842</v>
      </c>
      <c r="L164" s="49">
        <f t="shared" si="12"/>
        <v>0.16066481994459833</v>
      </c>
      <c r="M164" s="49">
        <f t="shared" si="13"/>
        <v>0.39840624749282588</v>
      </c>
      <c r="N164" s="144">
        <f t="shared" si="14"/>
        <v>0.55907106743742419</v>
      </c>
      <c r="O164" s="47"/>
      <c r="P164" s="47"/>
    </row>
    <row r="165" spans="1:16" hidden="1" x14ac:dyDescent="0.25">
      <c r="A165" s="176">
        <v>162</v>
      </c>
      <c r="B165" s="197" t="s">
        <v>34</v>
      </c>
      <c r="C165" s="190" t="s">
        <v>26</v>
      </c>
      <c r="D165" s="181" t="s">
        <v>430</v>
      </c>
      <c r="E165" s="159" t="s">
        <v>431</v>
      </c>
      <c r="F165" s="157">
        <v>1048</v>
      </c>
      <c r="G165" s="157">
        <v>1992316.4249999998</v>
      </c>
      <c r="H165" s="10">
        <v>514</v>
      </c>
      <c r="I165" s="10">
        <v>902960</v>
      </c>
      <c r="J165" s="49">
        <f t="shared" si="10"/>
        <v>0.49045801526717558</v>
      </c>
      <c r="K165" s="49">
        <f t="shared" si="11"/>
        <v>0.45322117946199236</v>
      </c>
      <c r="L165" s="49">
        <f t="shared" si="12"/>
        <v>0.14713740458015268</v>
      </c>
      <c r="M165" s="49">
        <f t="shared" si="13"/>
        <v>0.31725482562339463</v>
      </c>
      <c r="N165" s="144">
        <f t="shared" si="14"/>
        <v>0.46439223020354731</v>
      </c>
      <c r="O165" s="47"/>
      <c r="P165" s="47"/>
    </row>
    <row r="166" spans="1:16" hidden="1" x14ac:dyDescent="0.25">
      <c r="A166" s="176">
        <v>163</v>
      </c>
      <c r="B166" s="198" t="s">
        <v>34</v>
      </c>
      <c r="C166" s="199" t="s">
        <v>26</v>
      </c>
      <c r="D166" s="200" t="s">
        <v>426</v>
      </c>
      <c r="E166" s="201" t="s">
        <v>1389</v>
      </c>
      <c r="F166" s="161">
        <v>993</v>
      </c>
      <c r="G166" s="161">
        <v>1933740.25</v>
      </c>
      <c r="H166" s="10">
        <v>401</v>
      </c>
      <c r="I166" s="10">
        <v>716360</v>
      </c>
      <c r="J166" s="49">
        <f t="shared" si="10"/>
        <v>0.4038267875125881</v>
      </c>
      <c r="K166" s="49">
        <f t="shared" si="11"/>
        <v>0.37045306369353381</v>
      </c>
      <c r="L166" s="49">
        <f t="shared" si="12"/>
        <v>0.12114803625377643</v>
      </c>
      <c r="M166" s="49">
        <f t="shared" si="13"/>
        <v>0.25931714458547367</v>
      </c>
      <c r="N166" s="144">
        <f t="shared" si="14"/>
        <v>0.38046518083925007</v>
      </c>
      <c r="O166" s="47"/>
      <c r="P166" s="47"/>
    </row>
    <row r="167" spans="1:16" hidden="1" x14ac:dyDescent="0.25">
      <c r="A167" s="176">
        <v>164</v>
      </c>
      <c r="B167" s="162" t="s">
        <v>59</v>
      </c>
      <c r="C167" s="162" t="s">
        <v>41</v>
      </c>
      <c r="D167" s="162" t="s">
        <v>443</v>
      </c>
      <c r="E167" s="162" t="s">
        <v>1141</v>
      </c>
      <c r="F167" s="163">
        <v>1004</v>
      </c>
      <c r="G167" s="164">
        <v>1965662.4</v>
      </c>
      <c r="H167" s="10">
        <v>179</v>
      </c>
      <c r="I167" s="10">
        <v>225995</v>
      </c>
      <c r="J167" s="49">
        <f t="shared" si="10"/>
        <v>0.17828685258964144</v>
      </c>
      <c r="K167" s="49">
        <f t="shared" si="11"/>
        <v>0.11497142133867953</v>
      </c>
      <c r="L167" s="49">
        <f t="shared" si="12"/>
        <v>5.348605577689243E-2</v>
      </c>
      <c r="M167" s="49">
        <f t="shared" si="13"/>
        <v>8.0479994937075666E-2</v>
      </c>
      <c r="N167" s="144">
        <f t="shared" si="14"/>
        <v>0.13396605071396811</v>
      </c>
      <c r="O167" s="47"/>
      <c r="P167" s="47"/>
    </row>
    <row r="168" spans="1:16" hidden="1" x14ac:dyDescent="0.25">
      <c r="A168" s="176">
        <v>165</v>
      </c>
      <c r="B168" s="162" t="s">
        <v>59</v>
      </c>
      <c r="C168" s="162" t="s">
        <v>41</v>
      </c>
      <c r="D168" s="162" t="s">
        <v>446</v>
      </c>
      <c r="E168" s="162" t="s">
        <v>1142</v>
      </c>
      <c r="F168" s="163">
        <v>1860</v>
      </c>
      <c r="G168" s="164">
        <v>3626669.7250000001</v>
      </c>
      <c r="H168" s="10">
        <v>518</v>
      </c>
      <c r="I168" s="10">
        <v>867745</v>
      </c>
      <c r="J168" s="49">
        <f t="shared" si="10"/>
        <v>0.27849462365591399</v>
      </c>
      <c r="K168" s="49">
        <f t="shared" si="11"/>
        <v>0.23926772102193561</v>
      </c>
      <c r="L168" s="49">
        <f t="shared" si="12"/>
        <v>8.3548387096774188E-2</v>
      </c>
      <c r="M168" s="49">
        <f t="shared" si="13"/>
        <v>0.16748740471535492</v>
      </c>
      <c r="N168" s="144">
        <f t="shared" si="14"/>
        <v>0.25103579181212909</v>
      </c>
      <c r="O168" s="47"/>
      <c r="P168" s="47"/>
    </row>
    <row r="169" spans="1:16" hidden="1" x14ac:dyDescent="0.25">
      <c r="A169" s="176">
        <v>166</v>
      </c>
      <c r="B169" s="162" t="s">
        <v>59</v>
      </c>
      <c r="C169" s="162" t="s">
        <v>41</v>
      </c>
      <c r="D169" s="162" t="s">
        <v>445</v>
      </c>
      <c r="E169" s="162" t="s">
        <v>1143</v>
      </c>
      <c r="F169" s="163">
        <v>1285</v>
      </c>
      <c r="G169" s="164">
        <v>2502608.7250000001</v>
      </c>
      <c r="H169" s="10">
        <v>678</v>
      </c>
      <c r="I169" s="10">
        <v>1069840</v>
      </c>
      <c r="J169" s="49">
        <f t="shared" si="10"/>
        <v>0.52762645914396888</v>
      </c>
      <c r="K169" s="49">
        <f t="shared" si="11"/>
        <v>0.4274899185448976</v>
      </c>
      <c r="L169" s="49">
        <f t="shared" si="12"/>
        <v>0.15828793774319067</v>
      </c>
      <c r="M169" s="49">
        <f t="shared" si="13"/>
        <v>0.29924294298142828</v>
      </c>
      <c r="N169" s="144">
        <f t="shared" si="14"/>
        <v>0.45753088072461895</v>
      </c>
      <c r="O169" s="47"/>
      <c r="P169" s="47"/>
    </row>
    <row r="170" spans="1:16" hidden="1" x14ac:dyDescent="0.25">
      <c r="A170" s="176">
        <v>167</v>
      </c>
      <c r="B170" s="162" t="s">
        <v>59</v>
      </c>
      <c r="C170" s="162" t="s">
        <v>41</v>
      </c>
      <c r="D170" s="162" t="s">
        <v>444</v>
      </c>
      <c r="E170" s="162" t="s">
        <v>1144</v>
      </c>
      <c r="F170" s="163">
        <v>614</v>
      </c>
      <c r="G170" s="164">
        <v>1213205.3</v>
      </c>
      <c r="H170" s="10">
        <v>229</v>
      </c>
      <c r="I170" s="10">
        <v>348445</v>
      </c>
      <c r="J170" s="49">
        <f t="shared" si="10"/>
        <v>0.37296416938110749</v>
      </c>
      <c r="K170" s="49">
        <f t="shared" si="11"/>
        <v>0.28721025204884942</v>
      </c>
      <c r="L170" s="49">
        <f t="shared" si="12"/>
        <v>0.11188925081433225</v>
      </c>
      <c r="M170" s="49">
        <f t="shared" si="13"/>
        <v>0.20104717643419459</v>
      </c>
      <c r="N170" s="144">
        <f t="shared" si="14"/>
        <v>0.31293642724852683</v>
      </c>
      <c r="O170" s="47"/>
      <c r="P170" s="47"/>
    </row>
    <row r="171" spans="1:16" hidden="1" x14ac:dyDescent="0.25">
      <c r="A171" s="176">
        <v>168</v>
      </c>
      <c r="B171" s="162" t="s">
        <v>48</v>
      </c>
      <c r="C171" s="162" t="s">
        <v>41</v>
      </c>
      <c r="D171" s="162" t="s">
        <v>479</v>
      </c>
      <c r="E171" s="162" t="s">
        <v>1323</v>
      </c>
      <c r="F171" s="163">
        <v>1137</v>
      </c>
      <c r="G171" s="164">
        <v>2033443.7749999999</v>
      </c>
      <c r="H171" s="10">
        <v>201</v>
      </c>
      <c r="I171" s="10">
        <v>375770</v>
      </c>
      <c r="J171" s="49">
        <f t="shared" si="10"/>
        <v>0.17678100263852242</v>
      </c>
      <c r="K171" s="49">
        <f t="shared" si="11"/>
        <v>0.18479488079280679</v>
      </c>
      <c r="L171" s="49">
        <f t="shared" si="12"/>
        <v>5.3034300791556722E-2</v>
      </c>
      <c r="M171" s="49">
        <f t="shared" si="13"/>
        <v>0.12935641655496474</v>
      </c>
      <c r="N171" s="144">
        <f t="shared" si="14"/>
        <v>0.18239071734652146</v>
      </c>
      <c r="O171" s="47"/>
      <c r="P171" s="47"/>
    </row>
    <row r="172" spans="1:16" hidden="1" x14ac:dyDescent="0.25">
      <c r="A172" s="176">
        <v>169</v>
      </c>
      <c r="B172" s="162" t="s">
        <v>48</v>
      </c>
      <c r="C172" s="162" t="s">
        <v>41</v>
      </c>
      <c r="D172" s="162" t="s">
        <v>481</v>
      </c>
      <c r="E172" s="162" t="s">
        <v>1449</v>
      </c>
      <c r="F172" s="163">
        <v>1088</v>
      </c>
      <c r="G172" s="164">
        <v>1943077.8</v>
      </c>
      <c r="H172" s="10">
        <v>367</v>
      </c>
      <c r="I172" s="10">
        <v>595225</v>
      </c>
      <c r="J172" s="49">
        <f t="shared" si="10"/>
        <v>0.33731617647058826</v>
      </c>
      <c r="K172" s="49">
        <f t="shared" si="11"/>
        <v>0.30633101772867766</v>
      </c>
      <c r="L172" s="49">
        <f t="shared" si="12"/>
        <v>0.10119485294117647</v>
      </c>
      <c r="M172" s="49">
        <f t="shared" si="13"/>
        <v>0.21443171241007436</v>
      </c>
      <c r="N172" s="144">
        <f t="shared" si="14"/>
        <v>0.31562656535125083</v>
      </c>
      <c r="O172" s="47"/>
      <c r="P172" s="47"/>
    </row>
    <row r="173" spans="1:16" hidden="1" x14ac:dyDescent="0.25">
      <c r="A173" s="176">
        <v>170</v>
      </c>
      <c r="B173" s="165" t="s">
        <v>50</v>
      </c>
      <c r="C173" s="165" t="s">
        <v>41</v>
      </c>
      <c r="D173" s="165" t="s">
        <v>475</v>
      </c>
      <c r="E173" s="165" t="s">
        <v>1170</v>
      </c>
      <c r="F173" s="163">
        <v>933</v>
      </c>
      <c r="G173" s="164">
        <v>1503206.85</v>
      </c>
      <c r="H173" s="10">
        <v>309</v>
      </c>
      <c r="I173" s="10">
        <v>402175</v>
      </c>
      <c r="J173" s="49">
        <f t="shared" si="10"/>
        <v>0.3311897106109325</v>
      </c>
      <c r="K173" s="49">
        <f t="shared" si="11"/>
        <v>0.26754468288911798</v>
      </c>
      <c r="L173" s="49">
        <f t="shared" si="12"/>
        <v>9.9356913183279744E-2</v>
      </c>
      <c r="M173" s="49">
        <f t="shared" si="13"/>
        <v>0.18728127802238256</v>
      </c>
      <c r="N173" s="144">
        <f t="shared" si="14"/>
        <v>0.28663819120566231</v>
      </c>
      <c r="O173" s="47"/>
      <c r="P173" s="47"/>
    </row>
    <row r="174" spans="1:16" hidden="1" x14ac:dyDescent="0.25">
      <c r="A174" s="176">
        <v>171</v>
      </c>
      <c r="B174" s="165" t="s">
        <v>50</v>
      </c>
      <c r="C174" s="165" t="s">
        <v>41</v>
      </c>
      <c r="D174" s="165" t="s">
        <v>477</v>
      </c>
      <c r="E174" s="165" t="s">
        <v>1169</v>
      </c>
      <c r="F174" s="163">
        <v>2387</v>
      </c>
      <c r="G174" s="164">
        <v>4925212.8499999996</v>
      </c>
      <c r="H174" s="10">
        <v>783</v>
      </c>
      <c r="I174" s="10">
        <v>1205505</v>
      </c>
      <c r="J174" s="49">
        <f t="shared" si="10"/>
        <v>0.32802681189777966</v>
      </c>
      <c r="K174" s="49">
        <f t="shared" si="11"/>
        <v>0.24476201064081932</v>
      </c>
      <c r="L174" s="49">
        <f t="shared" si="12"/>
        <v>9.84080435693339E-2</v>
      </c>
      <c r="M174" s="49">
        <f t="shared" si="13"/>
        <v>0.1713334074485735</v>
      </c>
      <c r="N174" s="144">
        <f t="shared" si="14"/>
        <v>0.26974145101790742</v>
      </c>
      <c r="O174" s="47"/>
      <c r="P174" s="47"/>
    </row>
    <row r="175" spans="1:16" hidden="1" x14ac:dyDescent="0.25">
      <c r="A175" s="176">
        <v>172</v>
      </c>
      <c r="B175" s="165" t="s">
        <v>50</v>
      </c>
      <c r="C175" s="165" t="s">
        <v>41</v>
      </c>
      <c r="D175" s="165" t="s">
        <v>474</v>
      </c>
      <c r="E175" s="165" t="s">
        <v>478</v>
      </c>
      <c r="F175" s="163">
        <v>878</v>
      </c>
      <c r="G175" s="164">
        <v>1376008.7749999999</v>
      </c>
      <c r="H175" s="10">
        <v>145</v>
      </c>
      <c r="I175" s="10">
        <v>178805</v>
      </c>
      <c r="J175" s="49">
        <f t="shared" si="10"/>
        <v>0.16514806378132119</v>
      </c>
      <c r="K175" s="49">
        <f t="shared" si="11"/>
        <v>0.12994466550549433</v>
      </c>
      <c r="L175" s="49">
        <f t="shared" si="12"/>
        <v>4.9544419134396354E-2</v>
      </c>
      <c r="M175" s="49">
        <f t="shared" si="13"/>
        <v>9.0961265853846021E-2</v>
      </c>
      <c r="N175" s="144">
        <f t="shared" si="14"/>
        <v>0.14050568498824237</v>
      </c>
      <c r="O175" s="47"/>
      <c r="P175" s="47"/>
    </row>
    <row r="176" spans="1:16" hidden="1" x14ac:dyDescent="0.25">
      <c r="A176" s="176">
        <v>173</v>
      </c>
      <c r="B176" s="165" t="s">
        <v>50</v>
      </c>
      <c r="C176" s="165" t="s">
        <v>41</v>
      </c>
      <c r="D176" s="165" t="s">
        <v>1201</v>
      </c>
      <c r="E176" s="165" t="s">
        <v>476</v>
      </c>
      <c r="F176" s="163">
        <v>1190</v>
      </c>
      <c r="G176" s="164">
        <v>2309826.5</v>
      </c>
      <c r="H176" s="10">
        <v>391</v>
      </c>
      <c r="I176" s="10">
        <v>576620</v>
      </c>
      <c r="J176" s="49">
        <f t="shared" si="10"/>
        <v>0.32857142857142857</v>
      </c>
      <c r="K176" s="49">
        <f t="shared" si="11"/>
        <v>0.24963779747093559</v>
      </c>
      <c r="L176" s="49">
        <f t="shared" si="12"/>
        <v>9.8571428571428574E-2</v>
      </c>
      <c r="M176" s="49">
        <f t="shared" si="13"/>
        <v>0.1747464582296549</v>
      </c>
      <c r="N176" s="144">
        <f t="shared" si="14"/>
        <v>0.27331788680108349</v>
      </c>
      <c r="O176" s="47"/>
      <c r="P176" s="47"/>
    </row>
    <row r="177" spans="1:16" hidden="1" x14ac:dyDescent="0.25">
      <c r="A177" s="176">
        <v>174</v>
      </c>
      <c r="B177" s="165" t="s">
        <v>50</v>
      </c>
      <c r="C177" s="165" t="s">
        <v>41</v>
      </c>
      <c r="D177" s="165" t="s">
        <v>1202</v>
      </c>
      <c r="E177" s="165" t="s">
        <v>1286</v>
      </c>
      <c r="F177" s="163">
        <v>1254</v>
      </c>
      <c r="G177" s="164">
        <v>2362760.7999999998</v>
      </c>
      <c r="H177" s="10">
        <v>422</v>
      </c>
      <c r="I177" s="10">
        <v>740780</v>
      </c>
      <c r="J177" s="49">
        <f t="shared" si="10"/>
        <v>0.33652312599681022</v>
      </c>
      <c r="K177" s="49">
        <f t="shared" si="11"/>
        <v>0.31352306166582755</v>
      </c>
      <c r="L177" s="49">
        <f t="shared" si="12"/>
        <v>0.10095693779904306</v>
      </c>
      <c r="M177" s="49">
        <f t="shared" si="13"/>
        <v>0.21946614316607926</v>
      </c>
      <c r="N177" s="144">
        <f t="shared" si="14"/>
        <v>0.32042308096512234</v>
      </c>
      <c r="O177" s="47"/>
      <c r="P177" s="47"/>
    </row>
    <row r="178" spans="1:16" hidden="1" x14ac:dyDescent="0.25">
      <c r="A178" s="176">
        <v>175</v>
      </c>
      <c r="B178" s="165" t="s">
        <v>1352</v>
      </c>
      <c r="C178" s="165" t="s">
        <v>41</v>
      </c>
      <c r="D178" s="165" t="s">
        <v>485</v>
      </c>
      <c r="E178" s="165" t="s">
        <v>358</v>
      </c>
      <c r="F178" s="163">
        <v>1286</v>
      </c>
      <c r="G178" s="164">
        <v>2499718.7250000001</v>
      </c>
      <c r="H178" s="10">
        <v>597</v>
      </c>
      <c r="I178" s="10">
        <v>947085</v>
      </c>
      <c r="J178" s="49">
        <f t="shared" si="10"/>
        <v>0.46423017107309489</v>
      </c>
      <c r="K178" s="49">
        <f t="shared" si="11"/>
        <v>0.3788766274093498</v>
      </c>
      <c r="L178" s="49">
        <f t="shared" si="12"/>
        <v>0.13926905132192846</v>
      </c>
      <c r="M178" s="49">
        <f t="shared" si="13"/>
        <v>0.26521363918654484</v>
      </c>
      <c r="N178" s="144">
        <f t="shared" si="14"/>
        <v>0.4044826905084733</v>
      </c>
      <c r="O178" s="47"/>
      <c r="P178" s="47"/>
    </row>
    <row r="179" spans="1:16" hidden="1" x14ac:dyDescent="0.25">
      <c r="A179" s="176">
        <v>176</v>
      </c>
      <c r="B179" s="165" t="s">
        <v>1352</v>
      </c>
      <c r="C179" s="165" t="s">
        <v>41</v>
      </c>
      <c r="D179" s="165" t="s">
        <v>483</v>
      </c>
      <c r="E179" s="165" t="s">
        <v>1353</v>
      </c>
      <c r="F179" s="163">
        <v>1019</v>
      </c>
      <c r="G179" s="164">
        <v>1991394.55</v>
      </c>
      <c r="H179" s="10">
        <v>213</v>
      </c>
      <c r="I179" s="10">
        <v>397625</v>
      </c>
      <c r="J179" s="49">
        <f t="shared" si="10"/>
        <v>0.20902845927379785</v>
      </c>
      <c r="K179" s="49">
        <f t="shared" si="11"/>
        <v>0.19967163212332784</v>
      </c>
      <c r="L179" s="49">
        <f t="shared" si="12"/>
        <v>6.2708537782139348E-2</v>
      </c>
      <c r="M179" s="49">
        <f t="shared" si="13"/>
        <v>0.13977014248632946</v>
      </c>
      <c r="N179" s="144">
        <f t="shared" si="14"/>
        <v>0.20247868026846882</v>
      </c>
      <c r="O179" s="47"/>
      <c r="P179" s="47"/>
    </row>
    <row r="180" spans="1:16" hidden="1" x14ac:dyDescent="0.25">
      <c r="A180" s="176">
        <v>177</v>
      </c>
      <c r="B180" s="165" t="s">
        <v>1352</v>
      </c>
      <c r="C180" s="165" t="s">
        <v>41</v>
      </c>
      <c r="D180" s="165" t="s">
        <v>486</v>
      </c>
      <c r="E180" s="165" t="s">
        <v>1450</v>
      </c>
      <c r="F180" s="163">
        <v>756</v>
      </c>
      <c r="G180" s="164">
        <v>1483548.2250000001</v>
      </c>
      <c r="H180" s="10">
        <v>358</v>
      </c>
      <c r="I180" s="10">
        <v>521930</v>
      </c>
      <c r="J180" s="49">
        <f t="shared" si="10"/>
        <v>0.47354497354497355</v>
      </c>
      <c r="K180" s="49">
        <f t="shared" si="11"/>
        <v>0.35181195407382188</v>
      </c>
      <c r="L180" s="49">
        <f t="shared" si="12"/>
        <v>0.14206349206349206</v>
      </c>
      <c r="M180" s="49">
        <f t="shared" si="13"/>
        <v>0.2462683678516753</v>
      </c>
      <c r="N180" s="144">
        <f t="shared" si="14"/>
        <v>0.38833185991516739</v>
      </c>
      <c r="O180" s="47"/>
      <c r="P180" s="47"/>
    </row>
    <row r="181" spans="1:16" hidden="1" x14ac:dyDescent="0.25">
      <c r="A181" s="176">
        <v>178</v>
      </c>
      <c r="B181" s="165" t="s">
        <v>1352</v>
      </c>
      <c r="C181" s="165" t="s">
        <v>41</v>
      </c>
      <c r="D181" s="165" t="s">
        <v>487</v>
      </c>
      <c r="E181" s="165" t="s">
        <v>1354</v>
      </c>
      <c r="F181" s="163">
        <v>532</v>
      </c>
      <c r="G181" s="164">
        <v>1040270.5</v>
      </c>
      <c r="H181" s="10">
        <v>114</v>
      </c>
      <c r="I181" s="10">
        <v>186085</v>
      </c>
      <c r="J181" s="49">
        <f t="shared" si="10"/>
        <v>0.21428571428571427</v>
      </c>
      <c r="K181" s="49">
        <f t="shared" si="11"/>
        <v>0.17888135826210586</v>
      </c>
      <c r="L181" s="49">
        <f t="shared" si="12"/>
        <v>6.4285714285714279E-2</v>
      </c>
      <c r="M181" s="49">
        <f t="shared" si="13"/>
        <v>0.12521695078347408</v>
      </c>
      <c r="N181" s="144">
        <f t="shared" si="14"/>
        <v>0.18950266506918836</v>
      </c>
      <c r="O181" s="47"/>
      <c r="P181" s="47"/>
    </row>
    <row r="182" spans="1:16" hidden="1" x14ac:dyDescent="0.25">
      <c r="A182" s="176">
        <v>179</v>
      </c>
      <c r="B182" s="165" t="s">
        <v>1352</v>
      </c>
      <c r="C182" s="165" t="s">
        <v>41</v>
      </c>
      <c r="D182" s="165" t="s">
        <v>482</v>
      </c>
      <c r="E182" s="165" t="s">
        <v>1322</v>
      </c>
      <c r="F182" s="163">
        <v>847</v>
      </c>
      <c r="G182" s="164">
        <v>1660450.175</v>
      </c>
      <c r="H182" s="10">
        <v>408</v>
      </c>
      <c r="I182" s="10">
        <v>729095</v>
      </c>
      <c r="J182" s="49">
        <f t="shared" si="10"/>
        <v>0.4817001180637544</v>
      </c>
      <c r="K182" s="49">
        <f t="shared" si="11"/>
        <v>0.43909477741480557</v>
      </c>
      <c r="L182" s="49">
        <f t="shared" si="12"/>
        <v>0.14451003541912633</v>
      </c>
      <c r="M182" s="49">
        <f t="shared" si="13"/>
        <v>0.3073663441903639</v>
      </c>
      <c r="N182" s="144">
        <f t="shared" si="14"/>
        <v>0.45187637960949023</v>
      </c>
      <c r="O182" s="47"/>
      <c r="P182" s="47"/>
    </row>
    <row r="183" spans="1:16" hidden="1" x14ac:dyDescent="0.25">
      <c r="A183" s="176">
        <v>180</v>
      </c>
      <c r="B183" s="166" t="s">
        <v>57</v>
      </c>
      <c r="C183" s="166" t="s">
        <v>41</v>
      </c>
      <c r="D183" s="166" t="s">
        <v>510</v>
      </c>
      <c r="E183" s="166" t="s">
        <v>1041</v>
      </c>
      <c r="F183" s="163">
        <v>2532</v>
      </c>
      <c r="G183" s="164">
        <v>4653536.75</v>
      </c>
      <c r="H183" s="10">
        <v>570</v>
      </c>
      <c r="I183" s="10">
        <v>1116160</v>
      </c>
      <c r="J183" s="49">
        <f t="shared" si="10"/>
        <v>0.22511848341232227</v>
      </c>
      <c r="K183" s="49">
        <f t="shared" si="11"/>
        <v>0.23985197924997584</v>
      </c>
      <c r="L183" s="49">
        <f t="shared" si="12"/>
        <v>6.7535545023696672E-2</v>
      </c>
      <c r="M183" s="49">
        <f t="shared" si="13"/>
        <v>0.16789638547498309</v>
      </c>
      <c r="N183" s="144">
        <f t="shared" si="14"/>
        <v>0.23543193049867978</v>
      </c>
      <c r="O183" s="47"/>
      <c r="P183" s="47"/>
    </row>
    <row r="184" spans="1:16" hidden="1" x14ac:dyDescent="0.25">
      <c r="A184" s="176">
        <v>181</v>
      </c>
      <c r="B184" s="166" t="s">
        <v>57</v>
      </c>
      <c r="C184" s="166" t="s">
        <v>41</v>
      </c>
      <c r="D184" s="166" t="s">
        <v>1301</v>
      </c>
      <c r="E184" s="166" t="s">
        <v>1285</v>
      </c>
      <c r="F184" s="163">
        <v>861</v>
      </c>
      <c r="G184" s="164">
        <v>1981033.7250000001</v>
      </c>
      <c r="H184" s="10">
        <v>781</v>
      </c>
      <c r="I184" s="10">
        <v>1585635</v>
      </c>
      <c r="J184" s="49">
        <f t="shared" si="10"/>
        <v>0.90708478513356561</v>
      </c>
      <c r="K184" s="49">
        <f t="shared" si="11"/>
        <v>0.80040787796280444</v>
      </c>
      <c r="L184" s="49">
        <f t="shared" si="12"/>
        <v>0.27212543554006968</v>
      </c>
      <c r="M184" s="49">
        <f t="shared" si="13"/>
        <v>0.56028551457396303</v>
      </c>
      <c r="N184" s="144">
        <f t="shared" si="14"/>
        <v>0.83241095011403266</v>
      </c>
      <c r="O184" s="47"/>
      <c r="P184" s="47"/>
    </row>
    <row r="185" spans="1:16" hidden="1" x14ac:dyDescent="0.25">
      <c r="A185" s="176">
        <v>182</v>
      </c>
      <c r="B185" s="166" t="s">
        <v>43</v>
      </c>
      <c r="C185" s="166" t="s">
        <v>41</v>
      </c>
      <c r="D185" s="166" t="s">
        <v>456</v>
      </c>
      <c r="E185" s="166" t="s">
        <v>457</v>
      </c>
      <c r="F185" s="163">
        <v>2180</v>
      </c>
      <c r="G185" s="164">
        <v>4880012.6749999998</v>
      </c>
      <c r="H185" s="10">
        <v>63</v>
      </c>
      <c r="I185" s="10">
        <v>291340</v>
      </c>
      <c r="J185" s="49">
        <f t="shared" si="10"/>
        <v>2.8899082568807341E-2</v>
      </c>
      <c r="K185" s="49">
        <f t="shared" si="11"/>
        <v>5.9700664609441824E-2</v>
      </c>
      <c r="L185" s="49">
        <f t="shared" si="12"/>
        <v>8.6697247706422013E-3</v>
      </c>
      <c r="M185" s="49">
        <f t="shared" si="13"/>
        <v>4.1790465226609272E-2</v>
      </c>
      <c r="N185" s="144">
        <f t="shared" si="14"/>
        <v>5.0460189997251471E-2</v>
      </c>
      <c r="O185" s="47"/>
      <c r="P185" s="47"/>
    </row>
    <row r="186" spans="1:16" hidden="1" x14ac:dyDescent="0.25">
      <c r="A186" s="176">
        <v>183</v>
      </c>
      <c r="B186" s="166" t="s">
        <v>43</v>
      </c>
      <c r="C186" s="166" t="s">
        <v>41</v>
      </c>
      <c r="D186" s="166" t="s">
        <v>458</v>
      </c>
      <c r="E186" s="166" t="s">
        <v>459</v>
      </c>
      <c r="F186" s="163">
        <v>1343</v>
      </c>
      <c r="G186" s="164">
        <v>1989586.2</v>
      </c>
      <c r="H186" s="10">
        <v>28</v>
      </c>
      <c r="I186" s="10">
        <v>35540</v>
      </c>
      <c r="J186" s="49">
        <f t="shared" si="10"/>
        <v>2.084884586746091E-2</v>
      </c>
      <c r="K186" s="49">
        <f t="shared" si="11"/>
        <v>1.7863010911515168E-2</v>
      </c>
      <c r="L186" s="49">
        <f t="shared" si="12"/>
        <v>6.2546537602382732E-3</v>
      </c>
      <c r="M186" s="49">
        <f t="shared" si="13"/>
        <v>1.2504107638060617E-2</v>
      </c>
      <c r="N186" s="144">
        <f t="shared" si="14"/>
        <v>1.8758761398298889E-2</v>
      </c>
      <c r="O186" s="47"/>
      <c r="P186" s="47"/>
    </row>
    <row r="187" spans="1:16" hidden="1" x14ac:dyDescent="0.25">
      <c r="A187" s="176">
        <v>184</v>
      </c>
      <c r="B187" s="162" t="s">
        <v>1365</v>
      </c>
      <c r="C187" s="162" t="s">
        <v>41</v>
      </c>
      <c r="D187" s="162" t="s">
        <v>464</v>
      </c>
      <c r="E187" s="162" t="s">
        <v>1451</v>
      </c>
      <c r="F187" s="163">
        <v>1775</v>
      </c>
      <c r="G187" s="164">
        <v>3357281.7249999996</v>
      </c>
      <c r="H187" s="10">
        <v>420</v>
      </c>
      <c r="I187" s="10">
        <v>812645</v>
      </c>
      <c r="J187" s="49">
        <f t="shared" si="10"/>
        <v>0.23661971830985915</v>
      </c>
      <c r="K187" s="49">
        <f t="shared" si="11"/>
        <v>0.24205445552830396</v>
      </c>
      <c r="L187" s="49">
        <f t="shared" si="12"/>
        <v>7.0985915492957741E-2</v>
      </c>
      <c r="M187" s="49">
        <f t="shared" si="13"/>
        <v>0.16943811886981275</v>
      </c>
      <c r="N187" s="144">
        <f t="shared" si="14"/>
        <v>0.24042403436277049</v>
      </c>
      <c r="O187" s="47"/>
      <c r="P187" s="47"/>
    </row>
    <row r="188" spans="1:16" hidden="1" x14ac:dyDescent="0.25">
      <c r="A188" s="176">
        <v>185</v>
      </c>
      <c r="B188" s="165" t="s">
        <v>1365</v>
      </c>
      <c r="C188" s="165" t="s">
        <v>41</v>
      </c>
      <c r="D188" s="165" t="s">
        <v>463</v>
      </c>
      <c r="E188" s="165" t="s">
        <v>1237</v>
      </c>
      <c r="F188" s="163">
        <v>1132</v>
      </c>
      <c r="G188" s="164">
        <v>2186099.8250000002</v>
      </c>
      <c r="H188" s="10">
        <v>653</v>
      </c>
      <c r="I188" s="10">
        <v>1036060</v>
      </c>
      <c r="J188" s="49">
        <f t="shared" si="10"/>
        <v>0.57685512367491165</v>
      </c>
      <c r="K188" s="49">
        <f t="shared" si="11"/>
        <v>0.47393078218649048</v>
      </c>
      <c r="L188" s="49">
        <f t="shared" si="12"/>
        <v>0.17305653710247348</v>
      </c>
      <c r="M188" s="49">
        <f t="shared" si="13"/>
        <v>0.33175154753054331</v>
      </c>
      <c r="N188" s="144">
        <f t="shared" si="14"/>
        <v>0.50480808463301674</v>
      </c>
      <c r="O188" s="47"/>
      <c r="P188" s="47"/>
    </row>
    <row r="189" spans="1:16" hidden="1" x14ac:dyDescent="0.25">
      <c r="A189" s="176">
        <v>186</v>
      </c>
      <c r="B189" s="165" t="s">
        <v>1365</v>
      </c>
      <c r="C189" s="165" t="s">
        <v>41</v>
      </c>
      <c r="D189" s="165" t="s">
        <v>461</v>
      </c>
      <c r="E189" s="165" t="s">
        <v>462</v>
      </c>
      <c r="F189" s="163">
        <v>1275</v>
      </c>
      <c r="G189" s="164">
        <v>2299588.375</v>
      </c>
      <c r="H189" s="10">
        <v>511</v>
      </c>
      <c r="I189" s="10">
        <v>775630</v>
      </c>
      <c r="J189" s="49">
        <f t="shared" si="10"/>
        <v>0.40078431372549017</v>
      </c>
      <c r="K189" s="49">
        <f t="shared" si="11"/>
        <v>0.33729079883698754</v>
      </c>
      <c r="L189" s="49">
        <f t="shared" si="12"/>
        <v>0.12023529411764705</v>
      </c>
      <c r="M189" s="49">
        <f t="shared" si="13"/>
        <v>0.23610355918589127</v>
      </c>
      <c r="N189" s="144">
        <f t="shared" si="14"/>
        <v>0.35633885330353832</v>
      </c>
      <c r="O189" s="47"/>
      <c r="P189" s="47"/>
    </row>
    <row r="190" spans="1:16" hidden="1" x14ac:dyDescent="0.25">
      <c r="A190" s="176">
        <v>187</v>
      </c>
      <c r="B190" s="165" t="s">
        <v>1238</v>
      </c>
      <c r="C190" s="165" t="s">
        <v>41</v>
      </c>
      <c r="D190" s="165" t="s">
        <v>470</v>
      </c>
      <c r="E190" s="165" t="s">
        <v>471</v>
      </c>
      <c r="F190" s="163">
        <v>602</v>
      </c>
      <c r="G190" s="164">
        <v>1164504.825</v>
      </c>
      <c r="H190" s="10">
        <v>454</v>
      </c>
      <c r="I190" s="10">
        <v>662505</v>
      </c>
      <c r="J190" s="49">
        <f t="shared" si="10"/>
        <v>0.75415282392026584</v>
      </c>
      <c r="K190" s="49">
        <f t="shared" si="11"/>
        <v>0.56891563330362327</v>
      </c>
      <c r="L190" s="49">
        <f t="shared" si="12"/>
        <v>0.22624584717607973</v>
      </c>
      <c r="M190" s="49">
        <f t="shared" si="13"/>
        <v>0.39824094331253629</v>
      </c>
      <c r="N190" s="144">
        <f t="shared" si="14"/>
        <v>0.62448679048861599</v>
      </c>
      <c r="O190" s="47"/>
      <c r="P190" s="47"/>
    </row>
    <row r="191" spans="1:16" hidden="1" x14ac:dyDescent="0.25">
      <c r="A191" s="176">
        <v>188</v>
      </c>
      <c r="B191" s="165" t="s">
        <v>1238</v>
      </c>
      <c r="C191" s="165" t="s">
        <v>41</v>
      </c>
      <c r="D191" s="165" t="s">
        <v>466</v>
      </c>
      <c r="E191" s="165" t="s">
        <v>1032</v>
      </c>
      <c r="F191" s="163">
        <v>1050</v>
      </c>
      <c r="G191" s="164">
        <v>2103265.5249999999</v>
      </c>
      <c r="H191" s="10">
        <v>638</v>
      </c>
      <c r="I191" s="10">
        <v>885855</v>
      </c>
      <c r="J191" s="49">
        <f t="shared" si="10"/>
        <v>0.60761904761904761</v>
      </c>
      <c r="K191" s="49">
        <f t="shared" si="11"/>
        <v>0.42118077316937907</v>
      </c>
      <c r="L191" s="49">
        <f t="shared" si="12"/>
        <v>0.18228571428571427</v>
      </c>
      <c r="M191" s="49">
        <f t="shared" si="13"/>
        <v>0.29482654121856533</v>
      </c>
      <c r="N191" s="144">
        <f t="shared" si="14"/>
        <v>0.4771122555042796</v>
      </c>
      <c r="O191" s="47"/>
      <c r="P191" s="47"/>
    </row>
    <row r="192" spans="1:16" hidden="1" x14ac:dyDescent="0.25">
      <c r="A192" s="176">
        <v>189</v>
      </c>
      <c r="B192" s="165" t="s">
        <v>1238</v>
      </c>
      <c r="C192" s="165" t="s">
        <v>41</v>
      </c>
      <c r="D192" s="165" t="s">
        <v>469</v>
      </c>
      <c r="E192" s="165" t="s">
        <v>1033</v>
      </c>
      <c r="F192" s="163">
        <v>515</v>
      </c>
      <c r="G192" s="164">
        <v>1040158.3</v>
      </c>
      <c r="H192" s="10">
        <v>352</v>
      </c>
      <c r="I192" s="10">
        <v>548145</v>
      </c>
      <c r="J192" s="49">
        <f t="shared" si="10"/>
        <v>0.68349514563106795</v>
      </c>
      <c r="K192" s="49">
        <f t="shared" si="11"/>
        <v>0.52698228721532092</v>
      </c>
      <c r="L192" s="49">
        <f t="shared" si="12"/>
        <v>0.20504854368932038</v>
      </c>
      <c r="M192" s="49">
        <f t="shared" si="13"/>
        <v>0.3688876010507246</v>
      </c>
      <c r="N192" s="144">
        <f t="shared" si="14"/>
        <v>0.57393614474004495</v>
      </c>
      <c r="O192" s="47"/>
      <c r="P192" s="47"/>
    </row>
    <row r="193" spans="1:16" hidden="1" x14ac:dyDescent="0.25">
      <c r="A193" s="176">
        <v>190</v>
      </c>
      <c r="B193" s="165" t="s">
        <v>1238</v>
      </c>
      <c r="C193" s="165" t="s">
        <v>41</v>
      </c>
      <c r="D193" s="165" t="s">
        <v>467</v>
      </c>
      <c r="E193" s="165" t="s">
        <v>468</v>
      </c>
      <c r="F193" s="163">
        <v>1374</v>
      </c>
      <c r="G193" s="164">
        <v>2688183.15</v>
      </c>
      <c r="H193" s="10">
        <v>564</v>
      </c>
      <c r="I193" s="10">
        <v>1581480</v>
      </c>
      <c r="J193" s="49">
        <f t="shared" si="10"/>
        <v>0.41048034934497818</v>
      </c>
      <c r="K193" s="49">
        <f t="shared" si="11"/>
        <v>0.58830812922847164</v>
      </c>
      <c r="L193" s="49">
        <f t="shared" si="12"/>
        <v>0.12314410480349344</v>
      </c>
      <c r="M193" s="49">
        <f t="shared" si="13"/>
        <v>0.41181569045993011</v>
      </c>
      <c r="N193" s="144">
        <f t="shared" si="14"/>
        <v>0.53495979526342352</v>
      </c>
      <c r="O193" s="47"/>
      <c r="P193" s="47"/>
    </row>
    <row r="194" spans="1:16" hidden="1" x14ac:dyDescent="0.25">
      <c r="A194" s="176">
        <v>191</v>
      </c>
      <c r="B194" s="165" t="s">
        <v>1238</v>
      </c>
      <c r="C194" s="165" t="s">
        <v>41</v>
      </c>
      <c r="D194" s="165" t="s">
        <v>472</v>
      </c>
      <c r="E194" s="165" t="s">
        <v>473</v>
      </c>
      <c r="F194" s="163">
        <v>1141</v>
      </c>
      <c r="G194" s="164">
        <v>2268907.4750000001</v>
      </c>
      <c r="H194" s="10">
        <v>358</v>
      </c>
      <c r="I194" s="10">
        <v>839345</v>
      </c>
      <c r="J194" s="49">
        <f t="shared" si="10"/>
        <v>0.31375985977212972</v>
      </c>
      <c r="K194" s="49">
        <f t="shared" si="11"/>
        <v>0.36993355138908868</v>
      </c>
      <c r="L194" s="49">
        <f t="shared" si="12"/>
        <v>9.4127957931638917E-2</v>
      </c>
      <c r="M194" s="49">
        <f t="shared" si="13"/>
        <v>0.25895348597236206</v>
      </c>
      <c r="N194" s="144">
        <f t="shared" si="14"/>
        <v>0.35308144390400098</v>
      </c>
      <c r="O194" s="47"/>
      <c r="P194" s="47"/>
    </row>
    <row r="195" spans="1:16" hidden="1" x14ac:dyDescent="0.25">
      <c r="A195" s="176">
        <v>192</v>
      </c>
      <c r="B195" s="162" t="s">
        <v>1236</v>
      </c>
      <c r="C195" s="162" t="s">
        <v>41</v>
      </c>
      <c r="D195" s="162" t="s">
        <v>516</v>
      </c>
      <c r="E195" s="162" t="s">
        <v>517</v>
      </c>
      <c r="F195" s="163">
        <v>3147</v>
      </c>
      <c r="G195" s="164">
        <v>6102121.4500000002</v>
      </c>
      <c r="H195" s="10">
        <v>1479</v>
      </c>
      <c r="I195" s="10">
        <v>2068325</v>
      </c>
      <c r="J195" s="49">
        <f t="shared" si="10"/>
        <v>0.46997140133460441</v>
      </c>
      <c r="K195" s="49">
        <f t="shared" si="11"/>
        <v>0.33895179192148001</v>
      </c>
      <c r="L195" s="49">
        <f t="shared" si="12"/>
        <v>0.14099142040038132</v>
      </c>
      <c r="M195" s="49">
        <f t="shared" si="13"/>
        <v>0.23726625434503598</v>
      </c>
      <c r="N195" s="144">
        <f t="shared" si="14"/>
        <v>0.37825767474541727</v>
      </c>
      <c r="O195" s="47"/>
      <c r="P195" s="47"/>
    </row>
    <row r="196" spans="1:16" hidden="1" x14ac:dyDescent="0.25">
      <c r="A196" s="176">
        <v>193</v>
      </c>
      <c r="B196" s="162" t="s">
        <v>1236</v>
      </c>
      <c r="C196" s="162" t="s">
        <v>41</v>
      </c>
      <c r="D196" s="162" t="s">
        <v>518</v>
      </c>
      <c r="E196" s="162" t="s">
        <v>1307</v>
      </c>
      <c r="F196" s="163">
        <v>438</v>
      </c>
      <c r="G196" s="164">
        <v>917459</v>
      </c>
      <c r="H196" s="10">
        <v>218</v>
      </c>
      <c r="I196" s="10">
        <v>296670</v>
      </c>
      <c r="J196" s="49">
        <f t="shared" ref="J196:J259" si="15">IFERROR(H196/F196,0)</f>
        <v>0.49771689497716892</v>
      </c>
      <c r="K196" s="49">
        <f t="shared" ref="K196:K259" si="16">IFERROR(I196/G196,0)</f>
        <v>0.32336049894327701</v>
      </c>
      <c r="L196" s="49">
        <f t="shared" si="12"/>
        <v>0.14931506849315068</v>
      </c>
      <c r="M196" s="49">
        <f t="shared" si="13"/>
        <v>0.22635234926029388</v>
      </c>
      <c r="N196" s="144">
        <f t="shared" si="14"/>
        <v>0.37566741775344459</v>
      </c>
      <c r="O196" s="47"/>
      <c r="P196" s="47"/>
    </row>
    <row r="197" spans="1:16" hidden="1" x14ac:dyDescent="0.25">
      <c r="A197" s="176">
        <v>194</v>
      </c>
      <c r="B197" s="162" t="s">
        <v>1236</v>
      </c>
      <c r="C197" s="162" t="s">
        <v>41</v>
      </c>
      <c r="D197" s="162" t="s">
        <v>512</v>
      </c>
      <c r="E197" s="162" t="s">
        <v>513</v>
      </c>
      <c r="F197" s="163">
        <v>1298</v>
      </c>
      <c r="G197" s="164">
        <v>2491498.7749999999</v>
      </c>
      <c r="H197" s="10">
        <v>1189</v>
      </c>
      <c r="I197" s="10">
        <v>1750880</v>
      </c>
      <c r="J197" s="49">
        <f t="shared" si="15"/>
        <v>0.91602465331278893</v>
      </c>
      <c r="K197" s="49">
        <f t="shared" si="16"/>
        <v>0.70274166600784305</v>
      </c>
      <c r="L197" s="49">
        <f t="shared" ref="L197:L260" si="17">IF((J197*0.3)&gt;30%,30%,(J197*0.3))</f>
        <v>0.27480739599383669</v>
      </c>
      <c r="M197" s="49">
        <f t="shared" ref="M197:M260" si="18">IF((K197*0.7)&gt;70%,70%,(K197*0.7))</f>
        <v>0.49191916620549009</v>
      </c>
      <c r="N197" s="144">
        <f t="shared" ref="N197:N260" si="19">L197+M197</f>
        <v>0.76672656219932678</v>
      </c>
      <c r="O197" s="47"/>
      <c r="P197" s="47"/>
    </row>
    <row r="198" spans="1:16" hidden="1" x14ac:dyDescent="0.25">
      <c r="A198" s="176">
        <v>195</v>
      </c>
      <c r="B198" s="162" t="s">
        <v>1236</v>
      </c>
      <c r="C198" s="162" t="s">
        <v>41</v>
      </c>
      <c r="D198" s="162" t="s">
        <v>515</v>
      </c>
      <c r="E198" s="162" t="s">
        <v>1331</v>
      </c>
      <c r="F198" s="163">
        <v>610</v>
      </c>
      <c r="G198" s="164">
        <v>1270094.45</v>
      </c>
      <c r="H198" s="10">
        <v>171</v>
      </c>
      <c r="I198" s="10">
        <v>419075</v>
      </c>
      <c r="J198" s="49">
        <f t="shared" si="15"/>
        <v>0.28032786885245903</v>
      </c>
      <c r="K198" s="49">
        <f t="shared" si="16"/>
        <v>0.32995577612357885</v>
      </c>
      <c r="L198" s="49">
        <f t="shared" si="17"/>
        <v>8.4098360655737711E-2</v>
      </c>
      <c r="M198" s="49">
        <f t="shared" si="18"/>
        <v>0.23096904328650517</v>
      </c>
      <c r="N198" s="144">
        <f t="shared" si="19"/>
        <v>0.31506740394224286</v>
      </c>
      <c r="O198" s="47"/>
      <c r="P198" s="47"/>
    </row>
    <row r="199" spans="1:16" hidden="1" x14ac:dyDescent="0.25">
      <c r="A199" s="176">
        <v>196</v>
      </c>
      <c r="B199" s="162" t="s">
        <v>55</v>
      </c>
      <c r="C199" s="162" t="s">
        <v>41</v>
      </c>
      <c r="D199" s="162" t="s">
        <v>504</v>
      </c>
      <c r="E199" s="162" t="s">
        <v>505</v>
      </c>
      <c r="F199" s="163">
        <v>2892</v>
      </c>
      <c r="G199" s="164">
        <v>4389207.5250000004</v>
      </c>
      <c r="H199" s="10">
        <v>1386</v>
      </c>
      <c r="I199" s="10">
        <v>1511070</v>
      </c>
      <c r="J199" s="49">
        <f t="shared" si="15"/>
        <v>0.47925311203319504</v>
      </c>
      <c r="K199" s="49">
        <f t="shared" si="16"/>
        <v>0.34426943620078659</v>
      </c>
      <c r="L199" s="49">
        <f t="shared" si="17"/>
        <v>0.1437759336099585</v>
      </c>
      <c r="M199" s="49">
        <f t="shared" si="18"/>
        <v>0.24098860534055061</v>
      </c>
      <c r="N199" s="144">
        <f t="shared" si="19"/>
        <v>0.38476453895050911</v>
      </c>
      <c r="O199" s="47"/>
      <c r="P199" s="47"/>
    </row>
    <row r="200" spans="1:16" hidden="1" x14ac:dyDescent="0.25">
      <c r="A200" s="176">
        <v>197</v>
      </c>
      <c r="B200" s="162" t="s">
        <v>55</v>
      </c>
      <c r="C200" s="162" t="s">
        <v>41</v>
      </c>
      <c r="D200" s="162" t="s">
        <v>500</v>
      </c>
      <c r="E200" s="162" t="s">
        <v>501</v>
      </c>
      <c r="F200" s="163">
        <v>1087</v>
      </c>
      <c r="G200" s="164">
        <v>2834876.9</v>
      </c>
      <c r="H200" s="10">
        <v>656</v>
      </c>
      <c r="I200" s="10">
        <v>1249245</v>
      </c>
      <c r="J200" s="49">
        <f t="shared" si="15"/>
        <v>0.60349586016559342</v>
      </c>
      <c r="K200" s="49">
        <f t="shared" si="16"/>
        <v>0.4406699282074647</v>
      </c>
      <c r="L200" s="49">
        <f t="shared" si="17"/>
        <v>0.18104875804967802</v>
      </c>
      <c r="M200" s="49">
        <f t="shared" si="18"/>
        <v>0.30846894974522526</v>
      </c>
      <c r="N200" s="144">
        <f t="shared" si="19"/>
        <v>0.48951770779490328</v>
      </c>
      <c r="O200" s="47"/>
      <c r="P200" s="47"/>
    </row>
    <row r="201" spans="1:16" hidden="1" x14ac:dyDescent="0.25">
      <c r="A201" s="176">
        <v>198</v>
      </c>
      <c r="B201" s="162" t="s">
        <v>55</v>
      </c>
      <c r="C201" s="162" t="s">
        <v>41</v>
      </c>
      <c r="D201" s="162" t="s">
        <v>498</v>
      </c>
      <c r="E201" s="162" t="s">
        <v>499</v>
      </c>
      <c r="F201" s="163">
        <v>1341</v>
      </c>
      <c r="G201" s="164">
        <v>4287305.0250000004</v>
      </c>
      <c r="H201" s="10">
        <v>672</v>
      </c>
      <c r="I201" s="10">
        <v>1709990</v>
      </c>
      <c r="J201" s="49">
        <f t="shared" si="15"/>
        <v>0.50111856823266221</v>
      </c>
      <c r="K201" s="49">
        <f t="shared" si="16"/>
        <v>0.39884962465435964</v>
      </c>
      <c r="L201" s="49">
        <f t="shared" si="17"/>
        <v>0.15033557046979865</v>
      </c>
      <c r="M201" s="49">
        <f t="shared" si="18"/>
        <v>0.27919473725805172</v>
      </c>
      <c r="N201" s="144">
        <f t="shared" si="19"/>
        <v>0.42953030772785039</v>
      </c>
      <c r="O201" s="47"/>
      <c r="P201" s="47"/>
    </row>
    <row r="202" spans="1:16" hidden="1" x14ac:dyDescent="0.25">
      <c r="A202" s="176">
        <v>199</v>
      </c>
      <c r="B202" s="162" t="s">
        <v>55</v>
      </c>
      <c r="C202" s="162" t="s">
        <v>41</v>
      </c>
      <c r="D202" s="162" t="s">
        <v>502</v>
      </c>
      <c r="E202" s="162" t="s">
        <v>503</v>
      </c>
      <c r="F202" s="163">
        <v>681</v>
      </c>
      <c r="G202" s="164">
        <v>1179529.3999999999</v>
      </c>
      <c r="H202" s="10">
        <v>310</v>
      </c>
      <c r="I202" s="10">
        <v>420170</v>
      </c>
      <c r="J202" s="49">
        <f t="shared" si="15"/>
        <v>0.45521292217327458</v>
      </c>
      <c r="K202" s="49">
        <f t="shared" si="16"/>
        <v>0.35621833588887231</v>
      </c>
      <c r="L202" s="49">
        <f t="shared" si="17"/>
        <v>0.13656387665198236</v>
      </c>
      <c r="M202" s="49">
        <f t="shared" si="18"/>
        <v>0.2493528351222106</v>
      </c>
      <c r="N202" s="144">
        <f t="shared" si="19"/>
        <v>0.38591671177419296</v>
      </c>
      <c r="O202" s="47"/>
      <c r="P202" s="47"/>
    </row>
    <row r="203" spans="1:16" hidden="1" x14ac:dyDescent="0.25">
      <c r="A203" s="176">
        <v>200</v>
      </c>
      <c r="B203" s="162" t="s">
        <v>55</v>
      </c>
      <c r="C203" s="162" t="s">
        <v>41</v>
      </c>
      <c r="D203" s="162" t="s">
        <v>506</v>
      </c>
      <c r="E203" s="162" t="s">
        <v>507</v>
      </c>
      <c r="F203" s="163">
        <v>2088</v>
      </c>
      <c r="G203" s="164">
        <v>3133476.375</v>
      </c>
      <c r="H203" s="10">
        <v>1032</v>
      </c>
      <c r="I203" s="10">
        <v>1184710</v>
      </c>
      <c r="J203" s="49">
        <f t="shared" si="15"/>
        <v>0.4942528735632184</v>
      </c>
      <c r="K203" s="49">
        <f t="shared" si="16"/>
        <v>0.37808167613837523</v>
      </c>
      <c r="L203" s="49">
        <f t="shared" si="17"/>
        <v>0.14827586206896551</v>
      </c>
      <c r="M203" s="49">
        <f t="shared" si="18"/>
        <v>0.26465717329686267</v>
      </c>
      <c r="N203" s="144">
        <f t="shared" si="19"/>
        <v>0.41293303536582815</v>
      </c>
      <c r="O203" s="47"/>
      <c r="P203" s="47"/>
    </row>
    <row r="204" spans="1:16" hidden="1" x14ac:dyDescent="0.25">
      <c r="A204" s="176">
        <v>201</v>
      </c>
      <c r="B204" s="162" t="s">
        <v>40</v>
      </c>
      <c r="C204" s="162" t="s">
        <v>41</v>
      </c>
      <c r="D204" s="162" t="s">
        <v>451</v>
      </c>
      <c r="E204" s="162" t="s">
        <v>1145</v>
      </c>
      <c r="F204" s="163">
        <v>1043</v>
      </c>
      <c r="G204" s="164">
        <v>2066402.675</v>
      </c>
      <c r="H204" s="10">
        <v>319</v>
      </c>
      <c r="I204" s="10">
        <v>965870</v>
      </c>
      <c r="J204" s="49">
        <f t="shared" si="15"/>
        <v>0.30584851390220519</v>
      </c>
      <c r="K204" s="49">
        <f t="shared" si="16"/>
        <v>0.46741615837290762</v>
      </c>
      <c r="L204" s="49">
        <f t="shared" si="17"/>
        <v>9.1754554170661556E-2</v>
      </c>
      <c r="M204" s="49">
        <f t="shared" si="18"/>
        <v>0.32719131086103531</v>
      </c>
      <c r="N204" s="144">
        <f t="shared" si="19"/>
        <v>0.41894586503169684</v>
      </c>
      <c r="O204" s="47"/>
      <c r="P204" s="47"/>
    </row>
    <row r="205" spans="1:16" hidden="1" x14ac:dyDescent="0.25">
      <c r="A205" s="176">
        <v>202</v>
      </c>
      <c r="B205" s="162" t="s">
        <v>40</v>
      </c>
      <c r="C205" s="162" t="s">
        <v>41</v>
      </c>
      <c r="D205" s="162" t="s">
        <v>455</v>
      </c>
      <c r="E205" s="162" t="s">
        <v>1029</v>
      </c>
      <c r="F205" s="163">
        <v>1413</v>
      </c>
      <c r="G205" s="164">
        <v>2803432.625</v>
      </c>
      <c r="H205" s="10">
        <v>716</v>
      </c>
      <c r="I205" s="10">
        <v>1319870</v>
      </c>
      <c r="J205" s="49">
        <f t="shared" si="15"/>
        <v>0.50672328379334752</v>
      </c>
      <c r="K205" s="49">
        <f t="shared" si="16"/>
        <v>0.47080496539487909</v>
      </c>
      <c r="L205" s="49">
        <f t="shared" si="17"/>
        <v>0.15201698513800424</v>
      </c>
      <c r="M205" s="49">
        <f t="shared" si="18"/>
        <v>0.32956347577641537</v>
      </c>
      <c r="N205" s="144">
        <f t="shared" si="19"/>
        <v>0.48158046091441964</v>
      </c>
      <c r="O205" s="47"/>
      <c r="P205" s="47"/>
    </row>
    <row r="206" spans="1:16" hidden="1" x14ac:dyDescent="0.25">
      <c r="A206" s="176">
        <v>203</v>
      </c>
      <c r="B206" s="162" t="s">
        <v>40</v>
      </c>
      <c r="C206" s="162" t="s">
        <v>41</v>
      </c>
      <c r="D206" s="162" t="s">
        <v>454</v>
      </c>
      <c r="E206" s="162" t="s">
        <v>1030</v>
      </c>
      <c r="F206" s="163">
        <v>1414</v>
      </c>
      <c r="G206" s="164">
        <v>2809182.625</v>
      </c>
      <c r="H206" s="10">
        <v>546</v>
      </c>
      <c r="I206" s="10">
        <v>1157120</v>
      </c>
      <c r="J206" s="49">
        <f t="shared" si="15"/>
        <v>0.38613861386138615</v>
      </c>
      <c r="K206" s="49">
        <f t="shared" si="16"/>
        <v>0.41190629249317673</v>
      </c>
      <c r="L206" s="49">
        <f t="shared" si="17"/>
        <v>0.11584158415841583</v>
      </c>
      <c r="M206" s="49">
        <f t="shared" si="18"/>
        <v>0.2883344047452237</v>
      </c>
      <c r="N206" s="144">
        <f t="shared" si="19"/>
        <v>0.40417598890363954</v>
      </c>
      <c r="O206" s="47"/>
      <c r="P206" s="47"/>
    </row>
    <row r="207" spans="1:16" hidden="1" x14ac:dyDescent="0.25">
      <c r="A207" s="176">
        <v>204</v>
      </c>
      <c r="B207" s="162" t="s">
        <v>40</v>
      </c>
      <c r="C207" s="162" t="s">
        <v>41</v>
      </c>
      <c r="D207" s="162" t="s">
        <v>449</v>
      </c>
      <c r="E207" s="162" t="s">
        <v>1031</v>
      </c>
      <c r="F207" s="163">
        <v>1635</v>
      </c>
      <c r="G207" s="164">
        <v>3226812.9750000001</v>
      </c>
      <c r="H207" s="10">
        <v>593</v>
      </c>
      <c r="I207" s="10">
        <v>1286050</v>
      </c>
      <c r="J207" s="49">
        <f t="shared" si="15"/>
        <v>0.36269113149847093</v>
      </c>
      <c r="K207" s="49">
        <f t="shared" si="16"/>
        <v>0.39855114317556628</v>
      </c>
      <c r="L207" s="49">
        <f t="shared" si="17"/>
        <v>0.10880733944954128</v>
      </c>
      <c r="M207" s="49">
        <f t="shared" si="18"/>
        <v>0.27898580022289637</v>
      </c>
      <c r="N207" s="144">
        <f t="shared" si="19"/>
        <v>0.38779313967243767</v>
      </c>
      <c r="O207" s="47"/>
      <c r="P207" s="47"/>
    </row>
    <row r="208" spans="1:16" hidden="1" x14ac:dyDescent="0.25">
      <c r="A208" s="176">
        <v>205</v>
      </c>
      <c r="B208" s="162" t="s">
        <v>40</v>
      </c>
      <c r="C208" s="162" t="s">
        <v>41</v>
      </c>
      <c r="D208" s="162" t="s">
        <v>450</v>
      </c>
      <c r="E208" s="162" t="s">
        <v>1146</v>
      </c>
      <c r="F208" s="163">
        <v>1187</v>
      </c>
      <c r="G208" s="164">
        <v>2343522.75</v>
      </c>
      <c r="H208" s="10">
        <v>431</v>
      </c>
      <c r="I208" s="10">
        <v>1067840</v>
      </c>
      <c r="J208" s="49">
        <f t="shared" si="15"/>
        <v>0.36310025273799496</v>
      </c>
      <c r="K208" s="49">
        <f t="shared" si="16"/>
        <v>0.45565591373072867</v>
      </c>
      <c r="L208" s="49">
        <f t="shared" si="17"/>
        <v>0.10893007582139848</v>
      </c>
      <c r="M208" s="49">
        <f t="shared" si="18"/>
        <v>0.31895913961151007</v>
      </c>
      <c r="N208" s="144">
        <f t="shared" si="19"/>
        <v>0.42788921543290853</v>
      </c>
      <c r="O208" s="47"/>
      <c r="P208" s="47"/>
    </row>
    <row r="209" spans="1:16" hidden="1" x14ac:dyDescent="0.25">
      <c r="A209" s="176">
        <v>206</v>
      </c>
      <c r="B209" s="162" t="s">
        <v>40</v>
      </c>
      <c r="C209" s="162" t="s">
        <v>41</v>
      </c>
      <c r="D209" s="162" t="s">
        <v>447</v>
      </c>
      <c r="E209" s="162" t="s">
        <v>448</v>
      </c>
      <c r="F209" s="163">
        <v>753</v>
      </c>
      <c r="G209" s="164">
        <v>1530687.75</v>
      </c>
      <c r="H209" s="10">
        <v>257</v>
      </c>
      <c r="I209" s="10">
        <v>450175</v>
      </c>
      <c r="J209" s="49">
        <f t="shared" si="15"/>
        <v>0.34130146082337315</v>
      </c>
      <c r="K209" s="49">
        <f t="shared" si="16"/>
        <v>0.29409982538894691</v>
      </c>
      <c r="L209" s="49">
        <f t="shared" si="17"/>
        <v>0.10239043824701194</v>
      </c>
      <c r="M209" s="49">
        <f t="shared" si="18"/>
        <v>0.20586987777226282</v>
      </c>
      <c r="N209" s="144">
        <f t="shared" si="19"/>
        <v>0.30826031601927473</v>
      </c>
      <c r="O209" s="47"/>
      <c r="P209" s="47"/>
    </row>
    <row r="210" spans="1:16" hidden="1" x14ac:dyDescent="0.25">
      <c r="A210" s="176">
        <v>207</v>
      </c>
      <c r="B210" s="165" t="s">
        <v>1355</v>
      </c>
      <c r="C210" s="165" t="s">
        <v>41</v>
      </c>
      <c r="D210" s="165" t="s">
        <v>492</v>
      </c>
      <c r="E210" s="165" t="s">
        <v>493</v>
      </c>
      <c r="F210" s="163">
        <v>1451</v>
      </c>
      <c r="G210" s="164">
        <v>3834515.7250000001</v>
      </c>
      <c r="H210" s="10">
        <v>762</v>
      </c>
      <c r="I210" s="10">
        <v>1546300</v>
      </c>
      <c r="J210" s="49">
        <f t="shared" si="15"/>
        <v>0.52515506547208823</v>
      </c>
      <c r="K210" s="49">
        <f t="shared" si="16"/>
        <v>0.40325822369655295</v>
      </c>
      <c r="L210" s="49">
        <f t="shared" si="17"/>
        <v>0.15754651964162647</v>
      </c>
      <c r="M210" s="49">
        <f t="shared" si="18"/>
        <v>0.28228075658758706</v>
      </c>
      <c r="N210" s="144">
        <f t="shared" si="19"/>
        <v>0.43982727622921353</v>
      </c>
      <c r="O210" s="47"/>
      <c r="P210" s="47"/>
    </row>
    <row r="211" spans="1:16" hidden="1" x14ac:dyDescent="0.25">
      <c r="A211" s="176">
        <v>208</v>
      </c>
      <c r="B211" s="165" t="s">
        <v>1355</v>
      </c>
      <c r="C211" s="165" t="s">
        <v>41</v>
      </c>
      <c r="D211" s="165" t="s">
        <v>491</v>
      </c>
      <c r="E211" s="165" t="s">
        <v>1034</v>
      </c>
      <c r="F211" s="163">
        <v>931</v>
      </c>
      <c r="G211" s="164">
        <v>1656528.65</v>
      </c>
      <c r="H211" s="10">
        <v>533</v>
      </c>
      <c r="I211" s="10">
        <v>1176595</v>
      </c>
      <c r="J211" s="49">
        <f t="shared" si="15"/>
        <v>0.57250268528464021</v>
      </c>
      <c r="K211" s="49">
        <f t="shared" si="16"/>
        <v>0.71027748297622262</v>
      </c>
      <c r="L211" s="49">
        <f t="shared" si="17"/>
        <v>0.17175080558539205</v>
      </c>
      <c r="M211" s="49">
        <f t="shared" si="18"/>
        <v>0.49719423808335578</v>
      </c>
      <c r="N211" s="144">
        <f t="shared" si="19"/>
        <v>0.66894504366874785</v>
      </c>
      <c r="O211" s="47"/>
      <c r="P211" s="47"/>
    </row>
    <row r="212" spans="1:16" hidden="1" x14ac:dyDescent="0.25">
      <c r="A212" s="176">
        <v>209</v>
      </c>
      <c r="B212" s="165" t="s">
        <v>1355</v>
      </c>
      <c r="C212" s="165" t="s">
        <v>41</v>
      </c>
      <c r="D212" s="165" t="s">
        <v>489</v>
      </c>
      <c r="E212" s="165" t="s">
        <v>1035</v>
      </c>
      <c r="F212" s="163">
        <v>1079</v>
      </c>
      <c r="G212" s="164">
        <v>1575285.4750000001</v>
      </c>
      <c r="H212" s="10">
        <v>502</v>
      </c>
      <c r="I212" s="10">
        <v>679260</v>
      </c>
      <c r="J212" s="49">
        <f t="shared" si="15"/>
        <v>0.46524559777571828</v>
      </c>
      <c r="K212" s="49">
        <f t="shared" si="16"/>
        <v>0.43119803412140262</v>
      </c>
      <c r="L212" s="49">
        <f t="shared" si="17"/>
        <v>0.13957367933271547</v>
      </c>
      <c r="M212" s="49">
        <f t="shared" si="18"/>
        <v>0.30183862388498184</v>
      </c>
      <c r="N212" s="144">
        <f t="shared" si="19"/>
        <v>0.44141230321769731</v>
      </c>
      <c r="O212" s="47"/>
      <c r="P212" s="47"/>
    </row>
    <row r="213" spans="1:16" hidden="1" x14ac:dyDescent="0.25">
      <c r="A213" s="176">
        <v>210</v>
      </c>
      <c r="B213" s="165" t="s">
        <v>1355</v>
      </c>
      <c r="C213" s="165" t="s">
        <v>41</v>
      </c>
      <c r="D213" s="165" t="s">
        <v>490</v>
      </c>
      <c r="E213" s="165" t="s">
        <v>1036</v>
      </c>
      <c r="F213" s="163">
        <v>2276</v>
      </c>
      <c r="G213" s="164">
        <v>4857716.5750000002</v>
      </c>
      <c r="H213" s="10">
        <v>970</v>
      </c>
      <c r="I213" s="10">
        <v>2124150</v>
      </c>
      <c r="J213" s="49">
        <f t="shared" si="15"/>
        <v>0.42618629173989453</v>
      </c>
      <c r="K213" s="49">
        <f t="shared" si="16"/>
        <v>0.43727334997925438</v>
      </c>
      <c r="L213" s="49">
        <f t="shared" si="17"/>
        <v>0.12785588752196836</v>
      </c>
      <c r="M213" s="49">
        <f t="shared" si="18"/>
        <v>0.30609134498547802</v>
      </c>
      <c r="N213" s="144">
        <f t="shared" si="19"/>
        <v>0.43394723250744638</v>
      </c>
      <c r="O213" s="47"/>
      <c r="P213" s="47"/>
    </row>
    <row r="214" spans="1:16" hidden="1" x14ac:dyDescent="0.25">
      <c r="A214" s="176">
        <v>211</v>
      </c>
      <c r="B214" s="165" t="s">
        <v>179</v>
      </c>
      <c r="C214" s="165" t="s">
        <v>41</v>
      </c>
      <c r="D214" s="165" t="s">
        <v>495</v>
      </c>
      <c r="E214" s="165" t="s">
        <v>1037</v>
      </c>
      <c r="F214" s="163">
        <v>963</v>
      </c>
      <c r="G214" s="164">
        <v>1861936.95</v>
      </c>
      <c r="H214" s="10">
        <v>547</v>
      </c>
      <c r="I214" s="10">
        <v>918285</v>
      </c>
      <c r="J214" s="49">
        <f t="shared" si="15"/>
        <v>0.56801661474558673</v>
      </c>
      <c r="K214" s="49">
        <f t="shared" si="16"/>
        <v>0.49318802121629307</v>
      </c>
      <c r="L214" s="49">
        <f t="shared" si="17"/>
        <v>0.17040498442367602</v>
      </c>
      <c r="M214" s="49">
        <f t="shared" si="18"/>
        <v>0.34523161485140513</v>
      </c>
      <c r="N214" s="144">
        <f t="shared" si="19"/>
        <v>0.5156365992750811</v>
      </c>
      <c r="O214" s="47"/>
      <c r="P214" s="47"/>
    </row>
    <row r="215" spans="1:16" hidden="1" x14ac:dyDescent="0.25">
      <c r="A215" s="176">
        <v>212</v>
      </c>
      <c r="B215" s="165" t="s">
        <v>179</v>
      </c>
      <c r="C215" s="165" t="s">
        <v>41</v>
      </c>
      <c r="D215" s="165" t="s">
        <v>494</v>
      </c>
      <c r="E215" s="165" t="s">
        <v>1239</v>
      </c>
      <c r="F215" s="163">
        <v>938</v>
      </c>
      <c r="G215" s="164">
        <v>1859245.675</v>
      </c>
      <c r="H215" s="10">
        <v>550</v>
      </c>
      <c r="I215" s="10">
        <v>909185</v>
      </c>
      <c r="J215" s="49">
        <f t="shared" si="15"/>
        <v>0.5863539445628998</v>
      </c>
      <c r="K215" s="49">
        <f t="shared" si="16"/>
        <v>0.48900745728506267</v>
      </c>
      <c r="L215" s="49">
        <f t="shared" si="17"/>
        <v>0.17590618336886993</v>
      </c>
      <c r="M215" s="49">
        <f t="shared" si="18"/>
        <v>0.34230522009954384</v>
      </c>
      <c r="N215" s="144">
        <f t="shared" si="19"/>
        <v>0.51821140346841377</v>
      </c>
      <c r="O215" s="47"/>
      <c r="P215" s="47"/>
    </row>
    <row r="216" spans="1:16" hidden="1" x14ac:dyDescent="0.25">
      <c r="A216" s="176">
        <v>213</v>
      </c>
      <c r="B216" s="165" t="s">
        <v>179</v>
      </c>
      <c r="C216" s="165" t="s">
        <v>41</v>
      </c>
      <c r="D216" s="165" t="s">
        <v>496</v>
      </c>
      <c r="E216" s="165" t="s">
        <v>1038</v>
      </c>
      <c r="F216" s="163">
        <v>1087</v>
      </c>
      <c r="G216" s="164">
        <v>2350261.7000000002</v>
      </c>
      <c r="H216" s="10">
        <v>864</v>
      </c>
      <c r="I216" s="10">
        <v>1528570</v>
      </c>
      <c r="J216" s="49">
        <f t="shared" si="15"/>
        <v>0.7948482060717571</v>
      </c>
      <c r="K216" s="49">
        <f t="shared" si="16"/>
        <v>0.65038289140311478</v>
      </c>
      <c r="L216" s="49">
        <f t="shared" si="17"/>
        <v>0.23845446182152713</v>
      </c>
      <c r="M216" s="49">
        <f t="shared" si="18"/>
        <v>0.4552680239821803</v>
      </c>
      <c r="N216" s="144">
        <f t="shared" si="19"/>
        <v>0.69372248580370743</v>
      </c>
      <c r="O216" s="47"/>
      <c r="P216" s="47"/>
    </row>
    <row r="217" spans="1:16" hidden="1" x14ac:dyDescent="0.25">
      <c r="A217" s="176">
        <v>214</v>
      </c>
      <c r="B217" s="165" t="s">
        <v>179</v>
      </c>
      <c r="C217" s="165" t="s">
        <v>41</v>
      </c>
      <c r="D217" s="165" t="s">
        <v>497</v>
      </c>
      <c r="E217" s="165" t="s">
        <v>1091</v>
      </c>
      <c r="F217" s="163">
        <v>1602</v>
      </c>
      <c r="G217" s="164">
        <v>2923998.9</v>
      </c>
      <c r="H217" s="10">
        <v>1208</v>
      </c>
      <c r="I217" s="10">
        <v>2112320</v>
      </c>
      <c r="J217" s="49">
        <f t="shared" si="15"/>
        <v>0.75405742821473154</v>
      </c>
      <c r="K217" s="49">
        <f t="shared" si="16"/>
        <v>0.72240793250640423</v>
      </c>
      <c r="L217" s="49">
        <f t="shared" si="17"/>
        <v>0.22621722846441944</v>
      </c>
      <c r="M217" s="49">
        <f t="shared" si="18"/>
        <v>0.5056855527544829</v>
      </c>
      <c r="N217" s="144">
        <f t="shared" si="19"/>
        <v>0.73190278121890229</v>
      </c>
      <c r="O217" s="47"/>
      <c r="P217" s="47"/>
    </row>
    <row r="218" spans="1:16" hidden="1" x14ac:dyDescent="0.25">
      <c r="A218" s="176">
        <v>215</v>
      </c>
      <c r="B218" s="162" t="s">
        <v>1044</v>
      </c>
      <c r="C218" s="162" t="s">
        <v>172</v>
      </c>
      <c r="D218" s="162" t="s">
        <v>572</v>
      </c>
      <c r="E218" s="188" t="s">
        <v>1241</v>
      </c>
      <c r="F218" s="167">
        <v>952</v>
      </c>
      <c r="G218" s="164">
        <v>2255459.6</v>
      </c>
      <c r="H218" s="10">
        <v>445</v>
      </c>
      <c r="I218" s="10">
        <v>970210</v>
      </c>
      <c r="J218" s="49">
        <f t="shared" si="15"/>
        <v>0.46743697478991597</v>
      </c>
      <c r="K218" s="49">
        <f t="shared" si="16"/>
        <v>0.43016066437190892</v>
      </c>
      <c r="L218" s="49">
        <f t="shared" si="17"/>
        <v>0.14023109243697479</v>
      </c>
      <c r="M218" s="49">
        <f t="shared" si="18"/>
        <v>0.30111246506033623</v>
      </c>
      <c r="N218" s="144">
        <f t="shared" si="19"/>
        <v>0.44134355749731102</v>
      </c>
      <c r="O218" s="47"/>
      <c r="P218" s="47"/>
    </row>
    <row r="219" spans="1:16" hidden="1" x14ac:dyDescent="0.25">
      <c r="A219" s="176">
        <v>216</v>
      </c>
      <c r="B219" s="162" t="s">
        <v>1044</v>
      </c>
      <c r="C219" s="162" t="s">
        <v>172</v>
      </c>
      <c r="D219" s="162" t="s">
        <v>571</v>
      </c>
      <c r="E219" s="162" t="s">
        <v>1373</v>
      </c>
      <c r="F219" s="167">
        <v>930</v>
      </c>
      <c r="G219" s="164">
        <v>2005352.125</v>
      </c>
      <c r="H219" s="10">
        <v>227</v>
      </c>
      <c r="I219" s="10">
        <v>458975</v>
      </c>
      <c r="J219" s="49">
        <f t="shared" si="15"/>
        <v>0.24408602150537634</v>
      </c>
      <c r="K219" s="49">
        <f t="shared" si="16"/>
        <v>0.2288750161520885</v>
      </c>
      <c r="L219" s="49">
        <f t="shared" si="17"/>
        <v>7.3225806451612904E-2</v>
      </c>
      <c r="M219" s="49">
        <f t="shared" si="18"/>
        <v>0.16021251130646194</v>
      </c>
      <c r="N219" s="144">
        <f t="shared" si="19"/>
        <v>0.23343831775807483</v>
      </c>
      <c r="O219" s="47"/>
      <c r="P219" s="47"/>
    </row>
    <row r="220" spans="1:16" hidden="1" x14ac:dyDescent="0.25">
      <c r="A220" s="176">
        <v>217</v>
      </c>
      <c r="B220" s="162" t="s">
        <v>1044</v>
      </c>
      <c r="C220" s="162" t="s">
        <v>172</v>
      </c>
      <c r="D220" s="162" t="s">
        <v>579</v>
      </c>
      <c r="E220" s="162" t="s">
        <v>1091</v>
      </c>
      <c r="F220" s="167">
        <v>2262</v>
      </c>
      <c r="G220" s="164">
        <v>3833759.15</v>
      </c>
      <c r="H220" s="10">
        <v>315</v>
      </c>
      <c r="I220" s="10">
        <v>734185</v>
      </c>
      <c r="J220" s="49">
        <f t="shared" si="15"/>
        <v>0.13925729442970822</v>
      </c>
      <c r="K220" s="49">
        <f t="shared" si="16"/>
        <v>0.19150524883651077</v>
      </c>
      <c r="L220" s="49">
        <f t="shared" si="17"/>
        <v>4.1777188328912467E-2</v>
      </c>
      <c r="M220" s="49">
        <f t="shared" si="18"/>
        <v>0.13405367418555753</v>
      </c>
      <c r="N220" s="144">
        <f t="shared" si="19"/>
        <v>0.17583086251447</v>
      </c>
      <c r="O220" s="47"/>
      <c r="P220" s="47"/>
    </row>
    <row r="221" spans="1:16" hidden="1" x14ac:dyDescent="0.25">
      <c r="A221" s="176">
        <v>218</v>
      </c>
      <c r="B221" s="162" t="s">
        <v>1044</v>
      </c>
      <c r="C221" s="162" t="s">
        <v>172</v>
      </c>
      <c r="D221" s="162" t="s">
        <v>580</v>
      </c>
      <c r="E221" s="162" t="s">
        <v>1390</v>
      </c>
      <c r="F221" s="167">
        <v>1166</v>
      </c>
      <c r="G221" s="164">
        <v>2149944.5499999998</v>
      </c>
      <c r="H221" s="10">
        <v>484</v>
      </c>
      <c r="I221" s="10">
        <v>741730</v>
      </c>
      <c r="J221" s="49">
        <f t="shared" si="15"/>
        <v>0.41509433962264153</v>
      </c>
      <c r="K221" s="49">
        <f t="shared" si="16"/>
        <v>0.34499959545468278</v>
      </c>
      <c r="L221" s="49">
        <f t="shared" si="17"/>
        <v>0.12452830188679245</v>
      </c>
      <c r="M221" s="49">
        <f t="shared" si="18"/>
        <v>0.24149971681827792</v>
      </c>
      <c r="N221" s="144">
        <f t="shared" si="19"/>
        <v>0.3660280187050704</v>
      </c>
      <c r="O221" s="47"/>
      <c r="P221" s="47"/>
    </row>
    <row r="222" spans="1:16" hidden="1" x14ac:dyDescent="0.25">
      <c r="A222" s="176">
        <v>219</v>
      </c>
      <c r="B222" s="162" t="s">
        <v>1044</v>
      </c>
      <c r="C222" s="162" t="s">
        <v>172</v>
      </c>
      <c r="D222" s="162" t="s">
        <v>575</v>
      </c>
      <c r="E222" s="162" t="s">
        <v>576</v>
      </c>
      <c r="F222" s="167">
        <v>1950</v>
      </c>
      <c r="G222" s="164">
        <v>4006402.875</v>
      </c>
      <c r="H222" s="10">
        <v>1064</v>
      </c>
      <c r="I222" s="10">
        <v>1309845</v>
      </c>
      <c r="J222" s="49">
        <f t="shared" si="15"/>
        <v>0.54564102564102568</v>
      </c>
      <c r="K222" s="49">
        <f t="shared" si="16"/>
        <v>0.32693791435041342</v>
      </c>
      <c r="L222" s="49">
        <f t="shared" si="17"/>
        <v>0.16369230769230769</v>
      </c>
      <c r="M222" s="49">
        <f t="shared" si="18"/>
        <v>0.22885654004528938</v>
      </c>
      <c r="N222" s="144">
        <f t="shared" si="19"/>
        <v>0.39254884773759707</v>
      </c>
      <c r="O222" s="47"/>
      <c r="P222" s="47"/>
    </row>
    <row r="223" spans="1:16" hidden="1" x14ac:dyDescent="0.25">
      <c r="A223" s="176">
        <v>220</v>
      </c>
      <c r="B223" s="162" t="s">
        <v>1044</v>
      </c>
      <c r="C223" s="162" t="s">
        <v>172</v>
      </c>
      <c r="D223" s="162" t="s">
        <v>581</v>
      </c>
      <c r="E223" s="162" t="s">
        <v>1151</v>
      </c>
      <c r="F223" s="167">
        <v>1184</v>
      </c>
      <c r="G223" s="164">
        <v>2346866.2999999998</v>
      </c>
      <c r="H223" s="10">
        <v>245</v>
      </c>
      <c r="I223" s="10">
        <v>505270</v>
      </c>
      <c r="J223" s="49">
        <f t="shared" si="15"/>
        <v>0.20692567567567569</v>
      </c>
      <c r="K223" s="49">
        <f t="shared" si="16"/>
        <v>0.21529560503723627</v>
      </c>
      <c r="L223" s="49">
        <f t="shared" si="17"/>
        <v>6.20777027027027E-2</v>
      </c>
      <c r="M223" s="49">
        <f t="shared" si="18"/>
        <v>0.15070692352606538</v>
      </c>
      <c r="N223" s="144">
        <f t="shared" si="19"/>
        <v>0.21278462622876809</v>
      </c>
      <c r="O223" s="47"/>
      <c r="P223" s="47"/>
    </row>
    <row r="224" spans="1:16" hidden="1" x14ac:dyDescent="0.25">
      <c r="A224" s="176">
        <v>221</v>
      </c>
      <c r="B224" s="162" t="s">
        <v>1044</v>
      </c>
      <c r="C224" s="162" t="s">
        <v>172</v>
      </c>
      <c r="D224" s="162" t="s">
        <v>577</v>
      </c>
      <c r="E224" s="162" t="s">
        <v>1391</v>
      </c>
      <c r="F224" s="167">
        <v>799</v>
      </c>
      <c r="G224" s="164">
        <v>1602006.35</v>
      </c>
      <c r="H224" s="10">
        <v>268</v>
      </c>
      <c r="I224" s="10">
        <v>307890</v>
      </c>
      <c r="J224" s="49">
        <f t="shared" si="15"/>
        <v>0.33541927409261579</v>
      </c>
      <c r="K224" s="49">
        <f t="shared" si="16"/>
        <v>0.1921902494331561</v>
      </c>
      <c r="L224" s="49">
        <f t="shared" si="17"/>
        <v>0.10062578222778473</v>
      </c>
      <c r="M224" s="49">
        <f t="shared" si="18"/>
        <v>0.13453317460320927</v>
      </c>
      <c r="N224" s="144">
        <f t="shared" si="19"/>
        <v>0.235158956830994</v>
      </c>
      <c r="O224" s="47"/>
      <c r="P224" s="47"/>
    </row>
    <row r="225" spans="1:16" hidden="1" x14ac:dyDescent="0.25">
      <c r="A225" s="176">
        <v>222</v>
      </c>
      <c r="B225" s="162" t="s">
        <v>1044</v>
      </c>
      <c r="C225" s="162" t="s">
        <v>172</v>
      </c>
      <c r="D225" s="162" t="s">
        <v>573</v>
      </c>
      <c r="E225" s="162" t="s">
        <v>574</v>
      </c>
      <c r="F225" s="167">
        <v>1255</v>
      </c>
      <c r="G225" s="164">
        <v>2291080.4</v>
      </c>
      <c r="H225" s="10">
        <v>634</v>
      </c>
      <c r="I225" s="10">
        <v>1086535</v>
      </c>
      <c r="J225" s="49">
        <f t="shared" si="15"/>
        <v>0.50517928286852587</v>
      </c>
      <c r="K225" s="49">
        <f t="shared" si="16"/>
        <v>0.47424568775499981</v>
      </c>
      <c r="L225" s="49">
        <f t="shared" si="17"/>
        <v>0.15155378486055776</v>
      </c>
      <c r="M225" s="49">
        <f t="shared" si="18"/>
        <v>0.33197198142849987</v>
      </c>
      <c r="N225" s="144">
        <f t="shared" si="19"/>
        <v>0.48352576628905763</v>
      </c>
      <c r="O225" s="47"/>
      <c r="P225" s="47"/>
    </row>
    <row r="226" spans="1:16" hidden="1" x14ac:dyDescent="0.25">
      <c r="A226" s="176">
        <v>223</v>
      </c>
      <c r="B226" s="162" t="s">
        <v>1240</v>
      </c>
      <c r="C226" s="162" t="s">
        <v>172</v>
      </c>
      <c r="D226" s="162" t="s">
        <v>565</v>
      </c>
      <c r="E226" s="162" t="s">
        <v>566</v>
      </c>
      <c r="F226" s="167">
        <v>773</v>
      </c>
      <c r="G226" s="164">
        <v>1570509.9</v>
      </c>
      <c r="H226" s="10">
        <v>294</v>
      </c>
      <c r="I226" s="10">
        <v>601800</v>
      </c>
      <c r="J226" s="49">
        <f t="shared" si="15"/>
        <v>0.38033635187580855</v>
      </c>
      <c r="K226" s="49">
        <f t="shared" si="16"/>
        <v>0.38318765134813859</v>
      </c>
      <c r="L226" s="49">
        <f t="shared" si="17"/>
        <v>0.11410090556274256</v>
      </c>
      <c r="M226" s="49">
        <f t="shared" si="18"/>
        <v>0.26823135594369701</v>
      </c>
      <c r="N226" s="144">
        <f t="shared" si="19"/>
        <v>0.38233226150643956</v>
      </c>
      <c r="O226" s="47"/>
      <c r="P226" s="47"/>
    </row>
    <row r="227" spans="1:16" hidden="1" x14ac:dyDescent="0.25">
      <c r="A227" s="176">
        <v>224</v>
      </c>
      <c r="B227" s="162" t="s">
        <v>1240</v>
      </c>
      <c r="C227" s="162" t="s">
        <v>172</v>
      </c>
      <c r="D227" s="162" t="s">
        <v>569</v>
      </c>
      <c r="E227" s="162" t="s">
        <v>1324</v>
      </c>
      <c r="F227" s="167">
        <v>822</v>
      </c>
      <c r="G227" s="164">
        <v>1547226.125</v>
      </c>
      <c r="H227" s="10">
        <v>349</v>
      </c>
      <c r="I227" s="10">
        <v>522765</v>
      </c>
      <c r="J227" s="49">
        <f t="shared" si="15"/>
        <v>0.42457420924574207</v>
      </c>
      <c r="K227" s="49">
        <f t="shared" si="16"/>
        <v>0.33787239728775909</v>
      </c>
      <c r="L227" s="49">
        <f t="shared" si="17"/>
        <v>0.12737226277372263</v>
      </c>
      <c r="M227" s="49">
        <f t="shared" si="18"/>
        <v>0.23651067810143134</v>
      </c>
      <c r="N227" s="144">
        <f t="shared" si="19"/>
        <v>0.36388294087515394</v>
      </c>
      <c r="O227" s="47"/>
      <c r="P227" s="47"/>
    </row>
    <row r="228" spans="1:16" hidden="1" x14ac:dyDescent="0.25">
      <c r="A228" s="176">
        <v>225</v>
      </c>
      <c r="B228" s="162" t="s">
        <v>1240</v>
      </c>
      <c r="C228" s="162" t="s">
        <v>172</v>
      </c>
      <c r="D228" s="162" t="s">
        <v>567</v>
      </c>
      <c r="E228" s="162" t="s">
        <v>568</v>
      </c>
      <c r="F228" s="167">
        <v>958</v>
      </c>
      <c r="G228" s="164">
        <v>1874871.425</v>
      </c>
      <c r="H228" s="10">
        <v>302</v>
      </c>
      <c r="I228" s="10">
        <v>519870</v>
      </c>
      <c r="J228" s="49">
        <f t="shared" si="15"/>
        <v>0.31524008350730687</v>
      </c>
      <c r="K228" s="49">
        <f t="shared" si="16"/>
        <v>0.27728301422056179</v>
      </c>
      <c r="L228" s="49">
        <f t="shared" si="17"/>
        <v>9.457202505219206E-2</v>
      </c>
      <c r="M228" s="49">
        <f t="shared" si="18"/>
        <v>0.19409810995439325</v>
      </c>
      <c r="N228" s="144">
        <f t="shared" si="19"/>
        <v>0.28867013500658534</v>
      </c>
      <c r="O228" s="47"/>
      <c r="P228" s="47"/>
    </row>
    <row r="229" spans="1:16" hidden="1" x14ac:dyDescent="0.25">
      <c r="A229" s="176">
        <v>226</v>
      </c>
      <c r="B229" s="162" t="s">
        <v>1240</v>
      </c>
      <c r="C229" s="162" t="s">
        <v>172</v>
      </c>
      <c r="D229" s="162" t="s">
        <v>563</v>
      </c>
      <c r="E229" s="162" t="s">
        <v>564</v>
      </c>
      <c r="F229" s="167">
        <v>1428</v>
      </c>
      <c r="G229" s="164">
        <v>2787966.65</v>
      </c>
      <c r="H229" s="10">
        <v>591</v>
      </c>
      <c r="I229" s="10">
        <v>1139875</v>
      </c>
      <c r="J229" s="49">
        <f t="shared" si="15"/>
        <v>0.41386554621848737</v>
      </c>
      <c r="K229" s="49">
        <f t="shared" si="16"/>
        <v>0.40885532113520801</v>
      </c>
      <c r="L229" s="49">
        <f t="shared" si="17"/>
        <v>0.12415966386554621</v>
      </c>
      <c r="M229" s="49">
        <f t="shared" si="18"/>
        <v>0.28619872479464559</v>
      </c>
      <c r="N229" s="144">
        <f t="shared" si="19"/>
        <v>0.41035838866019181</v>
      </c>
      <c r="O229" s="47"/>
      <c r="P229" s="47"/>
    </row>
    <row r="230" spans="1:16" hidden="1" x14ac:dyDescent="0.25">
      <c r="A230" s="176">
        <v>227</v>
      </c>
      <c r="B230" s="162" t="s">
        <v>162</v>
      </c>
      <c r="C230" s="162" t="s">
        <v>172</v>
      </c>
      <c r="D230" s="162" t="s">
        <v>555</v>
      </c>
      <c r="E230" s="162" t="s">
        <v>556</v>
      </c>
      <c r="F230" s="167">
        <v>1753</v>
      </c>
      <c r="G230" s="164">
        <v>3304576.35</v>
      </c>
      <c r="H230" s="10">
        <v>818</v>
      </c>
      <c r="I230" s="10">
        <v>1413495</v>
      </c>
      <c r="J230" s="49">
        <f t="shared" si="15"/>
        <v>0.46662863662293214</v>
      </c>
      <c r="K230" s="49">
        <f t="shared" si="16"/>
        <v>0.42773864189883221</v>
      </c>
      <c r="L230" s="49">
        <f t="shared" si="17"/>
        <v>0.13998859098687963</v>
      </c>
      <c r="M230" s="49">
        <f t="shared" si="18"/>
        <v>0.29941704932918251</v>
      </c>
      <c r="N230" s="144">
        <f t="shared" si="19"/>
        <v>0.43940564031606211</v>
      </c>
      <c r="O230" s="47"/>
      <c r="P230" s="47"/>
    </row>
    <row r="231" spans="1:16" hidden="1" x14ac:dyDescent="0.25">
      <c r="A231" s="176">
        <v>228</v>
      </c>
      <c r="B231" s="162" t="s">
        <v>162</v>
      </c>
      <c r="C231" s="162" t="s">
        <v>172</v>
      </c>
      <c r="D231" s="162" t="s">
        <v>551</v>
      </c>
      <c r="E231" s="162" t="s">
        <v>552</v>
      </c>
      <c r="F231" s="167">
        <v>1652</v>
      </c>
      <c r="G231" s="164">
        <v>3346786.2749999999</v>
      </c>
      <c r="H231" s="10">
        <v>624</v>
      </c>
      <c r="I231" s="10">
        <v>1770890</v>
      </c>
      <c r="J231" s="49">
        <f t="shared" si="15"/>
        <v>0.37772397094430993</v>
      </c>
      <c r="K231" s="49">
        <f t="shared" si="16"/>
        <v>0.52913148748944239</v>
      </c>
      <c r="L231" s="49">
        <f t="shared" si="17"/>
        <v>0.11331719128329297</v>
      </c>
      <c r="M231" s="49">
        <f t="shared" si="18"/>
        <v>0.37039204124260966</v>
      </c>
      <c r="N231" s="144">
        <f t="shared" si="19"/>
        <v>0.48370923252590264</v>
      </c>
      <c r="O231" s="47"/>
      <c r="P231" s="47"/>
    </row>
    <row r="232" spans="1:16" hidden="1" x14ac:dyDescent="0.25">
      <c r="A232" s="176">
        <v>229</v>
      </c>
      <c r="B232" s="162" t="s">
        <v>162</v>
      </c>
      <c r="C232" s="162" t="s">
        <v>172</v>
      </c>
      <c r="D232" s="162" t="s">
        <v>561</v>
      </c>
      <c r="E232" s="162" t="s">
        <v>1358</v>
      </c>
      <c r="F232" s="167">
        <v>1947</v>
      </c>
      <c r="G232" s="164">
        <v>3796750</v>
      </c>
      <c r="H232" s="10">
        <v>653</v>
      </c>
      <c r="I232" s="10">
        <v>1370410</v>
      </c>
      <c r="J232" s="49">
        <f t="shared" si="15"/>
        <v>0.33538777606574216</v>
      </c>
      <c r="K232" s="49">
        <f t="shared" si="16"/>
        <v>0.36094291170079673</v>
      </c>
      <c r="L232" s="49">
        <f t="shared" si="17"/>
        <v>0.10061633281972264</v>
      </c>
      <c r="M232" s="49">
        <f t="shared" si="18"/>
        <v>0.25266003819055771</v>
      </c>
      <c r="N232" s="144">
        <f t="shared" si="19"/>
        <v>0.35327637101028037</v>
      </c>
      <c r="O232" s="47"/>
      <c r="P232" s="47"/>
    </row>
    <row r="233" spans="1:16" hidden="1" x14ac:dyDescent="0.25">
      <c r="A233" s="176">
        <v>230</v>
      </c>
      <c r="B233" s="162" t="s">
        <v>162</v>
      </c>
      <c r="C233" s="162" t="s">
        <v>172</v>
      </c>
      <c r="D233" s="162" t="s">
        <v>557</v>
      </c>
      <c r="E233" s="162" t="s">
        <v>1325</v>
      </c>
      <c r="F233" s="167">
        <v>1033</v>
      </c>
      <c r="G233" s="164">
        <v>1642667.9249999998</v>
      </c>
      <c r="H233" s="10">
        <v>404</v>
      </c>
      <c r="I233" s="10">
        <v>762245</v>
      </c>
      <c r="J233" s="49">
        <f t="shared" si="15"/>
        <v>0.39109390125847049</v>
      </c>
      <c r="K233" s="49">
        <f t="shared" si="16"/>
        <v>0.46402866239687496</v>
      </c>
      <c r="L233" s="49">
        <f t="shared" si="17"/>
        <v>0.11732817037754115</v>
      </c>
      <c r="M233" s="49">
        <f t="shared" si="18"/>
        <v>0.32482006367781247</v>
      </c>
      <c r="N233" s="144">
        <f t="shared" si="19"/>
        <v>0.44214823405535364</v>
      </c>
      <c r="O233" s="47"/>
      <c r="P233" s="47"/>
    </row>
    <row r="234" spans="1:16" hidden="1" x14ac:dyDescent="0.25">
      <c r="A234" s="176">
        <v>231</v>
      </c>
      <c r="B234" s="162" t="s">
        <v>162</v>
      </c>
      <c r="C234" s="162" t="s">
        <v>172</v>
      </c>
      <c r="D234" s="162" t="s">
        <v>559</v>
      </c>
      <c r="E234" s="162" t="s">
        <v>560</v>
      </c>
      <c r="F234" s="167">
        <v>1721</v>
      </c>
      <c r="G234" s="164">
        <v>3737890.5750000002</v>
      </c>
      <c r="H234" s="10">
        <v>536</v>
      </c>
      <c r="I234" s="10">
        <v>1333110</v>
      </c>
      <c r="J234" s="49">
        <f t="shared" si="15"/>
        <v>0.31144683323649042</v>
      </c>
      <c r="K234" s="49">
        <f t="shared" si="16"/>
        <v>0.35664767955386173</v>
      </c>
      <c r="L234" s="49">
        <f t="shared" si="17"/>
        <v>9.343404997094712E-2</v>
      </c>
      <c r="M234" s="49">
        <f t="shared" si="18"/>
        <v>0.24965337568770318</v>
      </c>
      <c r="N234" s="144">
        <f t="shared" si="19"/>
        <v>0.3430874256586503</v>
      </c>
      <c r="O234" s="47"/>
      <c r="P234" s="47"/>
    </row>
    <row r="235" spans="1:16" hidden="1" x14ac:dyDescent="0.25">
      <c r="A235" s="176">
        <v>232</v>
      </c>
      <c r="B235" s="202" t="s">
        <v>166</v>
      </c>
      <c r="C235" s="162" t="s">
        <v>172</v>
      </c>
      <c r="D235" s="162" t="s">
        <v>519</v>
      </c>
      <c r="E235" s="162" t="s">
        <v>1356</v>
      </c>
      <c r="F235" s="167">
        <v>874</v>
      </c>
      <c r="G235" s="164">
        <v>1710667.325</v>
      </c>
      <c r="H235" s="10">
        <v>326</v>
      </c>
      <c r="I235" s="10">
        <v>855860</v>
      </c>
      <c r="J235" s="49">
        <f t="shared" si="15"/>
        <v>0.37299771167048057</v>
      </c>
      <c r="K235" s="49">
        <f t="shared" si="16"/>
        <v>0.50030767963607425</v>
      </c>
      <c r="L235" s="49">
        <f t="shared" si="17"/>
        <v>0.11189931350114417</v>
      </c>
      <c r="M235" s="49">
        <f t="shared" si="18"/>
        <v>0.35021537574525197</v>
      </c>
      <c r="N235" s="144">
        <f t="shared" si="19"/>
        <v>0.46211468924639615</v>
      </c>
      <c r="O235" s="47"/>
      <c r="P235" s="47"/>
    </row>
    <row r="236" spans="1:16" hidden="1" x14ac:dyDescent="0.25">
      <c r="A236" s="176">
        <v>233</v>
      </c>
      <c r="B236" s="202" t="s">
        <v>166</v>
      </c>
      <c r="C236" s="162" t="s">
        <v>172</v>
      </c>
      <c r="D236" s="162" t="s">
        <v>522</v>
      </c>
      <c r="E236" s="162" t="s">
        <v>1357</v>
      </c>
      <c r="F236" s="167">
        <v>477</v>
      </c>
      <c r="G236" s="164">
        <v>949520.22499999998</v>
      </c>
      <c r="H236" s="10">
        <v>137</v>
      </c>
      <c r="I236" s="10">
        <v>215020</v>
      </c>
      <c r="J236" s="49">
        <f t="shared" si="15"/>
        <v>0.28721174004192873</v>
      </c>
      <c r="K236" s="49">
        <f t="shared" si="16"/>
        <v>0.2264512059234968</v>
      </c>
      <c r="L236" s="49">
        <f t="shared" si="17"/>
        <v>8.6163522012578611E-2</v>
      </c>
      <c r="M236" s="49">
        <f t="shared" si="18"/>
        <v>0.15851584414644776</v>
      </c>
      <c r="N236" s="144">
        <f t="shared" si="19"/>
        <v>0.24467936615902636</v>
      </c>
      <c r="O236" s="47"/>
      <c r="P236" s="47"/>
    </row>
    <row r="237" spans="1:16" hidden="1" x14ac:dyDescent="0.25">
      <c r="A237" s="176">
        <v>234</v>
      </c>
      <c r="B237" s="202" t="s">
        <v>166</v>
      </c>
      <c r="C237" s="162" t="s">
        <v>172</v>
      </c>
      <c r="D237" s="162" t="s">
        <v>521</v>
      </c>
      <c r="E237" s="162" t="s">
        <v>1242</v>
      </c>
      <c r="F237" s="167">
        <v>427</v>
      </c>
      <c r="G237" s="164">
        <v>808905.22499999998</v>
      </c>
      <c r="H237" s="10">
        <v>52</v>
      </c>
      <c r="I237" s="10">
        <v>113410</v>
      </c>
      <c r="J237" s="49">
        <f t="shared" si="15"/>
        <v>0.12177985948477751</v>
      </c>
      <c r="K237" s="49">
        <f t="shared" si="16"/>
        <v>0.14020183884953891</v>
      </c>
      <c r="L237" s="49">
        <f t="shared" si="17"/>
        <v>3.653395784543325E-2</v>
      </c>
      <c r="M237" s="49">
        <f t="shared" si="18"/>
        <v>9.8141287194677226E-2</v>
      </c>
      <c r="N237" s="144">
        <f t="shared" si="19"/>
        <v>0.13467524504011047</v>
      </c>
      <c r="O237" s="47"/>
      <c r="P237" s="47"/>
    </row>
    <row r="238" spans="1:16" hidden="1" x14ac:dyDescent="0.25">
      <c r="A238" s="176">
        <v>235</v>
      </c>
      <c r="B238" s="185" t="s">
        <v>167</v>
      </c>
      <c r="C238" s="162" t="s">
        <v>172</v>
      </c>
      <c r="D238" s="185" t="s">
        <v>586</v>
      </c>
      <c r="E238" s="185" t="s">
        <v>587</v>
      </c>
      <c r="F238" s="167">
        <v>1322</v>
      </c>
      <c r="G238" s="164">
        <v>2512164</v>
      </c>
      <c r="H238" s="10">
        <v>415</v>
      </c>
      <c r="I238" s="10">
        <v>972685</v>
      </c>
      <c r="J238" s="49">
        <f t="shared" si="15"/>
        <v>0.31391830559757944</v>
      </c>
      <c r="K238" s="49">
        <f t="shared" si="16"/>
        <v>0.38719008790827353</v>
      </c>
      <c r="L238" s="49">
        <f t="shared" si="17"/>
        <v>9.4175491679273832E-2</v>
      </c>
      <c r="M238" s="49">
        <f t="shared" si="18"/>
        <v>0.27103306153579143</v>
      </c>
      <c r="N238" s="144">
        <f t="shared" si="19"/>
        <v>0.36520855321506529</v>
      </c>
      <c r="O238" s="47"/>
      <c r="P238" s="47"/>
    </row>
    <row r="239" spans="1:16" hidden="1" x14ac:dyDescent="0.25">
      <c r="A239" s="176">
        <v>236</v>
      </c>
      <c r="B239" s="185" t="s">
        <v>167</v>
      </c>
      <c r="C239" s="162" t="s">
        <v>172</v>
      </c>
      <c r="D239" s="185" t="s">
        <v>588</v>
      </c>
      <c r="E239" s="185" t="s">
        <v>589</v>
      </c>
      <c r="F239" s="167">
        <v>1094</v>
      </c>
      <c r="G239" s="164">
        <v>2416645.5249999999</v>
      </c>
      <c r="H239" s="10">
        <v>527</v>
      </c>
      <c r="I239" s="10">
        <v>1140440</v>
      </c>
      <c r="J239" s="49">
        <f t="shared" si="15"/>
        <v>0.48171846435100546</v>
      </c>
      <c r="K239" s="49">
        <f t="shared" si="16"/>
        <v>0.47191033529834708</v>
      </c>
      <c r="L239" s="49">
        <f t="shared" si="17"/>
        <v>0.14451553930530164</v>
      </c>
      <c r="M239" s="49">
        <f t="shared" si="18"/>
        <v>0.33033723470884296</v>
      </c>
      <c r="N239" s="144">
        <f t="shared" si="19"/>
        <v>0.47485277401414461</v>
      </c>
      <c r="O239" s="47"/>
      <c r="P239" s="47"/>
    </row>
    <row r="240" spans="1:16" hidden="1" x14ac:dyDescent="0.25">
      <c r="A240" s="176">
        <v>237</v>
      </c>
      <c r="B240" s="185" t="s">
        <v>167</v>
      </c>
      <c r="C240" s="162" t="s">
        <v>172</v>
      </c>
      <c r="D240" s="185" t="s">
        <v>583</v>
      </c>
      <c r="E240" s="185" t="s">
        <v>1395</v>
      </c>
      <c r="F240" s="167">
        <v>892</v>
      </c>
      <c r="G240" s="164">
        <v>1694109.25</v>
      </c>
      <c r="H240" s="10">
        <v>485</v>
      </c>
      <c r="I240" s="10">
        <v>793915</v>
      </c>
      <c r="J240" s="49">
        <f t="shared" si="15"/>
        <v>0.54372197309417036</v>
      </c>
      <c r="K240" s="49">
        <f t="shared" si="16"/>
        <v>0.46863270476800711</v>
      </c>
      <c r="L240" s="49">
        <f t="shared" si="17"/>
        <v>0.16311659192825109</v>
      </c>
      <c r="M240" s="49">
        <f t="shared" si="18"/>
        <v>0.32804289333760495</v>
      </c>
      <c r="N240" s="144">
        <f t="shared" si="19"/>
        <v>0.49115948526585607</v>
      </c>
      <c r="O240" s="47"/>
      <c r="P240" s="47"/>
    </row>
    <row r="241" spans="1:16" hidden="1" x14ac:dyDescent="0.25">
      <c r="A241" s="176">
        <v>238</v>
      </c>
      <c r="B241" s="185" t="s">
        <v>167</v>
      </c>
      <c r="C241" s="185" t="s">
        <v>172</v>
      </c>
      <c r="D241" s="185" t="s">
        <v>582</v>
      </c>
      <c r="E241" s="185" t="s">
        <v>1172</v>
      </c>
      <c r="F241" s="167">
        <v>773</v>
      </c>
      <c r="G241" s="164">
        <v>1450802.2749999999</v>
      </c>
      <c r="H241" s="10">
        <v>378</v>
      </c>
      <c r="I241" s="10">
        <v>541900</v>
      </c>
      <c r="J241" s="49">
        <f t="shared" si="15"/>
        <v>0.48900388098318243</v>
      </c>
      <c r="K241" s="49">
        <f t="shared" si="16"/>
        <v>0.37351747328904628</v>
      </c>
      <c r="L241" s="49">
        <f t="shared" si="17"/>
        <v>0.14670116429495472</v>
      </c>
      <c r="M241" s="49">
        <f t="shared" si="18"/>
        <v>0.26146223130233237</v>
      </c>
      <c r="N241" s="144">
        <f t="shared" si="19"/>
        <v>0.40816339559728709</v>
      </c>
      <c r="O241" s="47"/>
      <c r="P241" s="47"/>
    </row>
    <row r="242" spans="1:16" hidden="1" x14ac:dyDescent="0.25">
      <c r="A242" s="176">
        <v>239</v>
      </c>
      <c r="B242" s="185" t="s">
        <v>167</v>
      </c>
      <c r="C242" s="185" t="s">
        <v>172</v>
      </c>
      <c r="D242" s="185" t="s">
        <v>585</v>
      </c>
      <c r="E242" s="185" t="s">
        <v>1401</v>
      </c>
      <c r="F242" s="167">
        <v>728</v>
      </c>
      <c r="G242" s="164">
        <v>1327836.075</v>
      </c>
      <c r="H242" s="10">
        <v>412</v>
      </c>
      <c r="I242" s="10">
        <v>561120</v>
      </c>
      <c r="J242" s="49">
        <f t="shared" si="15"/>
        <v>0.56593406593406592</v>
      </c>
      <c r="K242" s="49">
        <f t="shared" si="16"/>
        <v>0.42258228298248335</v>
      </c>
      <c r="L242" s="49">
        <f t="shared" si="17"/>
        <v>0.16978021978021976</v>
      </c>
      <c r="M242" s="49">
        <f t="shared" si="18"/>
        <v>0.29580759808773832</v>
      </c>
      <c r="N242" s="144">
        <f t="shared" si="19"/>
        <v>0.46558781786795811</v>
      </c>
      <c r="O242" s="47"/>
      <c r="P242" s="47"/>
    </row>
    <row r="243" spans="1:16" hidden="1" x14ac:dyDescent="0.25">
      <c r="A243" s="176">
        <v>240</v>
      </c>
      <c r="B243" s="202" t="s">
        <v>168</v>
      </c>
      <c r="C243" s="162" t="s">
        <v>172</v>
      </c>
      <c r="D243" s="162" t="s">
        <v>525</v>
      </c>
      <c r="E243" s="162" t="s">
        <v>1396</v>
      </c>
      <c r="F243" s="167">
        <v>984</v>
      </c>
      <c r="G243" s="164">
        <v>1998091.65</v>
      </c>
      <c r="H243" s="10">
        <v>393</v>
      </c>
      <c r="I243" s="10">
        <v>1002620</v>
      </c>
      <c r="J243" s="49">
        <f t="shared" si="15"/>
        <v>0.39939024390243905</v>
      </c>
      <c r="K243" s="49">
        <f t="shared" si="16"/>
        <v>0.50178879432282297</v>
      </c>
      <c r="L243" s="49">
        <f t="shared" si="17"/>
        <v>0.1198170731707317</v>
      </c>
      <c r="M243" s="49">
        <f t="shared" si="18"/>
        <v>0.35125215602597604</v>
      </c>
      <c r="N243" s="144">
        <f t="shared" si="19"/>
        <v>0.47106922919670774</v>
      </c>
      <c r="O243" s="47"/>
      <c r="P243" s="47"/>
    </row>
    <row r="244" spans="1:16" hidden="1" x14ac:dyDescent="0.25">
      <c r="A244" s="176">
        <v>241</v>
      </c>
      <c r="B244" s="202" t="s">
        <v>168</v>
      </c>
      <c r="C244" s="162" t="s">
        <v>172</v>
      </c>
      <c r="D244" s="162" t="s">
        <v>528</v>
      </c>
      <c r="E244" s="162" t="s">
        <v>529</v>
      </c>
      <c r="F244" s="167">
        <v>886</v>
      </c>
      <c r="G244" s="164">
        <v>1748725.675</v>
      </c>
      <c r="H244" s="10">
        <v>310</v>
      </c>
      <c r="I244" s="10">
        <v>489385</v>
      </c>
      <c r="J244" s="49">
        <f t="shared" si="15"/>
        <v>0.34988713318284426</v>
      </c>
      <c r="K244" s="49">
        <f t="shared" si="16"/>
        <v>0.27985235591625884</v>
      </c>
      <c r="L244" s="49">
        <f t="shared" si="17"/>
        <v>0.10496613995485328</v>
      </c>
      <c r="M244" s="49">
        <f t="shared" si="18"/>
        <v>0.19589664914138119</v>
      </c>
      <c r="N244" s="144">
        <f t="shared" si="19"/>
        <v>0.30086278909623448</v>
      </c>
      <c r="O244" s="47"/>
      <c r="P244" s="47"/>
    </row>
    <row r="245" spans="1:16" hidden="1" x14ac:dyDescent="0.25">
      <c r="A245" s="176">
        <v>242</v>
      </c>
      <c r="B245" s="202" t="s">
        <v>168</v>
      </c>
      <c r="C245" s="162" t="s">
        <v>172</v>
      </c>
      <c r="D245" s="162" t="s">
        <v>530</v>
      </c>
      <c r="E245" s="162" t="s">
        <v>468</v>
      </c>
      <c r="F245" s="167">
        <v>1194</v>
      </c>
      <c r="G245" s="164">
        <v>2256442.25</v>
      </c>
      <c r="H245" s="10">
        <v>322</v>
      </c>
      <c r="I245" s="10">
        <v>642475</v>
      </c>
      <c r="J245" s="49">
        <f t="shared" si="15"/>
        <v>0.26968174204355111</v>
      </c>
      <c r="K245" s="49">
        <f t="shared" si="16"/>
        <v>0.28472920146748715</v>
      </c>
      <c r="L245" s="49">
        <f t="shared" si="17"/>
        <v>8.0904522613065327E-2</v>
      </c>
      <c r="M245" s="49">
        <f t="shared" si="18"/>
        <v>0.19931044102724099</v>
      </c>
      <c r="N245" s="144">
        <f t="shared" si="19"/>
        <v>0.28021496364030629</v>
      </c>
      <c r="O245" s="47"/>
      <c r="P245" s="47"/>
    </row>
    <row r="246" spans="1:16" hidden="1" x14ac:dyDescent="0.25">
      <c r="A246" s="176">
        <v>243</v>
      </c>
      <c r="B246" s="202" t="s">
        <v>168</v>
      </c>
      <c r="C246" s="162" t="s">
        <v>172</v>
      </c>
      <c r="D246" s="162" t="s">
        <v>527</v>
      </c>
      <c r="E246" s="162" t="s">
        <v>1148</v>
      </c>
      <c r="F246" s="167">
        <v>1461</v>
      </c>
      <c r="G246" s="164">
        <v>2843568.35</v>
      </c>
      <c r="H246" s="10">
        <v>489</v>
      </c>
      <c r="I246" s="10">
        <v>1022050</v>
      </c>
      <c r="J246" s="49">
        <f t="shared" si="15"/>
        <v>0.3347022587268994</v>
      </c>
      <c r="K246" s="49">
        <f t="shared" si="16"/>
        <v>0.35942515677528902</v>
      </c>
      <c r="L246" s="49">
        <f t="shared" si="17"/>
        <v>0.10041067761806982</v>
      </c>
      <c r="M246" s="49">
        <f t="shared" si="18"/>
        <v>0.25159760974270229</v>
      </c>
      <c r="N246" s="144">
        <f t="shared" si="19"/>
        <v>0.35200828736077211</v>
      </c>
      <c r="O246" s="47"/>
      <c r="P246" s="47"/>
    </row>
    <row r="247" spans="1:16" hidden="1" x14ac:dyDescent="0.25">
      <c r="A247" s="176">
        <v>244</v>
      </c>
      <c r="B247" s="202" t="s">
        <v>168</v>
      </c>
      <c r="C247" s="162" t="s">
        <v>172</v>
      </c>
      <c r="D247" s="162" t="s">
        <v>524</v>
      </c>
      <c r="E247" s="162" t="s">
        <v>1429</v>
      </c>
      <c r="F247" s="167">
        <v>749</v>
      </c>
      <c r="G247" s="164">
        <v>1441096.575</v>
      </c>
      <c r="H247" s="10">
        <v>314</v>
      </c>
      <c r="I247" s="10">
        <v>544880</v>
      </c>
      <c r="J247" s="49">
        <f t="shared" si="15"/>
        <v>0.41922563417890518</v>
      </c>
      <c r="K247" s="49">
        <f t="shared" si="16"/>
        <v>0.37810096106848357</v>
      </c>
      <c r="L247" s="49">
        <f t="shared" si="17"/>
        <v>0.12576769025367154</v>
      </c>
      <c r="M247" s="49">
        <f t="shared" si="18"/>
        <v>0.26467067274793848</v>
      </c>
      <c r="N247" s="144">
        <f t="shared" si="19"/>
        <v>0.39043836300161006</v>
      </c>
      <c r="O247" s="47"/>
      <c r="P247" s="47"/>
    </row>
    <row r="248" spans="1:16" hidden="1" x14ac:dyDescent="0.25">
      <c r="A248" s="176">
        <v>245</v>
      </c>
      <c r="B248" s="162" t="s">
        <v>169</v>
      </c>
      <c r="C248" s="162" t="s">
        <v>172</v>
      </c>
      <c r="D248" s="162" t="s">
        <v>593</v>
      </c>
      <c r="E248" s="162" t="s">
        <v>594</v>
      </c>
      <c r="F248" s="167">
        <v>1054</v>
      </c>
      <c r="G248" s="164">
        <v>2056043.375</v>
      </c>
      <c r="H248" s="10">
        <v>370</v>
      </c>
      <c r="I248" s="10">
        <v>646100</v>
      </c>
      <c r="J248" s="49">
        <f t="shared" si="15"/>
        <v>0.35104364326375709</v>
      </c>
      <c r="K248" s="49">
        <f t="shared" si="16"/>
        <v>0.31424434321576511</v>
      </c>
      <c r="L248" s="49">
        <f t="shared" si="17"/>
        <v>0.10531309297912712</v>
      </c>
      <c r="M248" s="49">
        <f t="shared" si="18"/>
        <v>0.21997104025103556</v>
      </c>
      <c r="N248" s="144">
        <f t="shared" si="19"/>
        <v>0.3252841332301627</v>
      </c>
      <c r="O248" s="47"/>
      <c r="P248" s="47"/>
    </row>
    <row r="249" spans="1:16" hidden="1" x14ac:dyDescent="0.25">
      <c r="A249" s="176">
        <v>246</v>
      </c>
      <c r="B249" s="162" t="s">
        <v>169</v>
      </c>
      <c r="C249" s="162" t="s">
        <v>172</v>
      </c>
      <c r="D249" s="162" t="s">
        <v>597</v>
      </c>
      <c r="E249" s="162" t="s">
        <v>1204</v>
      </c>
      <c r="F249" s="167">
        <v>812</v>
      </c>
      <c r="G249" s="164">
        <v>1582746.35</v>
      </c>
      <c r="H249" s="10">
        <v>470</v>
      </c>
      <c r="I249" s="10">
        <v>773355</v>
      </c>
      <c r="J249" s="49">
        <f t="shared" si="15"/>
        <v>0.5788177339901478</v>
      </c>
      <c r="K249" s="49">
        <f t="shared" si="16"/>
        <v>0.48861587960698816</v>
      </c>
      <c r="L249" s="49">
        <f t="shared" si="17"/>
        <v>0.17364532019704434</v>
      </c>
      <c r="M249" s="49">
        <f t="shared" si="18"/>
        <v>0.3420311157248917</v>
      </c>
      <c r="N249" s="144">
        <f t="shared" si="19"/>
        <v>0.51567643592193602</v>
      </c>
      <c r="O249" s="47"/>
      <c r="P249" s="47"/>
    </row>
    <row r="250" spans="1:16" hidden="1" x14ac:dyDescent="0.25">
      <c r="A250" s="176">
        <v>247</v>
      </c>
      <c r="B250" s="162" t="s">
        <v>169</v>
      </c>
      <c r="C250" s="162" t="s">
        <v>172</v>
      </c>
      <c r="D250" s="162" t="s">
        <v>591</v>
      </c>
      <c r="E250" s="162" t="s">
        <v>592</v>
      </c>
      <c r="F250" s="167">
        <v>1142</v>
      </c>
      <c r="G250" s="164">
        <v>2246860.7999999998</v>
      </c>
      <c r="H250" s="10">
        <v>547</v>
      </c>
      <c r="I250" s="10">
        <v>965895</v>
      </c>
      <c r="J250" s="49">
        <f t="shared" si="15"/>
        <v>0.478984238178634</v>
      </c>
      <c r="K250" s="49">
        <f t="shared" si="16"/>
        <v>0.42988644423366151</v>
      </c>
      <c r="L250" s="49">
        <f t="shared" si="17"/>
        <v>0.14369527145359021</v>
      </c>
      <c r="M250" s="49">
        <f t="shared" si="18"/>
        <v>0.30092051096356304</v>
      </c>
      <c r="N250" s="144">
        <f t="shared" si="19"/>
        <v>0.44461578241715327</v>
      </c>
      <c r="O250" s="47"/>
      <c r="P250" s="47"/>
    </row>
    <row r="251" spans="1:16" hidden="1" x14ac:dyDescent="0.25">
      <c r="A251" s="176">
        <v>248</v>
      </c>
      <c r="B251" s="162" t="s">
        <v>169</v>
      </c>
      <c r="C251" s="162" t="s">
        <v>172</v>
      </c>
      <c r="D251" s="162" t="s">
        <v>595</v>
      </c>
      <c r="E251" s="162" t="s">
        <v>596</v>
      </c>
      <c r="F251" s="167">
        <v>689</v>
      </c>
      <c r="G251" s="164">
        <v>1342910.1</v>
      </c>
      <c r="H251" s="10">
        <v>517</v>
      </c>
      <c r="I251" s="10">
        <v>688295</v>
      </c>
      <c r="J251" s="49">
        <f t="shared" si="15"/>
        <v>0.75036284470246739</v>
      </c>
      <c r="K251" s="49">
        <f t="shared" si="16"/>
        <v>0.5125398937724871</v>
      </c>
      <c r="L251" s="49">
        <f t="shared" si="17"/>
        <v>0.22510885341074022</v>
      </c>
      <c r="M251" s="49">
        <f t="shared" si="18"/>
        <v>0.35877792564074096</v>
      </c>
      <c r="N251" s="144">
        <f t="shared" si="19"/>
        <v>0.58388677905148123</v>
      </c>
      <c r="O251" s="47"/>
      <c r="P251" s="47"/>
    </row>
    <row r="252" spans="1:16" hidden="1" x14ac:dyDescent="0.25">
      <c r="A252" s="176">
        <v>249</v>
      </c>
      <c r="B252" s="162" t="s">
        <v>169</v>
      </c>
      <c r="C252" s="162" t="s">
        <v>172</v>
      </c>
      <c r="D252" s="162" t="s">
        <v>590</v>
      </c>
      <c r="E252" s="162" t="s">
        <v>373</v>
      </c>
      <c r="F252" s="167">
        <v>365</v>
      </c>
      <c r="G252" s="164">
        <v>712303.27500000002</v>
      </c>
      <c r="H252" s="10">
        <v>207</v>
      </c>
      <c r="I252" s="10">
        <v>339055</v>
      </c>
      <c r="J252" s="49">
        <f t="shared" si="15"/>
        <v>0.56712328767123288</v>
      </c>
      <c r="K252" s="49">
        <f t="shared" si="16"/>
        <v>0.47599809224518869</v>
      </c>
      <c r="L252" s="49">
        <f t="shared" si="17"/>
        <v>0.17013698630136986</v>
      </c>
      <c r="M252" s="49">
        <f t="shared" si="18"/>
        <v>0.33319866457163205</v>
      </c>
      <c r="N252" s="144">
        <f t="shared" si="19"/>
        <v>0.50333565087300192</v>
      </c>
      <c r="O252" s="47"/>
      <c r="P252" s="47"/>
    </row>
    <row r="253" spans="1:16" hidden="1" x14ac:dyDescent="0.25">
      <c r="A253" s="176">
        <v>250</v>
      </c>
      <c r="B253" s="162" t="s">
        <v>170</v>
      </c>
      <c r="C253" s="162" t="s">
        <v>172</v>
      </c>
      <c r="D253" s="162" t="s">
        <v>604</v>
      </c>
      <c r="E253" s="162" t="s">
        <v>605</v>
      </c>
      <c r="F253" s="167">
        <v>748</v>
      </c>
      <c r="G253" s="164">
        <v>1466513.2250000001</v>
      </c>
      <c r="H253" s="10">
        <v>163</v>
      </c>
      <c r="I253" s="10">
        <v>230660</v>
      </c>
      <c r="J253" s="49">
        <f t="shared" si="15"/>
        <v>0.21791443850267381</v>
      </c>
      <c r="K253" s="49">
        <f t="shared" si="16"/>
        <v>0.15728463682964741</v>
      </c>
      <c r="L253" s="49">
        <f t="shared" si="17"/>
        <v>6.5374331550802134E-2</v>
      </c>
      <c r="M253" s="49">
        <f t="shared" si="18"/>
        <v>0.11009924578075318</v>
      </c>
      <c r="N253" s="144">
        <f t="shared" si="19"/>
        <v>0.17547357733155533</v>
      </c>
      <c r="O253" s="47"/>
      <c r="P253" s="47"/>
    </row>
    <row r="254" spans="1:16" hidden="1" x14ac:dyDescent="0.25">
      <c r="A254" s="176">
        <v>251</v>
      </c>
      <c r="B254" s="162" t="s">
        <v>170</v>
      </c>
      <c r="C254" s="162" t="s">
        <v>172</v>
      </c>
      <c r="D254" s="162" t="s">
        <v>602</v>
      </c>
      <c r="E254" s="162" t="s">
        <v>1392</v>
      </c>
      <c r="F254" s="167">
        <v>748</v>
      </c>
      <c r="G254" s="164">
        <v>1466513.2250000001</v>
      </c>
      <c r="H254" s="10">
        <v>37</v>
      </c>
      <c r="I254" s="10">
        <v>41935</v>
      </c>
      <c r="J254" s="49">
        <f t="shared" si="15"/>
        <v>4.9465240641711233E-2</v>
      </c>
      <c r="K254" s="49">
        <f t="shared" si="16"/>
        <v>2.8595037047824779E-2</v>
      </c>
      <c r="L254" s="49">
        <f t="shared" si="17"/>
        <v>1.4839572192513369E-2</v>
      </c>
      <c r="M254" s="49">
        <f t="shared" si="18"/>
        <v>2.0016525933477344E-2</v>
      </c>
      <c r="N254" s="144">
        <f t="shared" si="19"/>
        <v>3.4856098125990713E-2</v>
      </c>
      <c r="O254" s="47"/>
      <c r="P254" s="47"/>
    </row>
    <row r="255" spans="1:16" hidden="1" x14ac:dyDescent="0.25">
      <c r="A255" s="176">
        <v>252</v>
      </c>
      <c r="B255" s="162" t="s">
        <v>170</v>
      </c>
      <c r="C255" s="162" t="s">
        <v>172</v>
      </c>
      <c r="D255" s="162" t="s">
        <v>600</v>
      </c>
      <c r="E255" s="162" t="s">
        <v>601</v>
      </c>
      <c r="F255" s="167">
        <v>888</v>
      </c>
      <c r="G255" s="164">
        <v>1723561.625</v>
      </c>
      <c r="H255" s="10">
        <v>198</v>
      </c>
      <c r="I255" s="10">
        <v>251550</v>
      </c>
      <c r="J255" s="49">
        <f t="shared" si="15"/>
        <v>0.22297297297297297</v>
      </c>
      <c r="K255" s="49">
        <f t="shared" si="16"/>
        <v>0.14594778414145768</v>
      </c>
      <c r="L255" s="49">
        <f t="shared" si="17"/>
        <v>6.6891891891891889E-2</v>
      </c>
      <c r="M255" s="49">
        <f t="shared" si="18"/>
        <v>0.10216344889902036</v>
      </c>
      <c r="N255" s="144">
        <f t="shared" si="19"/>
        <v>0.16905534079091225</v>
      </c>
      <c r="O255" s="47"/>
      <c r="P255" s="47"/>
    </row>
    <row r="256" spans="1:16" hidden="1" x14ac:dyDescent="0.25">
      <c r="A256" s="176">
        <v>253</v>
      </c>
      <c r="B256" s="162" t="s">
        <v>170</v>
      </c>
      <c r="C256" s="162" t="s">
        <v>172</v>
      </c>
      <c r="D256" s="162" t="s">
        <v>606</v>
      </c>
      <c r="E256" s="162" t="s">
        <v>1393</v>
      </c>
      <c r="F256" s="167">
        <v>374</v>
      </c>
      <c r="G256" s="164">
        <v>724970.42500000005</v>
      </c>
      <c r="H256" s="10">
        <v>97</v>
      </c>
      <c r="I256" s="10">
        <v>119005</v>
      </c>
      <c r="J256" s="49">
        <f t="shared" si="15"/>
        <v>0.25935828877005346</v>
      </c>
      <c r="K256" s="49">
        <f t="shared" si="16"/>
        <v>0.16415152383629994</v>
      </c>
      <c r="L256" s="49">
        <f t="shared" si="17"/>
        <v>7.780748663101604E-2</v>
      </c>
      <c r="M256" s="49">
        <f t="shared" si="18"/>
        <v>0.11490606668540995</v>
      </c>
      <c r="N256" s="144">
        <f t="shared" si="19"/>
        <v>0.19271355331642598</v>
      </c>
      <c r="O256" s="47"/>
      <c r="P256" s="47"/>
    </row>
    <row r="257" spans="1:16" hidden="1" x14ac:dyDescent="0.25">
      <c r="A257" s="176">
        <v>254</v>
      </c>
      <c r="B257" s="162" t="s">
        <v>170</v>
      </c>
      <c r="C257" s="162" t="s">
        <v>172</v>
      </c>
      <c r="D257" s="162" t="s">
        <v>608</v>
      </c>
      <c r="E257" s="162" t="s">
        <v>1205</v>
      </c>
      <c r="F257" s="167">
        <v>1225</v>
      </c>
      <c r="G257" s="164">
        <v>2393105.6</v>
      </c>
      <c r="H257" s="10">
        <v>188</v>
      </c>
      <c r="I257" s="10">
        <v>447120</v>
      </c>
      <c r="J257" s="49">
        <f t="shared" si="15"/>
        <v>0.15346938775510205</v>
      </c>
      <c r="K257" s="49">
        <f t="shared" si="16"/>
        <v>0.18683671961655179</v>
      </c>
      <c r="L257" s="49">
        <f t="shared" si="17"/>
        <v>4.6040816326530613E-2</v>
      </c>
      <c r="M257" s="49">
        <f t="shared" si="18"/>
        <v>0.13078570373158624</v>
      </c>
      <c r="N257" s="144">
        <f t="shared" si="19"/>
        <v>0.17682652005811686</v>
      </c>
      <c r="O257" s="47"/>
      <c r="P257" s="47"/>
    </row>
    <row r="258" spans="1:16" hidden="1" x14ac:dyDescent="0.25">
      <c r="A258" s="176">
        <v>255</v>
      </c>
      <c r="B258" s="162" t="s">
        <v>170</v>
      </c>
      <c r="C258" s="162" t="s">
        <v>172</v>
      </c>
      <c r="D258" s="162" t="s">
        <v>598</v>
      </c>
      <c r="E258" s="162" t="s">
        <v>1394</v>
      </c>
      <c r="F258" s="167">
        <v>704</v>
      </c>
      <c r="G258" s="164">
        <v>1377112.25</v>
      </c>
      <c r="H258" s="10">
        <v>156</v>
      </c>
      <c r="I258" s="10">
        <v>303010</v>
      </c>
      <c r="J258" s="49">
        <f t="shared" si="15"/>
        <v>0.22159090909090909</v>
      </c>
      <c r="K258" s="49">
        <f t="shared" si="16"/>
        <v>0.22003289855275052</v>
      </c>
      <c r="L258" s="49">
        <f t="shared" si="17"/>
        <v>6.6477272727272718E-2</v>
      </c>
      <c r="M258" s="49">
        <f t="shared" si="18"/>
        <v>0.15402302898692535</v>
      </c>
      <c r="N258" s="144">
        <f t="shared" si="19"/>
        <v>0.22050030171419807</v>
      </c>
      <c r="O258" s="47"/>
      <c r="P258" s="47"/>
    </row>
    <row r="259" spans="1:16" hidden="1" x14ac:dyDescent="0.25">
      <c r="A259" s="176">
        <v>256</v>
      </c>
      <c r="B259" s="162" t="s">
        <v>165</v>
      </c>
      <c r="C259" s="162" t="s">
        <v>172</v>
      </c>
      <c r="D259" s="162" t="s">
        <v>613</v>
      </c>
      <c r="E259" s="162" t="s">
        <v>1430</v>
      </c>
      <c r="F259" s="167">
        <v>1682</v>
      </c>
      <c r="G259" s="164">
        <v>3276995.8250000002</v>
      </c>
      <c r="H259" s="10">
        <v>485</v>
      </c>
      <c r="I259" s="10">
        <v>885945</v>
      </c>
      <c r="J259" s="49">
        <f t="shared" si="15"/>
        <v>0.28834720570749106</v>
      </c>
      <c r="K259" s="49">
        <f t="shared" si="16"/>
        <v>0.27035280095298869</v>
      </c>
      <c r="L259" s="49">
        <f t="shared" si="17"/>
        <v>8.6504161712247313E-2</v>
      </c>
      <c r="M259" s="49">
        <f t="shared" si="18"/>
        <v>0.18924696066709207</v>
      </c>
      <c r="N259" s="144">
        <f t="shared" si="19"/>
        <v>0.27575112237933941</v>
      </c>
      <c r="O259" s="47"/>
      <c r="P259" s="47"/>
    </row>
    <row r="260" spans="1:16" hidden="1" x14ac:dyDescent="0.25">
      <c r="A260" s="176">
        <v>257</v>
      </c>
      <c r="B260" s="162" t="s">
        <v>165</v>
      </c>
      <c r="C260" s="162" t="s">
        <v>172</v>
      </c>
      <c r="D260" s="162" t="s">
        <v>617</v>
      </c>
      <c r="E260" s="162" t="s">
        <v>618</v>
      </c>
      <c r="F260" s="167">
        <v>779</v>
      </c>
      <c r="G260" s="164">
        <v>1525877.5249999999</v>
      </c>
      <c r="H260" s="10">
        <v>322</v>
      </c>
      <c r="I260" s="10">
        <v>476670</v>
      </c>
      <c r="J260" s="49">
        <f t="shared" ref="J260:J323" si="20">IFERROR(H260/F260,0)</f>
        <v>0.41335044929396664</v>
      </c>
      <c r="K260" s="49">
        <f t="shared" ref="K260:K323" si="21">IFERROR(I260/G260,0)</f>
        <v>0.31239073398109068</v>
      </c>
      <c r="L260" s="49">
        <f t="shared" si="17"/>
        <v>0.12400513478818999</v>
      </c>
      <c r="M260" s="49">
        <f t="shared" si="18"/>
        <v>0.21867351378676347</v>
      </c>
      <c r="N260" s="144">
        <f t="shared" si="19"/>
        <v>0.34267864857495345</v>
      </c>
      <c r="O260" s="47"/>
      <c r="P260" s="47"/>
    </row>
    <row r="261" spans="1:16" hidden="1" x14ac:dyDescent="0.25">
      <c r="A261" s="176">
        <v>258</v>
      </c>
      <c r="B261" s="162" t="s">
        <v>165</v>
      </c>
      <c r="C261" s="162" t="s">
        <v>172</v>
      </c>
      <c r="D261" s="162" t="s">
        <v>615</v>
      </c>
      <c r="E261" s="162" t="s">
        <v>616</v>
      </c>
      <c r="F261" s="167">
        <v>1033</v>
      </c>
      <c r="G261" s="164">
        <v>2019491.7</v>
      </c>
      <c r="H261" s="10">
        <v>460</v>
      </c>
      <c r="I261" s="10">
        <v>814510</v>
      </c>
      <c r="J261" s="49">
        <f t="shared" si="20"/>
        <v>0.44530493707647628</v>
      </c>
      <c r="K261" s="49">
        <f t="shared" si="21"/>
        <v>0.40332426223885942</v>
      </c>
      <c r="L261" s="49">
        <f t="shared" ref="L261:L324" si="22">IF((J261*0.3)&gt;30%,30%,(J261*0.3))</f>
        <v>0.13359148112294289</v>
      </c>
      <c r="M261" s="49">
        <f t="shared" ref="M261:M324" si="23">IF((K261*0.7)&gt;70%,70%,(K261*0.7))</f>
        <v>0.28232698356720159</v>
      </c>
      <c r="N261" s="144">
        <f t="shared" ref="N261:N324" si="24">L261+M261</f>
        <v>0.41591846469014448</v>
      </c>
      <c r="O261" s="47"/>
      <c r="P261" s="47"/>
    </row>
    <row r="262" spans="1:16" hidden="1" x14ac:dyDescent="0.25">
      <c r="A262" s="176">
        <v>259</v>
      </c>
      <c r="B262" s="162" t="s">
        <v>165</v>
      </c>
      <c r="C262" s="162" t="s">
        <v>172</v>
      </c>
      <c r="D262" s="162" t="s">
        <v>611</v>
      </c>
      <c r="E262" s="162" t="s">
        <v>612</v>
      </c>
      <c r="F262" s="167">
        <v>904</v>
      </c>
      <c r="G262" s="164">
        <v>1757408.2999999998</v>
      </c>
      <c r="H262" s="10">
        <v>511</v>
      </c>
      <c r="I262" s="10">
        <v>840460</v>
      </c>
      <c r="J262" s="49">
        <f t="shared" si="20"/>
        <v>0.56526548672566368</v>
      </c>
      <c r="K262" s="49">
        <f t="shared" si="21"/>
        <v>0.47823832401383337</v>
      </c>
      <c r="L262" s="49">
        <f t="shared" si="22"/>
        <v>0.16957964601769909</v>
      </c>
      <c r="M262" s="49">
        <f t="shared" si="23"/>
        <v>0.33476682680968334</v>
      </c>
      <c r="N262" s="144">
        <f t="shared" si="24"/>
        <v>0.50434647282738243</v>
      </c>
      <c r="O262" s="47"/>
      <c r="P262" s="47"/>
    </row>
    <row r="263" spans="1:16" hidden="1" x14ac:dyDescent="0.25">
      <c r="A263" s="176">
        <v>260</v>
      </c>
      <c r="B263" s="162" t="s">
        <v>165</v>
      </c>
      <c r="C263" s="162" t="s">
        <v>172</v>
      </c>
      <c r="D263" s="162" t="s">
        <v>609</v>
      </c>
      <c r="E263" s="162" t="s">
        <v>1046</v>
      </c>
      <c r="F263" s="167">
        <v>1607</v>
      </c>
      <c r="G263" s="164">
        <v>3156070.0750000002</v>
      </c>
      <c r="H263" s="10">
        <v>431</v>
      </c>
      <c r="I263" s="10">
        <v>952490</v>
      </c>
      <c r="J263" s="49">
        <f t="shared" si="20"/>
        <v>0.26820161792159303</v>
      </c>
      <c r="K263" s="49">
        <f t="shared" si="21"/>
        <v>0.3017962140780413</v>
      </c>
      <c r="L263" s="49">
        <f t="shared" si="22"/>
        <v>8.0460485376477903E-2</v>
      </c>
      <c r="M263" s="49">
        <f t="shared" si="23"/>
        <v>0.21125734985462891</v>
      </c>
      <c r="N263" s="144">
        <f t="shared" si="24"/>
        <v>0.29171783523110684</v>
      </c>
      <c r="O263" s="47"/>
      <c r="P263" s="47"/>
    </row>
    <row r="264" spans="1:16" hidden="1" x14ac:dyDescent="0.25">
      <c r="A264" s="176">
        <v>261</v>
      </c>
      <c r="B264" s="162" t="s">
        <v>165</v>
      </c>
      <c r="C264" s="162" t="s">
        <v>172</v>
      </c>
      <c r="D264" s="162" t="s">
        <v>1047</v>
      </c>
      <c r="E264" s="162" t="s">
        <v>1152</v>
      </c>
      <c r="F264" s="167">
        <v>779</v>
      </c>
      <c r="G264" s="164">
        <v>1525877.5249999999</v>
      </c>
      <c r="H264" s="10">
        <v>305</v>
      </c>
      <c r="I264" s="10">
        <v>450775</v>
      </c>
      <c r="J264" s="49">
        <f t="shared" si="20"/>
        <v>0.39152759948652116</v>
      </c>
      <c r="K264" s="49">
        <f t="shared" si="21"/>
        <v>0.2954201714190659</v>
      </c>
      <c r="L264" s="49">
        <f t="shared" si="22"/>
        <v>0.11745827984595635</v>
      </c>
      <c r="M264" s="49">
        <f t="shared" si="23"/>
        <v>0.20679411999334613</v>
      </c>
      <c r="N264" s="144">
        <f t="shared" si="24"/>
        <v>0.32425239983930249</v>
      </c>
      <c r="O264" s="47"/>
      <c r="P264" s="47"/>
    </row>
    <row r="265" spans="1:16" hidden="1" x14ac:dyDescent="0.25">
      <c r="A265" s="176">
        <v>262</v>
      </c>
      <c r="B265" s="162" t="s">
        <v>165</v>
      </c>
      <c r="C265" s="162" t="s">
        <v>172</v>
      </c>
      <c r="D265" s="162" t="s">
        <v>610</v>
      </c>
      <c r="E265" s="162" t="s">
        <v>1243</v>
      </c>
      <c r="F265" s="167">
        <v>731</v>
      </c>
      <c r="G265" s="164">
        <v>1421476.55</v>
      </c>
      <c r="H265" s="10">
        <v>422</v>
      </c>
      <c r="I265" s="10">
        <v>690840</v>
      </c>
      <c r="J265" s="49">
        <f t="shared" si="20"/>
        <v>0.57729138166894667</v>
      </c>
      <c r="K265" s="49">
        <f t="shared" si="21"/>
        <v>0.48600168606369198</v>
      </c>
      <c r="L265" s="49">
        <f t="shared" si="22"/>
        <v>0.17318741450068401</v>
      </c>
      <c r="M265" s="49">
        <f t="shared" si="23"/>
        <v>0.34020118024458434</v>
      </c>
      <c r="N265" s="144">
        <f t="shared" si="24"/>
        <v>0.51338859474526832</v>
      </c>
      <c r="O265" s="47"/>
      <c r="P265" s="47"/>
    </row>
    <row r="266" spans="1:16" hidden="1" x14ac:dyDescent="0.25">
      <c r="A266" s="176">
        <v>263</v>
      </c>
      <c r="B266" s="162" t="s">
        <v>165</v>
      </c>
      <c r="C266" s="162" t="s">
        <v>172</v>
      </c>
      <c r="D266" s="162" t="s">
        <v>619</v>
      </c>
      <c r="E266" s="162" t="s">
        <v>1106</v>
      </c>
      <c r="F266" s="167">
        <v>1123</v>
      </c>
      <c r="G266" s="164">
        <v>2181388.65</v>
      </c>
      <c r="H266" s="10">
        <v>1030</v>
      </c>
      <c r="I266" s="10">
        <v>1735955</v>
      </c>
      <c r="J266" s="49">
        <f t="shared" si="20"/>
        <v>0.91718610863757788</v>
      </c>
      <c r="K266" s="49">
        <f t="shared" si="21"/>
        <v>0.79580271035150019</v>
      </c>
      <c r="L266" s="49">
        <f t="shared" si="22"/>
        <v>0.27515583259127335</v>
      </c>
      <c r="M266" s="49">
        <f t="shared" si="23"/>
        <v>0.55706189724605004</v>
      </c>
      <c r="N266" s="144">
        <f t="shared" si="24"/>
        <v>0.83221772983732345</v>
      </c>
      <c r="O266" s="47"/>
      <c r="P266" s="47"/>
    </row>
    <row r="267" spans="1:16" hidden="1" x14ac:dyDescent="0.25">
      <c r="A267" s="176">
        <v>264</v>
      </c>
      <c r="B267" s="162" t="s">
        <v>160</v>
      </c>
      <c r="C267" s="162" t="s">
        <v>172</v>
      </c>
      <c r="D267" s="162" t="s">
        <v>532</v>
      </c>
      <c r="E267" s="162" t="s">
        <v>533</v>
      </c>
      <c r="F267" s="167">
        <v>1142</v>
      </c>
      <c r="G267" s="164">
        <v>2236213.65</v>
      </c>
      <c r="H267" s="10">
        <v>621</v>
      </c>
      <c r="I267" s="10">
        <v>1042550</v>
      </c>
      <c r="J267" s="49">
        <f t="shared" si="20"/>
        <v>0.54378283712784592</v>
      </c>
      <c r="K267" s="49">
        <f t="shared" si="21"/>
        <v>0.46621216179411124</v>
      </c>
      <c r="L267" s="49">
        <f t="shared" si="22"/>
        <v>0.16313485113835377</v>
      </c>
      <c r="M267" s="49">
        <f t="shared" si="23"/>
        <v>0.32634851325587783</v>
      </c>
      <c r="N267" s="144">
        <f t="shared" si="24"/>
        <v>0.48948336439423157</v>
      </c>
      <c r="O267" s="47"/>
      <c r="P267" s="47"/>
    </row>
    <row r="268" spans="1:16" hidden="1" x14ac:dyDescent="0.25">
      <c r="A268" s="176">
        <v>265</v>
      </c>
      <c r="B268" s="162" t="s">
        <v>160</v>
      </c>
      <c r="C268" s="162" t="s">
        <v>172</v>
      </c>
      <c r="D268" s="162" t="s">
        <v>531</v>
      </c>
      <c r="E268" s="162" t="s">
        <v>1037</v>
      </c>
      <c r="F268" s="167">
        <v>1003</v>
      </c>
      <c r="G268" s="164">
        <v>1961382.4</v>
      </c>
      <c r="H268" s="10">
        <v>447</v>
      </c>
      <c r="I268" s="10">
        <v>712980</v>
      </c>
      <c r="J268" s="49">
        <f t="shared" si="20"/>
        <v>0.4456630109670987</v>
      </c>
      <c r="K268" s="49">
        <f t="shared" si="21"/>
        <v>0.36350892105486415</v>
      </c>
      <c r="L268" s="49">
        <f t="shared" si="22"/>
        <v>0.13369890329012959</v>
      </c>
      <c r="M268" s="49">
        <f t="shared" si="23"/>
        <v>0.25445624473840489</v>
      </c>
      <c r="N268" s="144">
        <f t="shared" si="24"/>
        <v>0.38815514802853446</v>
      </c>
      <c r="O268" s="47"/>
      <c r="P268" s="47"/>
    </row>
    <row r="269" spans="1:16" hidden="1" x14ac:dyDescent="0.25">
      <c r="A269" s="176">
        <v>266</v>
      </c>
      <c r="B269" s="162" t="s">
        <v>161</v>
      </c>
      <c r="C269" s="162" t="s">
        <v>172</v>
      </c>
      <c r="D269" s="162" t="s">
        <v>542</v>
      </c>
      <c r="E269" s="162" t="s">
        <v>543</v>
      </c>
      <c r="F269" s="167">
        <v>842</v>
      </c>
      <c r="G269" s="164">
        <v>1656225.175</v>
      </c>
      <c r="H269" s="10">
        <v>488</v>
      </c>
      <c r="I269" s="10">
        <v>764130</v>
      </c>
      <c r="J269" s="49">
        <f t="shared" si="20"/>
        <v>0.57957244655581952</v>
      </c>
      <c r="K269" s="49">
        <f t="shared" si="21"/>
        <v>0.46136842473729456</v>
      </c>
      <c r="L269" s="49">
        <f t="shared" si="22"/>
        <v>0.17387173396674585</v>
      </c>
      <c r="M269" s="49">
        <f t="shared" si="23"/>
        <v>0.32295789731610619</v>
      </c>
      <c r="N269" s="144">
        <f t="shared" si="24"/>
        <v>0.49682963128285207</v>
      </c>
      <c r="O269" s="47"/>
      <c r="P269" s="47"/>
    </row>
    <row r="270" spans="1:16" hidden="1" x14ac:dyDescent="0.25">
      <c r="A270" s="176">
        <v>267</v>
      </c>
      <c r="B270" s="162" t="s">
        <v>161</v>
      </c>
      <c r="C270" s="162" t="s">
        <v>172</v>
      </c>
      <c r="D270" s="162" t="s">
        <v>548</v>
      </c>
      <c r="E270" s="162" t="s">
        <v>1147</v>
      </c>
      <c r="F270" s="167">
        <v>1486</v>
      </c>
      <c r="G270" s="164">
        <v>2848553.6</v>
      </c>
      <c r="H270" s="10">
        <v>440</v>
      </c>
      <c r="I270" s="10">
        <v>712495</v>
      </c>
      <c r="J270" s="49">
        <f t="shared" si="20"/>
        <v>0.29609690444145359</v>
      </c>
      <c r="K270" s="49">
        <f t="shared" si="21"/>
        <v>0.25012518634018333</v>
      </c>
      <c r="L270" s="49">
        <f t="shared" si="22"/>
        <v>8.8829071332436074E-2</v>
      </c>
      <c r="M270" s="49">
        <f t="shared" si="23"/>
        <v>0.17508763043812831</v>
      </c>
      <c r="N270" s="144">
        <f t="shared" si="24"/>
        <v>0.26391670177056437</v>
      </c>
      <c r="O270" s="47"/>
      <c r="P270" s="47"/>
    </row>
    <row r="271" spans="1:16" hidden="1" x14ac:dyDescent="0.25">
      <c r="A271" s="176">
        <v>268</v>
      </c>
      <c r="B271" s="162" t="s">
        <v>161</v>
      </c>
      <c r="C271" s="162" t="s">
        <v>172</v>
      </c>
      <c r="D271" s="162" t="s">
        <v>549</v>
      </c>
      <c r="E271" s="162" t="s">
        <v>550</v>
      </c>
      <c r="F271" s="167">
        <v>951</v>
      </c>
      <c r="G271" s="164">
        <v>1867809.2749999999</v>
      </c>
      <c r="H271" s="10">
        <v>606</v>
      </c>
      <c r="I271" s="10">
        <v>1009750</v>
      </c>
      <c r="J271" s="49">
        <f t="shared" si="20"/>
        <v>0.63722397476340698</v>
      </c>
      <c r="K271" s="49">
        <f t="shared" si="21"/>
        <v>0.54060658843232268</v>
      </c>
      <c r="L271" s="49">
        <f t="shared" si="22"/>
        <v>0.19116719242902208</v>
      </c>
      <c r="M271" s="49">
        <f t="shared" si="23"/>
        <v>0.37842461190262583</v>
      </c>
      <c r="N271" s="144">
        <f t="shared" si="24"/>
        <v>0.56959180433164791</v>
      </c>
      <c r="O271" s="47"/>
      <c r="P271" s="47"/>
    </row>
    <row r="272" spans="1:16" hidden="1" x14ac:dyDescent="0.25">
      <c r="A272" s="176">
        <v>269</v>
      </c>
      <c r="B272" s="162" t="s">
        <v>161</v>
      </c>
      <c r="C272" s="162" t="s">
        <v>172</v>
      </c>
      <c r="D272" s="162" t="s">
        <v>540</v>
      </c>
      <c r="E272" s="162" t="s">
        <v>541</v>
      </c>
      <c r="F272" s="167">
        <v>1209</v>
      </c>
      <c r="G272" s="164">
        <v>2370118.4500000002</v>
      </c>
      <c r="H272" s="10">
        <v>505</v>
      </c>
      <c r="I272" s="10">
        <v>1040745</v>
      </c>
      <c r="J272" s="49">
        <f t="shared" si="20"/>
        <v>0.41770057899090157</v>
      </c>
      <c r="K272" s="49">
        <f t="shared" si="21"/>
        <v>0.43911096510809405</v>
      </c>
      <c r="L272" s="49">
        <f t="shared" si="22"/>
        <v>0.12531017369727046</v>
      </c>
      <c r="M272" s="49">
        <f t="shared" si="23"/>
        <v>0.30737767557566581</v>
      </c>
      <c r="N272" s="144">
        <f t="shared" si="24"/>
        <v>0.43268784927293624</v>
      </c>
      <c r="O272" s="47"/>
      <c r="P272" s="47"/>
    </row>
    <row r="273" spans="1:16" hidden="1" x14ac:dyDescent="0.25">
      <c r="A273" s="176">
        <v>270</v>
      </c>
      <c r="B273" s="162" t="s">
        <v>161</v>
      </c>
      <c r="C273" s="162" t="s">
        <v>172</v>
      </c>
      <c r="D273" s="162" t="s">
        <v>536</v>
      </c>
      <c r="E273" s="162" t="s">
        <v>537</v>
      </c>
      <c r="F273" s="167">
        <v>1386</v>
      </c>
      <c r="G273" s="164">
        <v>2706017.8250000002</v>
      </c>
      <c r="H273" s="10">
        <v>332</v>
      </c>
      <c r="I273" s="10">
        <v>1030955</v>
      </c>
      <c r="J273" s="49">
        <f t="shared" si="20"/>
        <v>0.23953823953823955</v>
      </c>
      <c r="K273" s="49">
        <f t="shared" si="21"/>
        <v>0.38098603433996225</v>
      </c>
      <c r="L273" s="49">
        <f t="shared" si="22"/>
        <v>7.1861471861471862E-2</v>
      </c>
      <c r="M273" s="49">
        <f t="shared" si="23"/>
        <v>0.26669022403797354</v>
      </c>
      <c r="N273" s="144">
        <f t="shared" si="24"/>
        <v>0.33855169589944539</v>
      </c>
      <c r="O273" s="47"/>
      <c r="P273" s="47"/>
    </row>
    <row r="274" spans="1:16" hidden="1" x14ac:dyDescent="0.25">
      <c r="A274" s="176">
        <v>271</v>
      </c>
      <c r="B274" s="162" t="s">
        <v>161</v>
      </c>
      <c r="C274" s="162" t="s">
        <v>172</v>
      </c>
      <c r="D274" s="162" t="s">
        <v>546</v>
      </c>
      <c r="E274" s="162" t="s">
        <v>547</v>
      </c>
      <c r="F274" s="167">
        <v>2868</v>
      </c>
      <c r="G274" s="164">
        <v>5595567.5999999996</v>
      </c>
      <c r="H274" s="10">
        <v>816</v>
      </c>
      <c r="I274" s="10">
        <v>1941545</v>
      </c>
      <c r="J274" s="49">
        <f t="shared" si="20"/>
        <v>0.28451882845188287</v>
      </c>
      <c r="K274" s="49">
        <f t="shared" si="21"/>
        <v>0.34697909824197282</v>
      </c>
      <c r="L274" s="49">
        <f t="shared" si="22"/>
        <v>8.5355648535564863E-2</v>
      </c>
      <c r="M274" s="49">
        <f t="shared" si="23"/>
        <v>0.24288536876938097</v>
      </c>
      <c r="N274" s="144">
        <f t="shared" si="24"/>
        <v>0.32824101730494581</v>
      </c>
      <c r="O274" s="47"/>
      <c r="P274" s="47"/>
    </row>
    <row r="275" spans="1:16" hidden="1" x14ac:dyDescent="0.25">
      <c r="A275" s="176">
        <v>272</v>
      </c>
      <c r="B275" s="162" t="s">
        <v>161</v>
      </c>
      <c r="C275" s="162" t="s">
        <v>172</v>
      </c>
      <c r="D275" s="162" t="s">
        <v>534</v>
      </c>
      <c r="E275" s="162" t="s">
        <v>535</v>
      </c>
      <c r="F275" s="167">
        <v>779</v>
      </c>
      <c r="G275" s="164">
        <v>1525877.5249999999</v>
      </c>
      <c r="H275" s="10">
        <v>312</v>
      </c>
      <c r="I275" s="10">
        <v>592800</v>
      </c>
      <c r="J275" s="49">
        <f t="shared" si="20"/>
        <v>0.40051347881899874</v>
      </c>
      <c r="K275" s="49">
        <f t="shared" si="21"/>
        <v>0.38849775967438804</v>
      </c>
      <c r="L275" s="49">
        <f t="shared" si="22"/>
        <v>0.12015404364569962</v>
      </c>
      <c r="M275" s="49">
        <f t="shared" si="23"/>
        <v>0.27194843177207162</v>
      </c>
      <c r="N275" s="144">
        <f t="shared" si="24"/>
        <v>0.39210247541777121</v>
      </c>
      <c r="O275" s="47"/>
      <c r="P275" s="47"/>
    </row>
    <row r="276" spans="1:16" hidden="1" x14ac:dyDescent="0.25">
      <c r="A276" s="176">
        <v>273</v>
      </c>
      <c r="B276" s="162" t="s">
        <v>161</v>
      </c>
      <c r="C276" s="162" t="s">
        <v>172</v>
      </c>
      <c r="D276" s="162" t="s">
        <v>544</v>
      </c>
      <c r="E276" s="162" t="s">
        <v>1332</v>
      </c>
      <c r="F276" s="167">
        <v>532</v>
      </c>
      <c r="G276" s="164">
        <v>1040270.5</v>
      </c>
      <c r="H276" s="10">
        <v>183</v>
      </c>
      <c r="I276" s="10">
        <v>233570</v>
      </c>
      <c r="J276" s="49">
        <f t="shared" si="20"/>
        <v>0.34398496240601506</v>
      </c>
      <c r="K276" s="49">
        <f t="shared" si="21"/>
        <v>0.2245281395560097</v>
      </c>
      <c r="L276" s="49">
        <f t="shared" si="22"/>
        <v>0.10319548872180452</v>
      </c>
      <c r="M276" s="49">
        <f t="shared" si="23"/>
        <v>0.15716969768920677</v>
      </c>
      <c r="N276" s="144">
        <f t="shared" si="24"/>
        <v>0.26036518641101131</v>
      </c>
      <c r="O276" s="47"/>
      <c r="P276" s="47"/>
    </row>
    <row r="277" spans="1:16" hidden="1" x14ac:dyDescent="0.25">
      <c r="A277" s="176">
        <v>274</v>
      </c>
      <c r="B277" s="162" t="s">
        <v>161</v>
      </c>
      <c r="C277" s="162" t="s">
        <v>172</v>
      </c>
      <c r="D277" s="162" t="s">
        <v>545</v>
      </c>
      <c r="E277" s="162" t="s">
        <v>1333</v>
      </c>
      <c r="F277" s="167">
        <v>801</v>
      </c>
      <c r="G277" s="164">
        <v>1564919.2</v>
      </c>
      <c r="H277" s="10">
        <v>239</v>
      </c>
      <c r="I277" s="10">
        <v>507220</v>
      </c>
      <c r="J277" s="49">
        <f t="shared" si="20"/>
        <v>0.29837702871410737</v>
      </c>
      <c r="K277" s="49">
        <f t="shared" si="21"/>
        <v>0.324118970487422</v>
      </c>
      <c r="L277" s="49">
        <f t="shared" si="22"/>
        <v>8.9513108614232215E-2</v>
      </c>
      <c r="M277" s="49">
        <f t="shared" si="23"/>
        <v>0.22688327934119537</v>
      </c>
      <c r="N277" s="144">
        <f t="shared" si="24"/>
        <v>0.31639638795542757</v>
      </c>
      <c r="O277" s="47"/>
      <c r="P277" s="47"/>
    </row>
    <row r="278" spans="1:16" hidden="1" x14ac:dyDescent="0.25">
      <c r="A278" s="176">
        <v>275</v>
      </c>
      <c r="B278" s="162" t="s">
        <v>161</v>
      </c>
      <c r="C278" s="162" t="s">
        <v>172</v>
      </c>
      <c r="D278" s="162" t="s">
        <v>538</v>
      </c>
      <c r="E278" s="162" t="s">
        <v>1287</v>
      </c>
      <c r="F278" s="167">
        <v>1195</v>
      </c>
      <c r="G278" s="164">
        <v>2341991.7749999999</v>
      </c>
      <c r="H278" s="10">
        <v>325</v>
      </c>
      <c r="I278" s="10">
        <v>804160</v>
      </c>
      <c r="J278" s="49">
        <f t="shared" si="20"/>
        <v>0.27196652719665271</v>
      </c>
      <c r="K278" s="49">
        <f t="shared" si="21"/>
        <v>0.34336585148767229</v>
      </c>
      <c r="L278" s="49">
        <f t="shared" si="22"/>
        <v>8.1589958158995807E-2</v>
      </c>
      <c r="M278" s="49">
        <f t="shared" si="23"/>
        <v>0.24035609604137059</v>
      </c>
      <c r="N278" s="144">
        <f t="shared" si="24"/>
        <v>0.32194605420036637</v>
      </c>
      <c r="O278" s="47"/>
      <c r="P278" s="47"/>
    </row>
    <row r="279" spans="1:16" hidden="1" x14ac:dyDescent="0.25">
      <c r="A279" s="176">
        <v>276</v>
      </c>
      <c r="B279" s="165" t="s">
        <v>72</v>
      </c>
      <c r="C279" s="160" t="s">
        <v>66</v>
      </c>
      <c r="D279" s="168" t="s">
        <v>654</v>
      </c>
      <c r="E279" s="168" t="s">
        <v>1289</v>
      </c>
      <c r="F279" s="157">
        <v>1442</v>
      </c>
      <c r="G279" s="164">
        <v>2791006.65</v>
      </c>
      <c r="H279" s="10">
        <v>771</v>
      </c>
      <c r="I279" s="10">
        <v>1146910</v>
      </c>
      <c r="J279" s="49">
        <f t="shared" si="20"/>
        <v>0.53467406380027738</v>
      </c>
      <c r="K279" s="49">
        <f t="shared" si="21"/>
        <v>0.41093058663977028</v>
      </c>
      <c r="L279" s="49">
        <f t="shared" si="22"/>
        <v>0.16040221914008321</v>
      </c>
      <c r="M279" s="49">
        <f t="shared" si="23"/>
        <v>0.28765141064783917</v>
      </c>
      <c r="N279" s="144">
        <f t="shared" si="24"/>
        <v>0.4480536297879224</v>
      </c>
      <c r="O279" s="47"/>
      <c r="P279" s="47"/>
    </row>
    <row r="280" spans="1:16" hidden="1" x14ac:dyDescent="0.25">
      <c r="A280" s="176">
        <v>277</v>
      </c>
      <c r="B280" s="165" t="s">
        <v>72</v>
      </c>
      <c r="C280" s="160" t="s">
        <v>66</v>
      </c>
      <c r="D280" s="165" t="s">
        <v>651</v>
      </c>
      <c r="E280" s="165" t="s">
        <v>652</v>
      </c>
      <c r="F280" s="157">
        <v>1220</v>
      </c>
      <c r="G280" s="164">
        <v>2380410.6</v>
      </c>
      <c r="H280" s="10">
        <v>707</v>
      </c>
      <c r="I280" s="10">
        <v>1276655</v>
      </c>
      <c r="J280" s="49">
        <f t="shared" si="20"/>
        <v>0.57950819672131149</v>
      </c>
      <c r="K280" s="49">
        <f t="shared" si="21"/>
        <v>0.53631713789209301</v>
      </c>
      <c r="L280" s="49">
        <f t="shared" si="22"/>
        <v>0.17385245901639343</v>
      </c>
      <c r="M280" s="49">
        <f t="shared" si="23"/>
        <v>0.37542199652446506</v>
      </c>
      <c r="N280" s="144">
        <f t="shared" si="24"/>
        <v>0.54927445554085852</v>
      </c>
      <c r="O280" s="47"/>
      <c r="P280" s="47"/>
    </row>
    <row r="281" spans="1:16" hidden="1" x14ac:dyDescent="0.25">
      <c r="A281" s="176">
        <v>278</v>
      </c>
      <c r="B281" s="165" t="s">
        <v>72</v>
      </c>
      <c r="C281" s="160" t="s">
        <v>66</v>
      </c>
      <c r="D281" s="168" t="s">
        <v>641</v>
      </c>
      <c r="E281" s="169" t="s">
        <v>1370</v>
      </c>
      <c r="F281" s="157">
        <v>1402</v>
      </c>
      <c r="G281" s="164">
        <v>2759806.65</v>
      </c>
      <c r="H281" s="10">
        <v>665</v>
      </c>
      <c r="I281" s="10">
        <v>1454515</v>
      </c>
      <c r="J281" s="49">
        <f t="shared" si="20"/>
        <v>0.47432239657631953</v>
      </c>
      <c r="K281" s="49">
        <f t="shared" si="21"/>
        <v>0.52703510950667509</v>
      </c>
      <c r="L281" s="49">
        <f t="shared" si="22"/>
        <v>0.14229671897289586</v>
      </c>
      <c r="M281" s="49">
        <f t="shared" si="23"/>
        <v>0.36892457665467254</v>
      </c>
      <c r="N281" s="144">
        <f t="shared" si="24"/>
        <v>0.51122129562756835</v>
      </c>
      <c r="O281" s="47"/>
      <c r="P281" s="47"/>
    </row>
    <row r="282" spans="1:16" hidden="1" x14ac:dyDescent="0.25">
      <c r="A282" s="176">
        <v>279</v>
      </c>
      <c r="B282" s="165" t="s">
        <v>72</v>
      </c>
      <c r="C282" s="160" t="s">
        <v>66</v>
      </c>
      <c r="D282" s="168" t="s">
        <v>658</v>
      </c>
      <c r="E282" s="168" t="s">
        <v>659</v>
      </c>
      <c r="F282" s="157">
        <v>1317</v>
      </c>
      <c r="G282" s="164">
        <v>2585122.5499999998</v>
      </c>
      <c r="H282" s="10">
        <v>864</v>
      </c>
      <c r="I282" s="10">
        <v>1563035</v>
      </c>
      <c r="J282" s="49">
        <f t="shared" si="20"/>
        <v>0.6560364464692483</v>
      </c>
      <c r="K282" s="49">
        <f t="shared" si="21"/>
        <v>0.60462704176248827</v>
      </c>
      <c r="L282" s="49">
        <f t="shared" si="22"/>
        <v>0.19681093394077448</v>
      </c>
      <c r="M282" s="49">
        <f t="shared" si="23"/>
        <v>0.42323892923374179</v>
      </c>
      <c r="N282" s="144">
        <f t="shared" si="24"/>
        <v>0.62004986317451627</v>
      </c>
      <c r="O282" s="47"/>
      <c r="P282" s="47"/>
    </row>
    <row r="283" spans="1:16" hidden="1" x14ac:dyDescent="0.25">
      <c r="A283" s="176">
        <v>280</v>
      </c>
      <c r="B283" s="165" t="s">
        <v>72</v>
      </c>
      <c r="C283" s="160" t="s">
        <v>66</v>
      </c>
      <c r="D283" s="168" t="s">
        <v>648</v>
      </c>
      <c r="E283" s="168" t="s">
        <v>649</v>
      </c>
      <c r="F283" s="157">
        <v>1016</v>
      </c>
      <c r="G283" s="164">
        <v>1988347.4</v>
      </c>
      <c r="H283" s="10">
        <v>794</v>
      </c>
      <c r="I283" s="10">
        <v>1214160</v>
      </c>
      <c r="J283" s="49">
        <f t="shared" si="20"/>
        <v>0.78149606299212604</v>
      </c>
      <c r="K283" s="49">
        <f t="shared" si="21"/>
        <v>0.61063775877394466</v>
      </c>
      <c r="L283" s="49">
        <f t="shared" si="22"/>
        <v>0.2344488188976378</v>
      </c>
      <c r="M283" s="49">
        <f t="shared" si="23"/>
        <v>0.42744643114176123</v>
      </c>
      <c r="N283" s="144">
        <f t="shared" si="24"/>
        <v>0.66189525003939909</v>
      </c>
      <c r="O283" s="47"/>
      <c r="P283" s="47"/>
    </row>
    <row r="284" spans="1:16" hidden="1" x14ac:dyDescent="0.25">
      <c r="A284" s="176">
        <v>281</v>
      </c>
      <c r="B284" s="165" t="s">
        <v>72</v>
      </c>
      <c r="C284" s="160" t="s">
        <v>66</v>
      </c>
      <c r="D284" s="168" t="s">
        <v>656</v>
      </c>
      <c r="E284" s="168" t="s">
        <v>657</v>
      </c>
      <c r="F284" s="157">
        <v>3751</v>
      </c>
      <c r="G284" s="164">
        <v>7062693.25</v>
      </c>
      <c r="H284" s="10">
        <v>2051</v>
      </c>
      <c r="I284" s="10">
        <v>4532600</v>
      </c>
      <c r="J284" s="49">
        <f t="shared" si="20"/>
        <v>0.54678752332711278</v>
      </c>
      <c r="K284" s="49">
        <f t="shared" si="21"/>
        <v>0.64176651024734788</v>
      </c>
      <c r="L284" s="49">
        <f t="shared" si="22"/>
        <v>0.16403625699813382</v>
      </c>
      <c r="M284" s="49">
        <f t="shared" si="23"/>
        <v>0.44923655717314348</v>
      </c>
      <c r="N284" s="144">
        <f t="shared" si="24"/>
        <v>0.61327281417127733</v>
      </c>
      <c r="O284" s="47"/>
      <c r="P284" s="47"/>
    </row>
    <row r="285" spans="1:16" hidden="1" x14ac:dyDescent="0.25">
      <c r="A285" s="176">
        <v>282</v>
      </c>
      <c r="B285" s="165" t="s">
        <v>72</v>
      </c>
      <c r="C285" s="160" t="s">
        <v>66</v>
      </c>
      <c r="D285" s="168" t="s">
        <v>639</v>
      </c>
      <c r="E285" s="168" t="s">
        <v>640</v>
      </c>
      <c r="F285" s="157">
        <v>1153</v>
      </c>
      <c r="G285" s="164">
        <v>1978880.6</v>
      </c>
      <c r="H285" s="10">
        <v>681</v>
      </c>
      <c r="I285" s="10">
        <v>1082485</v>
      </c>
      <c r="J285" s="49">
        <f t="shared" si="20"/>
        <v>0.59063313096270598</v>
      </c>
      <c r="K285" s="49">
        <f t="shared" si="21"/>
        <v>0.54701885500317704</v>
      </c>
      <c r="L285" s="49">
        <f t="shared" si="22"/>
        <v>0.1771899392888118</v>
      </c>
      <c r="M285" s="49">
        <f t="shared" si="23"/>
        <v>0.38291319850222388</v>
      </c>
      <c r="N285" s="144">
        <f t="shared" si="24"/>
        <v>0.56010313779103571</v>
      </c>
      <c r="O285" s="47"/>
      <c r="P285" s="47"/>
    </row>
    <row r="286" spans="1:16" hidden="1" x14ac:dyDescent="0.25">
      <c r="A286" s="176">
        <v>283</v>
      </c>
      <c r="B286" s="165" t="s">
        <v>72</v>
      </c>
      <c r="C286" s="160" t="s">
        <v>66</v>
      </c>
      <c r="D286" s="168" t="s">
        <v>655</v>
      </c>
      <c r="E286" s="168" t="s">
        <v>1290</v>
      </c>
      <c r="F286" s="157">
        <v>1149</v>
      </c>
      <c r="G286" s="164">
        <v>2787797.4</v>
      </c>
      <c r="H286" s="10">
        <v>795</v>
      </c>
      <c r="I286" s="10">
        <v>1196890</v>
      </c>
      <c r="J286" s="49">
        <f t="shared" si="20"/>
        <v>0.69190600522193213</v>
      </c>
      <c r="K286" s="49">
        <f t="shared" si="21"/>
        <v>0.42933177281821128</v>
      </c>
      <c r="L286" s="49">
        <f t="shared" si="22"/>
        <v>0.20757180156657964</v>
      </c>
      <c r="M286" s="49">
        <f t="shared" si="23"/>
        <v>0.30053224097274789</v>
      </c>
      <c r="N286" s="144">
        <f t="shared" si="24"/>
        <v>0.50810404253932751</v>
      </c>
      <c r="O286" s="47"/>
      <c r="P286" s="47"/>
    </row>
    <row r="287" spans="1:16" hidden="1" x14ac:dyDescent="0.25">
      <c r="A287" s="176">
        <v>284</v>
      </c>
      <c r="B287" s="165" t="s">
        <v>72</v>
      </c>
      <c r="C287" s="160" t="s">
        <v>66</v>
      </c>
      <c r="D287" s="168" t="s">
        <v>653</v>
      </c>
      <c r="E287" s="168" t="s">
        <v>1291</v>
      </c>
      <c r="F287" s="157">
        <v>816</v>
      </c>
      <c r="G287" s="164">
        <v>1504116.35</v>
      </c>
      <c r="H287" s="10">
        <v>457</v>
      </c>
      <c r="I287" s="10">
        <v>723290</v>
      </c>
      <c r="J287" s="49">
        <f t="shared" si="20"/>
        <v>0.56004901960784315</v>
      </c>
      <c r="K287" s="49">
        <f t="shared" si="21"/>
        <v>0.48087370368655319</v>
      </c>
      <c r="L287" s="49">
        <f t="shared" si="22"/>
        <v>0.16801470588235293</v>
      </c>
      <c r="M287" s="49">
        <f t="shared" si="23"/>
        <v>0.3366115925805872</v>
      </c>
      <c r="N287" s="144">
        <f t="shared" si="24"/>
        <v>0.50462629846294016</v>
      </c>
      <c r="O287" s="47"/>
      <c r="P287" s="47"/>
    </row>
    <row r="288" spans="1:16" hidden="1" x14ac:dyDescent="0.25">
      <c r="A288" s="176">
        <v>285</v>
      </c>
      <c r="B288" s="165" t="s">
        <v>72</v>
      </c>
      <c r="C288" s="160" t="s">
        <v>66</v>
      </c>
      <c r="D288" s="168" t="s">
        <v>642</v>
      </c>
      <c r="E288" s="168" t="s">
        <v>693</v>
      </c>
      <c r="F288" s="157">
        <v>1153</v>
      </c>
      <c r="G288" s="164">
        <v>1978880.6</v>
      </c>
      <c r="H288" s="10">
        <v>688</v>
      </c>
      <c r="I288" s="10">
        <v>1328895</v>
      </c>
      <c r="J288" s="49">
        <f t="shared" si="20"/>
        <v>0.59670424978317438</v>
      </c>
      <c r="K288" s="49">
        <f t="shared" si="21"/>
        <v>0.67153874771423805</v>
      </c>
      <c r="L288" s="49">
        <f t="shared" si="22"/>
        <v>0.17901127493495231</v>
      </c>
      <c r="M288" s="49">
        <f t="shared" si="23"/>
        <v>0.4700771233999666</v>
      </c>
      <c r="N288" s="144">
        <f t="shared" si="24"/>
        <v>0.64908839833491894</v>
      </c>
      <c r="O288" s="47"/>
      <c r="P288" s="47"/>
    </row>
    <row r="289" spans="1:16" hidden="1" x14ac:dyDescent="0.25">
      <c r="A289" s="176">
        <v>286</v>
      </c>
      <c r="B289" s="165" t="s">
        <v>72</v>
      </c>
      <c r="C289" s="160" t="s">
        <v>66</v>
      </c>
      <c r="D289" s="168" t="s">
        <v>650</v>
      </c>
      <c r="E289" s="168" t="s">
        <v>1292</v>
      </c>
      <c r="F289" s="157">
        <v>1150</v>
      </c>
      <c r="G289" s="164">
        <v>2951940.95</v>
      </c>
      <c r="H289" s="10">
        <v>934</v>
      </c>
      <c r="I289" s="10">
        <v>2487740</v>
      </c>
      <c r="J289" s="49">
        <f t="shared" si="20"/>
        <v>0.8121739130434783</v>
      </c>
      <c r="K289" s="49">
        <f t="shared" si="21"/>
        <v>0.84274721010255971</v>
      </c>
      <c r="L289" s="49">
        <f t="shared" si="22"/>
        <v>0.24365217391304347</v>
      </c>
      <c r="M289" s="49">
        <f t="shared" si="23"/>
        <v>0.58992304707179177</v>
      </c>
      <c r="N289" s="144">
        <f t="shared" si="24"/>
        <v>0.83357522098483527</v>
      </c>
      <c r="O289" s="47"/>
      <c r="P289" s="47"/>
    </row>
    <row r="290" spans="1:16" hidden="1" x14ac:dyDescent="0.25">
      <c r="A290" s="176">
        <v>287</v>
      </c>
      <c r="B290" s="165" t="s">
        <v>72</v>
      </c>
      <c r="C290" s="160" t="s">
        <v>66</v>
      </c>
      <c r="D290" s="168" t="s">
        <v>646</v>
      </c>
      <c r="E290" s="168" t="s">
        <v>499</v>
      </c>
      <c r="F290" s="157">
        <v>776</v>
      </c>
      <c r="G290" s="164">
        <v>1472916.35</v>
      </c>
      <c r="H290" s="10">
        <v>616</v>
      </c>
      <c r="I290" s="10">
        <v>755100</v>
      </c>
      <c r="J290" s="49">
        <f t="shared" si="20"/>
        <v>0.79381443298969068</v>
      </c>
      <c r="K290" s="49">
        <f t="shared" si="21"/>
        <v>0.51265640441835003</v>
      </c>
      <c r="L290" s="49">
        <f t="shared" si="22"/>
        <v>0.2381443298969072</v>
      </c>
      <c r="M290" s="49">
        <f t="shared" si="23"/>
        <v>0.35885948309284499</v>
      </c>
      <c r="N290" s="144">
        <f t="shared" si="24"/>
        <v>0.59700381298975214</v>
      </c>
      <c r="O290" s="47"/>
      <c r="P290" s="47"/>
    </row>
    <row r="291" spans="1:16" hidden="1" x14ac:dyDescent="0.25">
      <c r="A291" s="176">
        <v>288</v>
      </c>
      <c r="B291" s="165" t="s">
        <v>72</v>
      </c>
      <c r="C291" s="160" t="s">
        <v>66</v>
      </c>
      <c r="D291" s="165" t="s">
        <v>637</v>
      </c>
      <c r="E291" s="165" t="s">
        <v>638</v>
      </c>
      <c r="F291" s="157">
        <v>1371</v>
      </c>
      <c r="G291" s="164">
        <v>2468106.65</v>
      </c>
      <c r="H291" s="10">
        <v>866</v>
      </c>
      <c r="I291" s="10">
        <v>1149580</v>
      </c>
      <c r="J291" s="49">
        <f t="shared" si="20"/>
        <v>0.63165572574762952</v>
      </c>
      <c r="K291" s="49">
        <f t="shared" si="21"/>
        <v>0.46577403776291437</v>
      </c>
      <c r="L291" s="49">
        <f t="shared" si="22"/>
        <v>0.18949671772428886</v>
      </c>
      <c r="M291" s="49">
        <f t="shared" si="23"/>
        <v>0.32604182643404006</v>
      </c>
      <c r="N291" s="144">
        <f t="shared" si="24"/>
        <v>0.51553854415832889</v>
      </c>
      <c r="O291" s="47"/>
      <c r="P291" s="47"/>
    </row>
    <row r="292" spans="1:16" hidden="1" x14ac:dyDescent="0.25">
      <c r="A292" s="176">
        <v>289</v>
      </c>
      <c r="B292" s="165" t="s">
        <v>72</v>
      </c>
      <c r="C292" s="160" t="s">
        <v>66</v>
      </c>
      <c r="D292" s="165" t="s">
        <v>644</v>
      </c>
      <c r="E292" s="165" t="s">
        <v>645</v>
      </c>
      <c r="F292" s="157">
        <v>723</v>
      </c>
      <c r="G292" s="164">
        <v>1375538.25</v>
      </c>
      <c r="H292" s="10">
        <v>348</v>
      </c>
      <c r="I292" s="10">
        <v>550935</v>
      </c>
      <c r="J292" s="49">
        <f t="shared" si="20"/>
        <v>0.48132780082987553</v>
      </c>
      <c r="K292" s="49">
        <f t="shared" si="21"/>
        <v>0.40052321336756719</v>
      </c>
      <c r="L292" s="49">
        <f t="shared" si="22"/>
        <v>0.14439834024896264</v>
      </c>
      <c r="M292" s="49">
        <f t="shared" si="23"/>
        <v>0.28036624935729704</v>
      </c>
      <c r="N292" s="144">
        <f t="shared" si="24"/>
        <v>0.42476458960625968</v>
      </c>
      <c r="O292" s="47"/>
      <c r="P292" s="47"/>
    </row>
    <row r="293" spans="1:16" hidden="1" x14ac:dyDescent="0.25">
      <c r="A293" s="176">
        <v>290</v>
      </c>
      <c r="B293" s="165" t="s">
        <v>72</v>
      </c>
      <c r="C293" s="160" t="s">
        <v>66</v>
      </c>
      <c r="D293" s="165" t="s">
        <v>1452</v>
      </c>
      <c r="E293" s="165" t="s">
        <v>1453</v>
      </c>
      <c r="F293" s="157">
        <v>503</v>
      </c>
      <c r="G293" s="164">
        <v>997096.2</v>
      </c>
      <c r="H293" s="10">
        <v>254</v>
      </c>
      <c r="I293" s="10">
        <v>316690</v>
      </c>
      <c r="J293" s="49">
        <f t="shared" si="20"/>
        <v>0.50497017892644136</v>
      </c>
      <c r="K293" s="49">
        <f t="shared" si="21"/>
        <v>0.31761228254605728</v>
      </c>
      <c r="L293" s="49">
        <f t="shared" si="22"/>
        <v>0.15149105367793239</v>
      </c>
      <c r="M293" s="49">
        <f t="shared" si="23"/>
        <v>0.22232859778224007</v>
      </c>
      <c r="N293" s="144">
        <f t="shared" si="24"/>
        <v>0.37381965146017249</v>
      </c>
      <c r="O293" s="47"/>
      <c r="P293" s="47"/>
    </row>
    <row r="294" spans="1:16" hidden="1" x14ac:dyDescent="0.25">
      <c r="A294" s="176">
        <v>291</v>
      </c>
      <c r="B294" s="165" t="s">
        <v>72</v>
      </c>
      <c r="C294" s="160" t="s">
        <v>66</v>
      </c>
      <c r="D294" s="165" t="s">
        <v>632</v>
      </c>
      <c r="E294" s="165" t="s">
        <v>1326</v>
      </c>
      <c r="F294" s="157">
        <v>812</v>
      </c>
      <c r="G294" s="164">
        <v>1582746.35</v>
      </c>
      <c r="H294" s="10">
        <v>347</v>
      </c>
      <c r="I294" s="10">
        <v>532805</v>
      </c>
      <c r="J294" s="49">
        <f t="shared" si="20"/>
        <v>0.42733990147783252</v>
      </c>
      <c r="K294" s="49">
        <f t="shared" si="21"/>
        <v>0.33663321984599742</v>
      </c>
      <c r="L294" s="49">
        <f t="shared" si="22"/>
        <v>0.12820197044334974</v>
      </c>
      <c r="M294" s="49">
        <f t="shared" si="23"/>
        <v>0.23564325389219817</v>
      </c>
      <c r="N294" s="144">
        <f t="shared" si="24"/>
        <v>0.36384522433554789</v>
      </c>
      <c r="O294" s="47"/>
      <c r="P294" s="47"/>
    </row>
    <row r="295" spans="1:16" hidden="1" x14ac:dyDescent="0.25">
      <c r="A295" s="176">
        <v>292</v>
      </c>
      <c r="B295" s="165" t="s">
        <v>72</v>
      </c>
      <c r="C295" s="160" t="s">
        <v>66</v>
      </c>
      <c r="D295" s="165" t="s">
        <v>630</v>
      </c>
      <c r="E295" s="165" t="s">
        <v>1334</v>
      </c>
      <c r="F295" s="157">
        <v>504</v>
      </c>
      <c r="G295" s="164">
        <v>885242.2</v>
      </c>
      <c r="H295" s="10">
        <v>241</v>
      </c>
      <c r="I295" s="10">
        <v>486455</v>
      </c>
      <c r="J295" s="49">
        <f t="shared" si="20"/>
        <v>0.4781746031746032</v>
      </c>
      <c r="K295" s="49">
        <f t="shared" si="21"/>
        <v>0.54951627927362712</v>
      </c>
      <c r="L295" s="49">
        <f t="shared" si="22"/>
        <v>0.14345238095238094</v>
      </c>
      <c r="M295" s="49">
        <f t="shared" si="23"/>
        <v>0.38466139549153894</v>
      </c>
      <c r="N295" s="144">
        <f t="shared" si="24"/>
        <v>0.52811377644391988</v>
      </c>
      <c r="O295" s="47"/>
      <c r="P295" s="47"/>
    </row>
    <row r="296" spans="1:16" hidden="1" x14ac:dyDescent="0.25">
      <c r="A296" s="176">
        <v>293</v>
      </c>
      <c r="B296" s="165" t="s">
        <v>633</v>
      </c>
      <c r="C296" s="160" t="s">
        <v>66</v>
      </c>
      <c r="D296" s="165" t="s">
        <v>635</v>
      </c>
      <c r="E296" s="165" t="s">
        <v>636</v>
      </c>
      <c r="F296" s="157">
        <v>1460</v>
      </c>
      <c r="G296" s="164">
        <v>2719504.1</v>
      </c>
      <c r="H296" s="10">
        <v>894</v>
      </c>
      <c r="I296" s="10">
        <v>1376290</v>
      </c>
      <c r="J296" s="49">
        <f t="shared" si="20"/>
        <v>0.61232876712328765</v>
      </c>
      <c r="K296" s="49">
        <f t="shared" si="21"/>
        <v>0.50608123738441868</v>
      </c>
      <c r="L296" s="49">
        <f t="shared" si="22"/>
        <v>0.18369863013698629</v>
      </c>
      <c r="M296" s="49">
        <f t="shared" si="23"/>
        <v>0.35425686616909308</v>
      </c>
      <c r="N296" s="144">
        <f t="shared" si="24"/>
        <v>0.53795549630607931</v>
      </c>
      <c r="O296" s="47"/>
      <c r="P296" s="47"/>
    </row>
    <row r="297" spans="1:16" hidden="1" x14ac:dyDescent="0.25">
      <c r="A297" s="176">
        <v>294</v>
      </c>
      <c r="B297" s="165" t="s">
        <v>633</v>
      </c>
      <c r="C297" s="160" t="s">
        <v>66</v>
      </c>
      <c r="D297" s="165" t="s">
        <v>634</v>
      </c>
      <c r="E297" s="165" t="s">
        <v>1288</v>
      </c>
      <c r="F297" s="157">
        <v>1172</v>
      </c>
      <c r="G297" s="164">
        <v>2420286</v>
      </c>
      <c r="H297" s="10">
        <v>847</v>
      </c>
      <c r="I297" s="10">
        <v>1598235</v>
      </c>
      <c r="J297" s="49">
        <f t="shared" si="20"/>
        <v>0.72269624573378843</v>
      </c>
      <c r="K297" s="49">
        <f t="shared" si="21"/>
        <v>0.66034964462877532</v>
      </c>
      <c r="L297" s="49">
        <f t="shared" si="22"/>
        <v>0.21680887372013652</v>
      </c>
      <c r="M297" s="49">
        <f t="shared" si="23"/>
        <v>0.46224475124014269</v>
      </c>
      <c r="N297" s="144">
        <f t="shared" si="24"/>
        <v>0.67905362496027921</v>
      </c>
      <c r="O297" s="47"/>
      <c r="P297" s="47"/>
    </row>
    <row r="298" spans="1:16" hidden="1" x14ac:dyDescent="0.25">
      <c r="A298" s="176">
        <v>295</v>
      </c>
      <c r="B298" s="168" t="s">
        <v>65</v>
      </c>
      <c r="C298" s="160" t="s">
        <v>66</v>
      </c>
      <c r="D298" s="168" t="s">
        <v>620</v>
      </c>
      <c r="E298" s="168" t="s">
        <v>1048</v>
      </c>
      <c r="F298" s="157">
        <v>1836</v>
      </c>
      <c r="G298" s="164">
        <v>3583128.05</v>
      </c>
      <c r="H298" s="10">
        <v>376</v>
      </c>
      <c r="I298" s="10">
        <v>555980</v>
      </c>
      <c r="J298" s="49">
        <f t="shared" si="20"/>
        <v>0.20479302832244009</v>
      </c>
      <c r="K298" s="49">
        <f t="shared" si="21"/>
        <v>0.15516609851551358</v>
      </c>
      <c r="L298" s="49">
        <f t="shared" si="22"/>
        <v>6.1437908496732023E-2</v>
      </c>
      <c r="M298" s="49">
        <f t="shared" si="23"/>
        <v>0.1086162689608595</v>
      </c>
      <c r="N298" s="144">
        <f t="shared" si="24"/>
        <v>0.17005417745759152</v>
      </c>
      <c r="O298" s="47"/>
      <c r="P298" s="47"/>
    </row>
    <row r="299" spans="1:16" hidden="1" x14ac:dyDescent="0.25">
      <c r="A299" s="176">
        <v>296</v>
      </c>
      <c r="B299" s="168" t="s">
        <v>65</v>
      </c>
      <c r="C299" s="160" t="s">
        <v>66</v>
      </c>
      <c r="D299" s="168" t="s">
        <v>622</v>
      </c>
      <c r="E299" s="168" t="s">
        <v>1049</v>
      </c>
      <c r="F299" s="157">
        <v>1221</v>
      </c>
      <c r="G299" s="164">
        <v>2383180.6</v>
      </c>
      <c r="H299" s="10">
        <v>250</v>
      </c>
      <c r="I299" s="10">
        <v>685470</v>
      </c>
      <c r="J299" s="49">
        <f t="shared" si="20"/>
        <v>0.20475020475020475</v>
      </c>
      <c r="K299" s="49">
        <f t="shared" si="21"/>
        <v>0.28762822255266762</v>
      </c>
      <c r="L299" s="49">
        <f t="shared" si="22"/>
        <v>6.142506142506142E-2</v>
      </c>
      <c r="M299" s="49">
        <f t="shared" si="23"/>
        <v>0.20133975578686733</v>
      </c>
      <c r="N299" s="144">
        <f t="shared" si="24"/>
        <v>0.26276481721192874</v>
      </c>
      <c r="O299" s="47"/>
      <c r="P299" s="47"/>
    </row>
    <row r="300" spans="1:16" hidden="1" x14ac:dyDescent="0.25">
      <c r="A300" s="176">
        <v>297</v>
      </c>
      <c r="B300" s="168" t="s">
        <v>73</v>
      </c>
      <c r="C300" s="160" t="s">
        <v>66</v>
      </c>
      <c r="D300" s="168" t="s">
        <v>627</v>
      </c>
      <c r="E300" s="168" t="s">
        <v>1374</v>
      </c>
      <c r="F300" s="157">
        <v>1743</v>
      </c>
      <c r="G300" s="164">
        <v>3407708.95</v>
      </c>
      <c r="H300" s="10">
        <v>484</v>
      </c>
      <c r="I300" s="10">
        <v>1503480</v>
      </c>
      <c r="J300" s="49">
        <f t="shared" si="20"/>
        <v>0.27768215720022948</v>
      </c>
      <c r="K300" s="49">
        <f t="shared" si="21"/>
        <v>0.44119965116152304</v>
      </c>
      <c r="L300" s="49">
        <f t="shared" si="22"/>
        <v>8.3304647160068843E-2</v>
      </c>
      <c r="M300" s="49">
        <f t="shared" si="23"/>
        <v>0.30883975581306611</v>
      </c>
      <c r="N300" s="144">
        <f t="shared" si="24"/>
        <v>0.39214440297313496</v>
      </c>
      <c r="O300" s="47"/>
      <c r="P300" s="47"/>
    </row>
    <row r="301" spans="1:16" hidden="1" x14ac:dyDescent="0.25">
      <c r="A301" s="176">
        <v>298</v>
      </c>
      <c r="B301" s="168" t="s">
        <v>73</v>
      </c>
      <c r="C301" s="160" t="s">
        <v>66</v>
      </c>
      <c r="D301" s="168" t="s">
        <v>628</v>
      </c>
      <c r="E301" s="168" t="s">
        <v>629</v>
      </c>
      <c r="F301" s="157">
        <v>1844</v>
      </c>
      <c r="G301" s="164">
        <v>3592213.05</v>
      </c>
      <c r="H301" s="10">
        <v>1026</v>
      </c>
      <c r="I301" s="10">
        <v>1543535</v>
      </c>
      <c r="J301" s="49">
        <f t="shared" si="20"/>
        <v>0.55639913232104121</v>
      </c>
      <c r="K301" s="49">
        <f t="shared" si="21"/>
        <v>0.42968915777420275</v>
      </c>
      <c r="L301" s="49">
        <f t="shared" si="22"/>
        <v>0.16691973969631235</v>
      </c>
      <c r="M301" s="49">
        <f t="shared" si="23"/>
        <v>0.30078241044194193</v>
      </c>
      <c r="N301" s="144">
        <f t="shared" si="24"/>
        <v>0.46770215013825428</v>
      </c>
      <c r="O301" s="47"/>
      <c r="P301" s="47"/>
    </row>
    <row r="302" spans="1:16" hidden="1" x14ac:dyDescent="0.25">
      <c r="A302" s="176">
        <v>299</v>
      </c>
      <c r="B302" s="168" t="s">
        <v>73</v>
      </c>
      <c r="C302" s="160" t="s">
        <v>66</v>
      </c>
      <c r="D302" s="168" t="s">
        <v>624</v>
      </c>
      <c r="E302" s="168" t="s">
        <v>625</v>
      </c>
      <c r="F302" s="157">
        <v>924</v>
      </c>
      <c r="G302" s="164">
        <v>1814415.45</v>
      </c>
      <c r="H302" s="10">
        <v>480</v>
      </c>
      <c r="I302" s="10">
        <v>610245</v>
      </c>
      <c r="J302" s="49">
        <f t="shared" si="20"/>
        <v>0.51948051948051943</v>
      </c>
      <c r="K302" s="49">
        <f t="shared" si="21"/>
        <v>0.33633146146324977</v>
      </c>
      <c r="L302" s="49">
        <f t="shared" si="22"/>
        <v>0.15584415584415581</v>
      </c>
      <c r="M302" s="49">
        <f t="shared" si="23"/>
        <v>0.23543202302427482</v>
      </c>
      <c r="N302" s="144">
        <f t="shared" si="24"/>
        <v>0.39127617886843064</v>
      </c>
      <c r="O302" s="47"/>
      <c r="P302" s="47"/>
    </row>
    <row r="303" spans="1:16" hidden="1" x14ac:dyDescent="0.25">
      <c r="A303" s="176">
        <v>300</v>
      </c>
      <c r="B303" s="168" t="s">
        <v>73</v>
      </c>
      <c r="C303" s="160" t="s">
        <v>66</v>
      </c>
      <c r="D303" s="168" t="s">
        <v>626</v>
      </c>
      <c r="E303" s="168" t="s">
        <v>1051</v>
      </c>
      <c r="F303" s="157">
        <v>612</v>
      </c>
      <c r="G303" s="164">
        <v>1193714.825</v>
      </c>
      <c r="H303" s="10">
        <v>205</v>
      </c>
      <c r="I303" s="10">
        <v>339665</v>
      </c>
      <c r="J303" s="49">
        <f t="shared" si="20"/>
        <v>0.33496732026143788</v>
      </c>
      <c r="K303" s="49">
        <f t="shared" si="21"/>
        <v>0.28454451003404435</v>
      </c>
      <c r="L303" s="49">
        <f t="shared" si="22"/>
        <v>0.10049019607843136</v>
      </c>
      <c r="M303" s="49">
        <f t="shared" si="23"/>
        <v>0.19918115702383105</v>
      </c>
      <c r="N303" s="144">
        <f t="shared" si="24"/>
        <v>0.29967135310226239</v>
      </c>
      <c r="O303" s="47"/>
      <c r="P303" s="47"/>
    </row>
    <row r="304" spans="1:16" hidden="1" x14ac:dyDescent="0.25">
      <c r="A304" s="176">
        <v>301</v>
      </c>
      <c r="B304" s="168" t="s">
        <v>68</v>
      </c>
      <c r="C304" s="160" t="s">
        <v>66</v>
      </c>
      <c r="D304" s="168" t="s">
        <v>710</v>
      </c>
      <c r="E304" s="168" t="s">
        <v>1176</v>
      </c>
      <c r="F304" s="157">
        <v>314</v>
      </c>
      <c r="G304" s="164">
        <v>624965.15</v>
      </c>
      <c r="H304" s="10">
        <v>52</v>
      </c>
      <c r="I304" s="10">
        <v>49310</v>
      </c>
      <c r="J304" s="49">
        <f t="shared" si="20"/>
        <v>0.16560509554140126</v>
      </c>
      <c r="K304" s="49">
        <f t="shared" si="21"/>
        <v>7.8900399486275349E-2</v>
      </c>
      <c r="L304" s="49">
        <f t="shared" si="22"/>
        <v>4.9681528662420378E-2</v>
      </c>
      <c r="M304" s="49">
        <f t="shared" si="23"/>
        <v>5.5230279640392739E-2</v>
      </c>
      <c r="N304" s="144">
        <f t="shared" si="24"/>
        <v>0.10491180830281312</v>
      </c>
      <c r="O304" s="47"/>
      <c r="P304" s="47"/>
    </row>
    <row r="305" spans="1:16" hidden="1" x14ac:dyDescent="0.25">
      <c r="A305" s="176">
        <v>302</v>
      </c>
      <c r="B305" s="168" t="s">
        <v>68</v>
      </c>
      <c r="C305" s="160" t="s">
        <v>66</v>
      </c>
      <c r="D305" s="168" t="s">
        <v>709</v>
      </c>
      <c r="E305" s="168" t="s">
        <v>1053</v>
      </c>
      <c r="F305" s="157">
        <v>906</v>
      </c>
      <c r="G305" s="164">
        <v>1755445.45</v>
      </c>
      <c r="H305" s="10">
        <v>242</v>
      </c>
      <c r="I305" s="10">
        <v>544600</v>
      </c>
      <c r="J305" s="49">
        <f t="shared" si="20"/>
        <v>0.2671081677704194</v>
      </c>
      <c r="K305" s="49">
        <f t="shared" si="21"/>
        <v>0.3102346472799824</v>
      </c>
      <c r="L305" s="49">
        <f t="shared" si="22"/>
        <v>8.0132450331125815E-2</v>
      </c>
      <c r="M305" s="49">
        <f t="shared" si="23"/>
        <v>0.21716425309598766</v>
      </c>
      <c r="N305" s="144">
        <f t="shared" si="24"/>
        <v>0.29729670342711345</v>
      </c>
      <c r="O305" s="47"/>
      <c r="P305" s="47"/>
    </row>
    <row r="306" spans="1:16" hidden="1" x14ac:dyDescent="0.25">
      <c r="A306" s="176">
        <v>303</v>
      </c>
      <c r="B306" s="166" t="s">
        <v>88</v>
      </c>
      <c r="C306" s="160" t="s">
        <v>66</v>
      </c>
      <c r="D306" s="166" t="s">
        <v>747</v>
      </c>
      <c r="E306" s="166" t="s">
        <v>1177</v>
      </c>
      <c r="F306" s="157">
        <v>991</v>
      </c>
      <c r="G306" s="164">
        <v>1750434.55</v>
      </c>
      <c r="H306" s="10">
        <v>486</v>
      </c>
      <c r="I306" s="10">
        <v>879240</v>
      </c>
      <c r="J306" s="49">
        <f t="shared" si="20"/>
        <v>0.49041372351160445</v>
      </c>
      <c r="K306" s="49">
        <f t="shared" si="21"/>
        <v>0.50229812934165408</v>
      </c>
      <c r="L306" s="49">
        <f t="shared" si="22"/>
        <v>0.14712411705348133</v>
      </c>
      <c r="M306" s="49">
        <f t="shared" si="23"/>
        <v>0.35160869053915783</v>
      </c>
      <c r="N306" s="144">
        <f t="shared" si="24"/>
        <v>0.49873280759263916</v>
      </c>
      <c r="O306" s="47"/>
      <c r="P306" s="47"/>
    </row>
    <row r="307" spans="1:16" hidden="1" x14ac:dyDescent="0.25">
      <c r="A307" s="176">
        <v>304</v>
      </c>
      <c r="B307" s="166" t="s">
        <v>88</v>
      </c>
      <c r="C307" s="160" t="s">
        <v>66</v>
      </c>
      <c r="D307" s="166" t="s">
        <v>1178</v>
      </c>
      <c r="E307" s="166" t="s">
        <v>1432</v>
      </c>
      <c r="F307" s="157">
        <v>389</v>
      </c>
      <c r="G307" s="164">
        <v>721497.22499999998</v>
      </c>
      <c r="H307" s="10">
        <v>193</v>
      </c>
      <c r="I307" s="10">
        <v>284930</v>
      </c>
      <c r="J307" s="49">
        <f t="shared" si="20"/>
        <v>0.49614395886889462</v>
      </c>
      <c r="K307" s="49">
        <f t="shared" si="21"/>
        <v>0.39491489381681266</v>
      </c>
      <c r="L307" s="49">
        <f t="shared" si="22"/>
        <v>0.14884318766066837</v>
      </c>
      <c r="M307" s="49">
        <f t="shared" si="23"/>
        <v>0.27644042567176885</v>
      </c>
      <c r="N307" s="144">
        <f t="shared" si="24"/>
        <v>0.42528361333243725</v>
      </c>
      <c r="O307" s="47"/>
      <c r="P307" s="47"/>
    </row>
    <row r="308" spans="1:16" hidden="1" x14ac:dyDescent="0.25">
      <c r="A308" s="176">
        <v>305</v>
      </c>
      <c r="B308" s="166" t="s">
        <v>88</v>
      </c>
      <c r="C308" s="160" t="s">
        <v>66</v>
      </c>
      <c r="D308" s="166" t="s">
        <v>734</v>
      </c>
      <c r="E308" s="166" t="s">
        <v>1180</v>
      </c>
      <c r="F308" s="157">
        <v>808</v>
      </c>
      <c r="G308" s="164">
        <v>1500665.175</v>
      </c>
      <c r="H308" s="10">
        <v>412</v>
      </c>
      <c r="I308" s="10">
        <v>803065</v>
      </c>
      <c r="J308" s="49">
        <f t="shared" si="20"/>
        <v>0.50990099009900991</v>
      </c>
      <c r="K308" s="49">
        <f t="shared" si="21"/>
        <v>0.53513935911786581</v>
      </c>
      <c r="L308" s="49">
        <f t="shared" si="22"/>
        <v>0.15297029702970297</v>
      </c>
      <c r="M308" s="49">
        <f t="shared" si="23"/>
        <v>0.37459755138250606</v>
      </c>
      <c r="N308" s="144">
        <f t="shared" si="24"/>
        <v>0.52756784841220905</v>
      </c>
      <c r="O308" s="47"/>
      <c r="P308" s="47"/>
    </row>
    <row r="309" spans="1:16" hidden="1" x14ac:dyDescent="0.25">
      <c r="A309" s="176">
        <v>306</v>
      </c>
      <c r="B309" s="166" t="s">
        <v>88</v>
      </c>
      <c r="C309" s="160" t="s">
        <v>66</v>
      </c>
      <c r="D309" s="166" t="s">
        <v>748</v>
      </c>
      <c r="E309" s="166" t="s">
        <v>1359</v>
      </c>
      <c r="F309" s="157">
        <v>837</v>
      </c>
      <c r="G309" s="164">
        <v>1626525.175</v>
      </c>
      <c r="H309" s="10">
        <v>295</v>
      </c>
      <c r="I309" s="10">
        <v>532540</v>
      </c>
      <c r="J309" s="49">
        <f t="shared" si="20"/>
        <v>0.35244922341696533</v>
      </c>
      <c r="K309" s="49">
        <f t="shared" si="21"/>
        <v>0.32740962647565536</v>
      </c>
      <c r="L309" s="49">
        <f t="shared" si="22"/>
        <v>0.10573476702508959</v>
      </c>
      <c r="M309" s="49">
        <f t="shared" si="23"/>
        <v>0.22918673853295873</v>
      </c>
      <c r="N309" s="144">
        <f t="shared" si="24"/>
        <v>0.33492150555804834</v>
      </c>
      <c r="O309" s="47"/>
      <c r="P309" s="47"/>
    </row>
    <row r="310" spans="1:16" hidden="1" x14ac:dyDescent="0.25">
      <c r="A310" s="176">
        <v>307</v>
      </c>
      <c r="B310" s="166" t="s">
        <v>88</v>
      </c>
      <c r="C310" s="160" t="s">
        <v>66</v>
      </c>
      <c r="D310" s="166" t="s">
        <v>743</v>
      </c>
      <c r="E310" s="166" t="s">
        <v>744</v>
      </c>
      <c r="F310" s="157">
        <v>1178</v>
      </c>
      <c r="G310" s="164">
        <v>2427020.6</v>
      </c>
      <c r="H310" s="10">
        <v>578</v>
      </c>
      <c r="I310" s="10">
        <v>1057345</v>
      </c>
      <c r="J310" s="49">
        <f t="shared" si="20"/>
        <v>0.4906621392190153</v>
      </c>
      <c r="K310" s="49">
        <f t="shared" si="21"/>
        <v>0.43565555232617309</v>
      </c>
      <c r="L310" s="49">
        <f t="shared" si="22"/>
        <v>0.14719864176570457</v>
      </c>
      <c r="M310" s="49">
        <f t="shared" si="23"/>
        <v>0.30495888662832116</v>
      </c>
      <c r="N310" s="144">
        <f t="shared" si="24"/>
        <v>0.45215752839402573</v>
      </c>
      <c r="O310" s="47"/>
      <c r="P310" s="47"/>
    </row>
    <row r="311" spans="1:16" hidden="1" x14ac:dyDescent="0.25">
      <c r="A311" s="176">
        <v>308</v>
      </c>
      <c r="B311" s="166" t="s">
        <v>88</v>
      </c>
      <c r="C311" s="160" t="s">
        <v>66</v>
      </c>
      <c r="D311" s="166" t="s">
        <v>735</v>
      </c>
      <c r="E311" s="166" t="s">
        <v>736</v>
      </c>
      <c r="F311" s="157">
        <v>1356</v>
      </c>
      <c r="G311" s="164">
        <v>2399828.85</v>
      </c>
      <c r="H311" s="10">
        <v>880</v>
      </c>
      <c r="I311" s="10">
        <v>1351745</v>
      </c>
      <c r="J311" s="49">
        <f t="shared" si="20"/>
        <v>0.64896755162241893</v>
      </c>
      <c r="K311" s="49">
        <f t="shared" si="21"/>
        <v>0.56326725132919375</v>
      </c>
      <c r="L311" s="49">
        <f t="shared" si="22"/>
        <v>0.19469026548672566</v>
      </c>
      <c r="M311" s="49">
        <f t="shared" si="23"/>
        <v>0.3942870759304356</v>
      </c>
      <c r="N311" s="144">
        <f t="shared" si="24"/>
        <v>0.58897734141716129</v>
      </c>
      <c r="O311" s="47"/>
      <c r="P311" s="47"/>
    </row>
    <row r="312" spans="1:16" hidden="1" x14ac:dyDescent="0.25">
      <c r="A312" s="176">
        <v>309</v>
      </c>
      <c r="B312" s="166" t="s">
        <v>88</v>
      </c>
      <c r="C312" s="160" t="s">
        <v>66</v>
      </c>
      <c r="D312" s="166" t="s">
        <v>746</v>
      </c>
      <c r="E312" s="166" t="s">
        <v>1454</v>
      </c>
      <c r="F312" s="157">
        <v>1033</v>
      </c>
      <c r="G312" s="164">
        <v>2054725.3</v>
      </c>
      <c r="H312" s="10">
        <v>491</v>
      </c>
      <c r="I312" s="10">
        <v>1076410</v>
      </c>
      <c r="J312" s="49">
        <f t="shared" si="20"/>
        <v>0.47531461761858662</v>
      </c>
      <c r="K312" s="49">
        <f t="shared" si="21"/>
        <v>0.52387051446731103</v>
      </c>
      <c r="L312" s="49">
        <f t="shared" si="22"/>
        <v>0.14259438528557597</v>
      </c>
      <c r="M312" s="49">
        <f t="shared" si="23"/>
        <v>0.36670936012711769</v>
      </c>
      <c r="N312" s="144">
        <f t="shared" si="24"/>
        <v>0.50930374541269363</v>
      </c>
      <c r="O312" s="47"/>
      <c r="P312" s="47"/>
    </row>
    <row r="313" spans="1:16" hidden="1" x14ac:dyDescent="0.25">
      <c r="A313" s="176">
        <v>310</v>
      </c>
      <c r="B313" s="166" t="s">
        <v>88</v>
      </c>
      <c r="C313" s="160" t="s">
        <v>66</v>
      </c>
      <c r="D313" s="166" t="s">
        <v>737</v>
      </c>
      <c r="E313" s="166" t="s">
        <v>738</v>
      </c>
      <c r="F313" s="157">
        <v>948</v>
      </c>
      <c r="G313" s="164">
        <v>1631302.75</v>
      </c>
      <c r="H313" s="10">
        <v>814</v>
      </c>
      <c r="I313" s="10">
        <v>1170240</v>
      </c>
      <c r="J313" s="49">
        <f t="shared" si="20"/>
        <v>0.85864978902953581</v>
      </c>
      <c r="K313" s="49">
        <f t="shared" si="21"/>
        <v>0.71736530818696898</v>
      </c>
      <c r="L313" s="49">
        <f t="shared" si="22"/>
        <v>0.25759493670886074</v>
      </c>
      <c r="M313" s="49">
        <f t="shared" si="23"/>
        <v>0.50215571573087825</v>
      </c>
      <c r="N313" s="144">
        <f t="shared" si="24"/>
        <v>0.75975065243973905</v>
      </c>
      <c r="O313" s="47"/>
      <c r="P313" s="47"/>
    </row>
    <row r="314" spans="1:16" hidden="1" x14ac:dyDescent="0.25">
      <c r="A314" s="176">
        <v>311</v>
      </c>
      <c r="B314" s="166" t="s">
        <v>88</v>
      </c>
      <c r="C314" s="160" t="s">
        <v>66</v>
      </c>
      <c r="D314" s="166" t="s">
        <v>745</v>
      </c>
      <c r="E314" s="166" t="s">
        <v>1183</v>
      </c>
      <c r="F314" s="157">
        <v>954</v>
      </c>
      <c r="G314" s="164">
        <v>2523286.7000000002</v>
      </c>
      <c r="H314" s="10">
        <v>584</v>
      </c>
      <c r="I314" s="10">
        <v>1500875</v>
      </c>
      <c r="J314" s="49">
        <f t="shared" si="20"/>
        <v>0.61215932914046123</v>
      </c>
      <c r="K314" s="49">
        <f t="shared" si="21"/>
        <v>0.59480953947880755</v>
      </c>
      <c r="L314" s="49">
        <f t="shared" si="22"/>
        <v>0.18364779874213835</v>
      </c>
      <c r="M314" s="49">
        <f t="shared" si="23"/>
        <v>0.41636667763516527</v>
      </c>
      <c r="N314" s="144">
        <f t="shared" si="24"/>
        <v>0.60001447637730365</v>
      </c>
      <c r="O314" s="47"/>
      <c r="P314" s="47"/>
    </row>
    <row r="315" spans="1:16" hidden="1" x14ac:dyDescent="0.25">
      <c r="A315" s="176">
        <v>312</v>
      </c>
      <c r="B315" s="166" t="s">
        <v>88</v>
      </c>
      <c r="C315" s="160" t="s">
        <v>66</v>
      </c>
      <c r="D315" s="166" t="s">
        <v>1186</v>
      </c>
      <c r="E315" s="166" t="s">
        <v>1455</v>
      </c>
      <c r="F315" s="157">
        <v>390</v>
      </c>
      <c r="G315" s="164">
        <v>711636.85</v>
      </c>
      <c r="H315" s="10">
        <v>184</v>
      </c>
      <c r="I315" s="10">
        <v>264765</v>
      </c>
      <c r="J315" s="49">
        <f t="shared" si="20"/>
        <v>0.47179487179487178</v>
      </c>
      <c r="K315" s="49">
        <f t="shared" si="21"/>
        <v>0.37205071659793898</v>
      </c>
      <c r="L315" s="49">
        <f t="shared" si="22"/>
        <v>0.14153846153846153</v>
      </c>
      <c r="M315" s="49">
        <f t="shared" si="23"/>
        <v>0.26043550161855727</v>
      </c>
      <c r="N315" s="144">
        <f t="shared" si="24"/>
        <v>0.40197396315701883</v>
      </c>
      <c r="O315" s="47"/>
      <c r="P315" s="47"/>
    </row>
    <row r="316" spans="1:16" hidden="1" x14ac:dyDescent="0.25">
      <c r="A316" s="176">
        <v>313</v>
      </c>
      <c r="B316" s="166" t="s">
        <v>88</v>
      </c>
      <c r="C316" s="160" t="s">
        <v>66</v>
      </c>
      <c r="D316" s="166" t="s">
        <v>739</v>
      </c>
      <c r="E316" s="166" t="s">
        <v>1371</v>
      </c>
      <c r="F316" s="157">
        <v>474</v>
      </c>
      <c r="G316" s="164">
        <v>922037.375</v>
      </c>
      <c r="H316" s="10">
        <v>284</v>
      </c>
      <c r="I316" s="10">
        <v>508660</v>
      </c>
      <c r="J316" s="49">
        <f t="shared" si="20"/>
        <v>0.59915611814345993</v>
      </c>
      <c r="K316" s="49">
        <f t="shared" si="21"/>
        <v>0.55166961100682066</v>
      </c>
      <c r="L316" s="49">
        <f t="shared" si="22"/>
        <v>0.17974683544303796</v>
      </c>
      <c r="M316" s="49">
        <f t="shared" si="23"/>
        <v>0.38616872770477445</v>
      </c>
      <c r="N316" s="144">
        <f t="shared" si="24"/>
        <v>0.56591556314781244</v>
      </c>
      <c r="O316" s="47"/>
      <c r="P316" s="47"/>
    </row>
    <row r="317" spans="1:16" hidden="1" x14ac:dyDescent="0.25">
      <c r="A317" s="176">
        <v>314</v>
      </c>
      <c r="B317" s="166" t="s">
        <v>86</v>
      </c>
      <c r="C317" s="160" t="s">
        <v>66</v>
      </c>
      <c r="D317" s="166" t="s">
        <v>733</v>
      </c>
      <c r="E317" s="166" t="s">
        <v>1189</v>
      </c>
      <c r="F317" s="157">
        <v>1068</v>
      </c>
      <c r="G317" s="164">
        <v>2085445.5249999999</v>
      </c>
      <c r="H317" s="10">
        <v>443</v>
      </c>
      <c r="I317" s="10">
        <v>847825</v>
      </c>
      <c r="J317" s="49">
        <f t="shared" si="20"/>
        <v>0.41479400749063672</v>
      </c>
      <c r="K317" s="49">
        <f t="shared" si="21"/>
        <v>0.40654382473020967</v>
      </c>
      <c r="L317" s="49">
        <f t="shared" si="22"/>
        <v>0.12443820224719102</v>
      </c>
      <c r="M317" s="49">
        <f t="shared" si="23"/>
        <v>0.28458067731114672</v>
      </c>
      <c r="N317" s="144">
        <f t="shared" si="24"/>
        <v>0.40901887955833771</v>
      </c>
      <c r="O317" s="47"/>
      <c r="P317" s="47"/>
    </row>
    <row r="318" spans="1:16" hidden="1" x14ac:dyDescent="0.25">
      <c r="A318" s="176">
        <v>315</v>
      </c>
      <c r="B318" s="166" t="s">
        <v>86</v>
      </c>
      <c r="C318" s="160" t="s">
        <v>66</v>
      </c>
      <c r="D318" s="166" t="s">
        <v>731</v>
      </c>
      <c r="E318" s="166" t="s">
        <v>732</v>
      </c>
      <c r="F318" s="157">
        <v>1601</v>
      </c>
      <c r="G318" s="164">
        <v>3126376.0249999999</v>
      </c>
      <c r="H318" s="10">
        <v>982</v>
      </c>
      <c r="I318" s="10">
        <v>1308840</v>
      </c>
      <c r="J318" s="49">
        <f t="shared" si="20"/>
        <v>0.61336664584634604</v>
      </c>
      <c r="K318" s="49">
        <f t="shared" si="21"/>
        <v>0.41864445912260345</v>
      </c>
      <c r="L318" s="49">
        <f t="shared" si="22"/>
        <v>0.18400999375390381</v>
      </c>
      <c r="M318" s="49">
        <f t="shared" si="23"/>
        <v>0.2930511213858224</v>
      </c>
      <c r="N318" s="144">
        <f t="shared" si="24"/>
        <v>0.47706111513972621</v>
      </c>
      <c r="O318" s="47"/>
      <c r="P318" s="47"/>
    </row>
    <row r="319" spans="1:16" hidden="1" x14ac:dyDescent="0.25">
      <c r="A319" s="176">
        <v>316</v>
      </c>
      <c r="B319" s="166" t="s">
        <v>84</v>
      </c>
      <c r="C319" s="166" t="s">
        <v>66</v>
      </c>
      <c r="D319" s="160" t="s">
        <v>703</v>
      </c>
      <c r="E319" s="170" t="s">
        <v>1375</v>
      </c>
      <c r="F319" s="157">
        <v>792</v>
      </c>
      <c r="G319" s="164">
        <v>1630394.9</v>
      </c>
      <c r="H319" s="10">
        <v>334</v>
      </c>
      <c r="I319" s="10">
        <v>385625</v>
      </c>
      <c r="J319" s="49">
        <f t="shared" si="20"/>
        <v>0.42171717171717171</v>
      </c>
      <c r="K319" s="49">
        <f t="shared" si="21"/>
        <v>0.23652245232121372</v>
      </c>
      <c r="L319" s="49">
        <f t="shared" si="22"/>
        <v>0.1265151515151515</v>
      </c>
      <c r="M319" s="49">
        <f t="shared" si="23"/>
        <v>0.16556571662484959</v>
      </c>
      <c r="N319" s="144">
        <f t="shared" si="24"/>
        <v>0.29208086814000112</v>
      </c>
      <c r="O319" s="47"/>
      <c r="P319" s="47"/>
    </row>
    <row r="320" spans="1:16" hidden="1" x14ac:dyDescent="0.25">
      <c r="A320" s="176">
        <v>317</v>
      </c>
      <c r="B320" s="166" t="s">
        <v>84</v>
      </c>
      <c r="C320" s="166" t="s">
        <v>66</v>
      </c>
      <c r="D320" s="160" t="s">
        <v>705</v>
      </c>
      <c r="E320" s="170" t="s">
        <v>706</v>
      </c>
      <c r="F320" s="157">
        <v>1027</v>
      </c>
      <c r="G320" s="164">
        <v>2059977.175</v>
      </c>
      <c r="H320" s="10">
        <v>373</v>
      </c>
      <c r="I320" s="10">
        <v>647195</v>
      </c>
      <c r="J320" s="49">
        <f t="shared" si="20"/>
        <v>0.3631937682570594</v>
      </c>
      <c r="K320" s="49">
        <f t="shared" si="21"/>
        <v>0.31417581119557791</v>
      </c>
      <c r="L320" s="49">
        <f t="shared" si="22"/>
        <v>0.10895813047711782</v>
      </c>
      <c r="M320" s="49">
        <f t="shared" si="23"/>
        <v>0.21992306783690452</v>
      </c>
      <c r="N320" s="144">
        <f t="shared" si="24"/>
        <v>0.32888119831402235</v>
      </c>
      <c r="O320" s="47"/>
      <c r="P320" s="47"/>
    </row>
    <row r="321" spans="1:16" hidden="1" x14ac:dyDescent="0.25">
      <c r="A321" s="176">
        <v>318</v>
      </c>
      <c r="B321" s="166" t="s">
        <v>84</v>
      </c>
      <c r="C321" s="166" t="s">
        <v>66</v>
      </c>
      <c r="D321" s="160" t="s">
        <v>707</v>
      </c>
      <c r="E321" s="170" t="s">
        <v>1175</v>
      </c>
      <c r="F321" s="157">
        <v>1064</v>
      </c>
      <c r="G321" s="164">
        <v>2185146.2250000001</v>
      </c>
      <c r="H321" s="10">
        <v>219</v>
      </c>
      <c r="I321" s="10">
        <v>303195</v>
      </c>
      <c r="J321" s="49">
        <f t="shared" si="20"/>
        <v>0.20582706766917294</v>
      </c>
      <c r="K321" s="49">
        <f t="shared" si="21"/>
        <v>0.13875272809260167</v>
      </c>
      <c r="L321" s="49">
        <f t="shared" si="22"/>
        <v>6.1748120300751878E-2</v>
      </c>
      <c r="M321" s="49">
        <f t="shared" si="23"/>
        <v>9.7126909664821168E-2</v>
      </c>
      <c r="N321" s="144">
        <f t="shared" si="24"/>
        <v>0.15887502996557304</v>
      </c>
      <c r="O321" s="47"/>
      <c r="P321" s="47"/>
    </row>
    <row r="322" spans="1:16" hidden="1" x14ac:dyDescent="0.25">
      <c r="A322" s="176">
        <v>319</v>
      </c>
      <c r="B322" s="166" t="s">
        <v>84</v>
      </c>
      <c r="C322" s="166" t="s">
        <v>66</v>
      </c>
      <c r="D322" s="160" t="s">
        <v>701</v>
      </c>
      <c r="E322" s="170" t="s">
        <v>1054</v>
      </c>
      <c r="F322" s="157">
        <v>2200</v>
      </c>
      <c r="G322" s="164">
        <v>4607566.0250000004</v>
      </c>
      <c r="H322" s="10">
        <v>592</v>
      </c>
      <c r="I322" s="10">
        <v>1496340</v>
      </c>
      <c r="J322" s="49">
        <f t="shared" si="20"/>
        <v>0.2690909090909091</v>
      </c>
      <c r="K322" s="49">
        <f t="shared" si="21"/>
        <v>0.32475714767429725</v>
      </c>
      <c r="L322" s="49">
        <f t="shared" si="22"/>
        <v>8.0727272727272731E-2</v>
      </c>
      <c r="M322" s="49">
        <f t="shared" si="23"/>
        <v>0.22733000337200807</v>
      </c>
      <c r="N322" s="144">
        <f t="shared" si="24"/>
        <v>0.3080572760992808</v>
      </c>
      <c r="O322" s="47"/>
      <c r="P322" s="47"/>
    </row>
    <row r="323" spans="1:16" hidden="1" x14ac:dyDescent="0.25">
      <c r="A323" s="176">
        <v>320</v>
      </c>
      <c r="B323" s="166" t="s">
        <v>84</v>
      </c>
      <c r="C323" s="166" t="s">
        <v>66</v>
      </c>
      <c r="D323" s="160" t="s">
        <v>702</v>
      </c>
      <c r="E323" s="170" t="s">
        <v>1055</v>
      </c>
      <c r="F323" s="157">
        <v>1306</v>
      </c>
      <c r="G323" s="164">
        <v>2540020.4249999998</v>
      </c>
      <c r="H323" s="10">
        <v>383</v>
      </c>
      <c r="I323" s="10">
        <v>624440</v>
      </c>
      <c r="J323" s="49">
        <f t="shared" si="20"/>
        <v>0.29326186830015316</v>
      </c>
      <c r="K323" s="49">
        <f t="shared" si="21"/>
        <v>0.24584054279799741</v>
      </c>
      <c r="L323" s="49">
        <f t="shared" si="22"/>
        <v>8.7978560490045946E-2</v>
      </c>
      <c r="M323" s="49">
        <f t="shared" si="23"/>
        <v>0.17208837995859819</v>
      </c>
      <c r="N323" s="144">
        <f t="shared" si="24"/>
        <v>0.26006694044864415</v>
      </c>
      <c r="O323" s="47"/>
      <c r="P323" s="47"/>
    </row>
    <row r="324" spans="1:16" hidden="1" x14ac:dyDescent="0.25">
      <c r="A324" s="176">
        <v>321</v>
      </c>
      <c r="B324" s="166" t="s">
        <v>84</v>
      </c>
      <c r="C324" s="166" t="s">
        <v>66</v>
      </c>
      <c r="D324" s="160" t="s">
        <v>708</v>
      </c>
      <c r="E324" s="160" t="s">
        <v>1056</v>
      </c>
      <c r="F324" s="157">
        <v>693</v>
      </c>
      <c r="G324" s="164">
        <v>1382665.575</v>
      </c>
      <c r="H324" s="10">
        <v>110</v>
      </c>
      <c r="I324" s="10">
        <v>118030</v>
      </c>
      <c r="J324" s="49">
        <f t="shared" ref="J324:J387" si="25">IFERROR(H324/F324,0)</f>
        <v>0.15873015873015872</v>
      </c>
      <c r="K324" s="49">
        <f t="shared" ref="K324:K387" si="26">IFERROR(I324/G324,0)</f>
        <v>8.5364098256369772E-2</v>
      </c>
      <c r="L324" s="49">
        <f t="shared" si="22"/>
        <v>4.7619047619047616E-2</v>
      </c>
      <c r="M324" s="49">
        <f t="shared" si="23"/>
        <v>5.9754868779458833E-2</v>
      </c>
      <c r="N324" s="144">
        <f t="shared" si="24"/>
        <v>0.10737391639850645</v>
      </c>
      <c r="O324" s="47"/>
      <c r="P324" s="47"/>
    </row>
    <row r="325" spans="1:16" hidden="1" x14ac:dyDescent="0.25">
      <c r="A325" s="176">
        <v>322</v>
      </c>
      <c r="B325" s="166" t="s">
        <v>80</v>
      </c>
      <c r="C325" s="166" t="s">
        <v>66</v>
      </c>
      <c r="D325" s="160" t="s">
        <v>717</v>
      </c>
      <c r="E325" s="160" t="s">
        <v>1089</v>
      </c>
      <c r="F325" s="157">
        <v>1249</v>
      </c>
      <c r="G325" s="164">
        <v>2419816.5750000002</v>
      </c>
      <c r="H325" s="10">
        <v>501</v>
      </c>
      <c r="I325" s="10">
        <v>936650</v>
      </c>
      <c r="J325" s="49">
        <f t="shared" si="25"/>
        <v>0.40112089671737389</v>
      </c>
      <c r="K325" s="49">
        <f t="shared" si="26"/>
        <v>0.38707479305533721</v>
      </c>
      <c r="L325" s="49">
        <f t="shared" ref="L325:L388" si="27">IF((J325*0.3)&gt;30%,30%,(J325*0.3))</f>
        <v>0.12033626901521216</v>
      </c>
      <c r="M325" s="49">
        <f t="shared" ref="M325:M388" si="28">IF((K325*0.7)&gt;70%,70%,(K325*0.7))</f>
        <v>0.270952355138736</v>
      </c>
      <c r="N325" s="144">
        <f t="shared" ref="N325:N388" si="29">L325+M325</f>
        <v>0.39128862415394816</v>
      </c>
      <c r="O325" s="47"/>
      <c r="P325" s="47"/>
    </row>
    <row r="326" spans="1:16" hidden="1" x14ac:dyDescent="0.25">
      <c r="A326" s="176">
        <v>323</v>
      </c>
      <c r="B326" s="166" t="s">
        <v>80</v>
      </c>
      <c r="C326" s="166" t="s">
        <v>66</v>
      </c>
      <c r="D326" s="160" t="s">
        <v>718</v>
      </c>
      <c r="E326" s="160" t="s">
        <v>719</v>
      </c>
      <c r="F326" s="157">
        <v>480</v>
      </c>
      <c r="G326" s="164">
        <v>968342.6</v>
      </c>
      <c r="H326" s="10">
        <v>375</v>
      </c>
      <c r="I326" s="10">
        <v>585875</v>
      </c>
      <c r="J326" s="49">
        <f t="shared" si="25"/>
        <v>0.78125</v>
      </c>
      <c r="K326" s="49">
        <f t="shared" si="26"/>
        <v>0.60502863346092595</v>
      </c>
      <c r="L326" s="49">
        <f t="shared" si="27"/>
        <v>0.234375</v>
      </c>
      <c r="M326" s="49">
        <f t="shared" si="28"/>
        <v>0.42352004342264815</v>
      </c>
      <c r="N326" s="144">
        <f t="shared" si="29"/>
        <v>0.65789504342264815</v>
      </c>
      <c r="O326" s="47"/>
      <c r="P326" s="47"/>
    </row>
    <row r="327" spans="1:16" hidden="1" x14ac:dyDescent="0.25">
      <c r="A327" s="176">
        <v>324</v>
      </c>
      <c r="B327" s="166" t="s">
        <v>80</v>
      </c>
      <c r="C327" s="166" t="s">
        <v>66</v>
      </c>
      <c r="D327" s="160" t="s">
        <v>720</v>
      </c>
      <c r="E327" s="160" t="s">
        <v>721</v>
      </c>
      <c r="F327" s="157">
        <v>212</v>
      </c>
      <c r="G327" s="164">
        <v>391485.35</v>
      </c>
      <c r="H327" s="10">
        <v>40</v>
      </c>
      <c r="I327" s="10">
        <v>59190</v>
      </c>
      <c r="J327" s="49">
        <f t="shared" si="25"/>
        <v>0.18867924528301888</v>
      </c>
      <c r="K327" s="49">
        <f t="shared" si="26"/>
        <v>0.15119339714755611</v>
      </c>
      <c r="L327" s="49">
        <f t="shared" si="27"/>
        <v>5.6603773584905662E-2</v>
      </c>
      <c r="M327" s="49">
        <f t="shared" si="28"/>
        <v>0.10583537800328928</v>
      </c>
      <c r="N327" s="144">
        <f t="shared" si="29"/>
        <v>0.16243915158819494</v>
      </c>
      <c r="O327" s="47"/>
      <c r="P327" s="47"/>
    </row>
    <row r="328" spans="1:16" hidden="1" x14ac:dyDescent="0.25">
      <c r="A328" s="176">
        <v>325</v>
      </c>
      <c r="B328" s="166" t="s">
        <v>80</v>
      </c>
      <c r="C328" s="166" t="s">
        <v>66</v>
      </c>
      <c r="D328" s="160" t="s">
        <v>722</v>
      </c>
      <c r="E328" s="160" t="s">
        <v>723</v>
      </c>
      <c r="F328" s="157">
        <v>941</v>
      </c>
      <c r="G328" s="164">
        <v>1844259.75</v>
      </c>
      <c r="H328" s="10">
        <v>415</v>
      </c>
      <c r="I328" s="10">
        <v>709710</v>
      </c>
      <c r="J328" s="49">
        <f t="shared" si="25"/>
        <v>0.44102019128586611</v>
      </c>
      <c r="K328" s="49">
        <f t="shared" si="26"/>
        <v>0.38482106438640218</v>
      </c>
      <c r="L328" s="49">
        <f t="shared" si="27"/>
        <v>0.13230605738575982</v>
      </c>
      <c r="M328" s="49">
        <f t="shared" si="28"/>
        <v>0.26937474507048148</v>
      </c>
      <c r="N328" s="144">
        <f t="shared" si="29"/>
        <v>0.40168080245624127</v>
      </c>
      <c r="O328" s="47"/>
      <c r="P328" s="47"/>
    </row>
    <row r="329" spans="1:16" hidden="1" x14ac:dyDescent="0.25">
      <c r="A329" s="176">
        <v>326</v>
      </c>
      <c r="B329" s="166" t="s">
        <v>78</v>
      </c>
      <c r="C329" s="166" t="s">
        <v>66</v>
      </c>
      <c r="D329" s="166" t="s">
        <v>696</v>
      </c>
      <c r="E329" s="166" t="s">
        <v>697</v>
      </c>
      <c r="F329" s="157">
        <v>1856</v>
      </c>
      <c r="G329" s="164">
        <v>3696010.9</v>
      </c>
      <c r="H329" s="10">
        <v>949</v>
      </c>
      <c r="I329" s="10">
        <v>1490440</v>
      </c>
      <c r="J329" s="49">
        <f t="shared" si="25"/>
        <v>0.51131465517241381</v>
      </c>
      <c r="K329" s="49">
        <f t="shared" si="26"/>
        <v>0.40325638650037532</v>
      </c>
      <c r="L329" s="49">
        <f t="shared" si="27"/>
        <v>0.15339439655172413</v>
      </c>
      <c r="M329" s="49">
        <f t="shared" si="28"/>
        <v>0.2822794705502627</v>
      </c>
      <c r="N329" s="144">
        <f t="shared" si="29"/>
        <v>0.43567386710198686</v>
      </c>
      <c r="O329" s="47"/>
      <c r="P329" s="47"/>
    </row>
    <row r="330" spans="1:16" hidden="1" x14ac:dyDescent="0.25">
      <c r="A330" s="176">
        <v>327</v>
      </c>
      <c r="B330" s="166" t="s">
        <v>78</v>
      </c>
      <c r="C330" s="166" t="s">
        <v>66</v>
      </c>
      <c r="D330" s="166" t="s">
        <v>690</v>
      </c>
      <c r="E330" s="166" t="s">
        <v>691</v>
      </c>
      <c r="F330" s="157">
        <v>1549</v>
      </c>
      <c r="G330" s="164">
        <v>2984602.2</v>
      </c>
      <c r="H330" s="10">
        <v>570</v>
      </c>
      <c r="I330" s="10">
        <v>1094665</v>
      </c>
      <c r="J330" s="49">
        <f t="shared" si="25"/>
        <v>0.36797934151065204</v>
      </c>
      <c r="K330" s="49">
        <f t="shared" si="26"/>
        <v>0.36677082125048355</v>
      </c>
      <c r="L330" s="49">
        <f t="shared" si="27"/>
        <v>0.11039380245319561</v>
      </c>
      <c r="M330" s="49">
        <f t="shared" si="28"/>
        <v>0.25673957487533849</v>
      </c>
      <c r="N330" s="144">
        <f t="shared" si="29"/>
        <v>0.36713337732853413</v>
      </c>
      <c r="O330" s="47"/>
      <c r="P330" s="47"/>
    </row>
    <row r="331" spans="1:16" hidden="1" x14ac:dyDescent="0.25">
      <c r="A331" s="176">
        <v>328</v>
      </c>
      <c r="B331" s="166" t="s">
        <v>78</v>
      </c>
      <c r="C331" s="166" t="s">
        <v>66</v>
      </c>
      <c r="D331" s="166" t="s">
        <v>692</v>
      </c>
      <c r="E331" s="166" t="s">
        <v>693</v>
      </c>
      <c r="F331" s="157">
        <v>1061</v>
      </c>
      <c r="G331" s="164">
        <v>2024442.675</v>
      </c>
      <c r="H331" s="10">
        <v>138</v>
      </c>
      <c r="I331" s="10">
        <v>286525</v>
      </c>
      <c r="J331" s="49">
        <f t="shared" si="25"/>
        <v>0.13006597549481622</v>
      </c>
      <c r="K331" s="49">
        <f t="shared" si="26"/>
        <v>0.1415327801267576</v>
      </c>
      <c r="L331" s="49">
        <f t="shared" si="27"/>
        <v>3.9019792648444865E-2</v>
      </c>
      <c r="M331" s="49">
        <f t="shared" si="28"/>
        <v>9.907294608873031E-2</v>
      </c>
      <c r="N331" s="144">
        <f t="shared" si="29"/>
        <v>0.13809273873717517</v>
      </c>
      <c r="P331" s="47"/>
    </row>
    <row r="332" spans="1:16" hidden="1" x14ac:dyDescent="0.25">
      <c r="A332" s="176">
        <v>329</v>
      </c>
      <c r="B332" s="166" t="s">
        <v>78</v>
      </c>
      <c r="C332" s="166" t="s">
        <v>66</v>
      </c>
      <c r="D332" s="166" t="s">
        <v>698</v>
      </c>
      <c r="E332" s="166" t="s">
        <v>699</v>
      </c>
      <c r="F332" s="157">
        <v>1084</v>
      </c>
      <c r="G332" s="164">
        <v>2098635.0499999998</v>
      </c>
      <c r="H332" s="10">
        <v>671</v>
      </c>
      <c r="I332" s="10">
        <v>1083875</v>
      </c>
      <c r="J332" s="49">
        <f t="shared" si="25"/>
        <v>0.61900369003690037</v>
      </c>
      <c r="K332" s="49">
        <f t="shared" si="26"/>
        <v>0.51646664340233905</v>
      </c>
      <c r="L332" s="49">
        <f t="shared" si="27"/>
        <v>0.18570110701107009</v>
      </c>
      <c r="M332" s="49">
        <f t="shared" si="28"/>
        <v>0.36152665038163734</v>
      </c>
      <c r="N332" s="144">
        <f t="shared" si="29"/>
        <v>0.54722775739270746</v>
      </c>
      <c r="O332" s="47"/>
      <c r="P332" s="47"/>
    </row>
    <row r="333" spans="1:16" hidden="1" x14ac:dyDescent="0.25">
      <c r="A333" s="176">
        <v>330</v>
      </c>
      <c r="B333" s="166" t="s">
        <v>78</v>
      </c>
      <c r="C333" s="166" t="s">
        <v>66</v>
      </c>
      <c r="D333" s="166" t="s">
        <v>688</v>
      </c>
      <c r="E333" s="171" t="s">
        <v>1456</v>
      </c>
      <c r="F333" s="157">
        <v>830</v>
      </c>
      <c r="G333" s="164">
        <v>1666846.35</v>
      </c>
      <c r="H333" s="10">
        <v>341</v>
      </c>
      <c r="I333" s="10">
        <v>534840</v>
      </c>
      <c r="J333" s="49">
        <f t="shared" si="25"/>
        <v>0.41084337349397593</v>
      </c>
      <c r="K333" s="49">
        <f t="shared" si="26"/>
        <v>0.32086940706922384</v>
      </c>
      <c r="L333" s="49">
        <f t="shared" si="27"/>
        <v>0.12325301204819278</v>
      </c>
      <c r="M333" s="49">
        <f t="shared" si="28"/>
        <v>0.22460858494845667</v>
      </c>
      <c r="N333" s="144">
        <f t="shared" si="29"/>
        <v>0.34786159699664942</v>
      </c>
      <c r="O333" s="47"/>
      <c r="P333" s="47"/>
    </row>
    <row r="334" spans="1:16" hidden="1" x14ac:dyDescent="0.25">
      <c r="A334" s="176">
        <v>331</v>
      </c>
      <c r="B334" s="166" t="s">
        <v>78</v>
      </c>
      <c r="C334" s="166" t="s">
        <v>66</v>
      </c>
      <c r="D334" s="166" t="s">
        <v>700</v>
      </c>
      <c r="E334" s="166" t="s">
        <v>657</v>
      </c>
      <c r="F334" s="157">
        <v>456</v>
      </c>
      <c r="G334" s="164">
        <v>871322.375</v>
      </c>
      <c r="H334" s="10">
        <v>350</v>
      </c>
      <c r="I334" s="10">
        <v>429535</v>
      </c>
      <c r="J334" s="49">
        <f t="shared" si="25"/>
        <v>0.76754385964912286</v>
      </c>
      <c r="K334" s="49">
        <f t="shared" si="26"/>
        <v>0.49296909195061128</v>
      </c>
      <c r="L334" s="49">
        <f t="shared" si="27"/>
        <v>0.23026315789473684</v>
      </c>
      <c r="M334" s="49">
        <f t="shared" si="28"/>
        <v>0.34507836436542788</v>
      </c>
      <c r="N334" s="144">
        <f t="shared" si="29"/>
        <v>0.57534152226016477</v>
      </c>
      <c r="O334" s="47"/>
      <c r="P334" s="47"/>
    </row>
    <row r="335" spans="1:16" hidden="1" x14ac:dyDescent="0.25">
      <c r="A335" s="176">
        <v>332</v>
      </c>
      <c r="B335" s="166" t="s">
        <v>83</v>
      </c>
      <c r="C335" s="166" t="s">
        <v>66</v>
      </c>
      <c r="D335" s="166" t="s">
        <v>730</v>
      </c>
      <c r="E335" s="166" t="s">
        <v>476</v>
      </c>
      <c r="F335" s="157">
        <v>2573</v>
      </c>
      <c r="G335" s="164">
        <v>5119302.45</v>
      </c>
      <c r="H335" s="10">
        <v>261</v>
      </c>
      <c r="I335" s="10">
        <v>590815</v>
      </c>
      <c r="J335" s="49">
        <f t="shared" si="25"/>
        <v>0.10143801010493587</v>
      </c>
      <c r="K335" s="49">
        <f t="shared" si="26"/>
        <v>0.11540927807459393</v>
      </c>
      <c r="L335" s="49">
        <f t="shared" si="27"/>
        <v>3.0431403031480762E-2</v>
      </c>
      <c r="M335" s="49">
        <f t="shared" si="28"/>
        <v>8.0786494652215754E-2</v>
      </c>
      <c r="N335" s="144">
        <f t="shared" si="29"/>
        <v>0.11121789768369651</v>
      </c>
      <c r="O335" s="47"/>
      <c r="P335" s="47"/>
    </row>
    <row r="336" spans="1:16" hidden="1" x14ac:dyDescent="0.25">
      <c r="A336" s="176">
        <v>333</v>
      </c>
      <c r="B336" s="166" t="s">
        <v>83</v>
      </c>
      <c r="C336" s="166" t="s">
        <v>66</v>
      </c>
      <c r="D336" s="166" t="s">
        <v>728</v>
      </c>
      <c r="E336" s="166" t="s">
        <v>729</v>
      </c>
      <c r="F336" s="157">
        <v>1113</v>
      </c>
      <c r="G336" s="164">
        <v>2205055.0499999998</v>
      </c>
      <c r="H336" s="10">
        <v>509</v>
      </c>
      <c r="I336" s="10">
        <v>590120</v>
      </c>
      <c r="J336" s="49">
        <f t="shared" si="25"/>
        <v>0.45732255166217428</v>
      </c>
      <c r="K336" s="49">
        <f t="shared" si="26"/>
        <v>0.26762143648069014</v>
      </c>
      <c r="L336" s="49">
        <f t="shared" si="27"/>
        <v>0.13719676549865228</v>
      </c>
      <c r="M336" s="49">
        <f t="shared" si="28"/>
        <v>0.18733500553648308</v>
      </c>
      <c r="N336" s="144">
        <f t="shared" si="29"/>
        <v>0.32453177103513536</v>
      </c>
      <c r="O336" s="47"/>
      <c r="P336" s="47"/>
    </row>
    <row r="337" spans="1:16" hidden="1" x14ac:dyDescent="0.25">
      <c r="A337" s="176">
        <v>334</v>
      </c>
      <c r="B337" s="166" t="s">
        <v>83</v>
      </c>
      <c r="C337" s="166" t="s">
        <v>66</v>
      </c>
      <c r="D337" s="166" t="s">
        <v>726</v>
      </c>
      <c r="E337" s="166" t="s">
        <v>1376</v>
      </c>
      <c r="F337" s="157">
        <v>1343</v>
      </c>
      <c r="G337" s="164">
        <v>2529100.6749999998</v>
      </c>
      <c r="H337" s="10">
        <v>596</v>
      </c>
      <c r="I337" s="10">
        <v>860015</v>
      </c>
      <c r="J337" s="49">
        <f t="shared" si="25"/>
        <v>0.4437825763216679</v>
      </c>
      <c r="K337" s="49">
        <f t="shared" si="26"/>
        <v>0.34004775234975576</v>
      </c>
      <c r="L337" s="49">
        <f t="shared" si="27"/>
        <v>0.13313477289650036</v>
      </c>
      <c r="M337" s="49">
        <f t="shared" si="28"/>
        <v>0.23803342664482902</v>
      </c>
      <c r="N337" s="144">
        <f t="shared" si="29"/>
        <v>0.3711681995413294</v>
      </c>
      <c r="O337" s="47"/>
      <c r="P337" s="47"/>
    </row>
    <row r="338" spans="1:16" hidden="1" x14ac:dyDescent="0.25">
      <c r="A338" s="176">
        <v>335</v>
      </c>
      <c r="B338" s="166" t="s">
        <v>83</v>
      </c>
      <c r="C338" s="166" t="s">
        <v>66</v>
      </c>
      <c r="D338" s="166" t="s">
        <v>727</v>
      </c>
      <c r="E338" s="166" t="s">
        <v>1377</v>
      </c>
      <c r="F338" s="157">
        <v>1234</v>
      </c>
      <c r="G338" s="164">
        <v>2383869.9</v>
      </c>
      <c r="H338" s="10">
        <v>634</v>
      </c>
      <c r="I338" s="10">
        <v>720985</v>
      </c>
      <c r="J338" s="49">
        <f t="shared" si="25"/>
        <v>0.51377633711507298</v>
      </c>
      <c r="K338" s="49">
        <f t="shared" si="26"/>
        <v>0.30244309892918236</v>
      </c>
      <c r="L338" s="49">
        <f t="shared" si="27"/>
        <v>0.15413290113452188</v>
      </c>
      <c r="M338" s="49">
        <f t="shared" si="28"/>
        <v>0.21171016925042765</v>
      </c>
      <c r="N338" s="144">
        <f t="shared" si="29"/>
        <v>0.36584307038494956</v>
      </c>
      <c r="O338" s="47"/>
      <c r="P338" s="47"/>
    </row>
    <row r="339" spans="1:16" hidden="1" x14ac:dyDescent="0.25">
      <c r="A339" s="176">
        <v>336</v>
      </c>
      <c r="B339" s="166" t="s">
        <v>81</v>
      </c>
      <c r="C339" s="166" t="s">
        <v>66</v>
      </c>
      <c r="D339" s="166" t="s">
        <v>725</v>
      </c>
      <c r="E339" s="166" t="s">
        <v>1207</v>
      </c>
      <c r="F339" s="157">
        <v>1594</v>
      </c>
      <c r="G339" s="164">
        <v>3154688.875</v>
      </c>
      <c r="H339" s="10">
        <v>1018</v>
      </c>
      <c r="I339" s="10">
        <v>1592965</v>
      </c>
      <c r="J339" s="49">
        <f t="shared" si="25"/>
        <v>0.6386449184441656</v>
      </c>
      <c r="K339" s="49">
        <f t="shared" si="26"/>
        <v>0.50495153820834393</v>
      </c>
      <c r="L339" s="49">
        <f t="shared" si="27"/>
        <v>0.19159347553324968</v>
      </c>
      <c r="M339" s="49">
        <f t="shared" si="28"/>
        <v>0.35346607674584074</v>
      </c>
      <c r="N339" s="144">
        <f t="shared" si="29"/>
        <v>0.54505955227909042</v>
      </c>
      <c r="O339" s="47"/>
      <c r="P339" s="47"/>
    </row>
    <row r="340" spans="1:16" hidden="1" x14ac:dyDescent="0.25">
      <c r="A340" s="176">
        <v>337</v>
      </c>
      <c r="B340" s="166" t="s">
        <v>81</v>
      </c>
      <c r="C340" s="166" t="s">
        <v>66</v>
      </c>
      <c r="D340" s="166" t="s">
        <v>724</v>
      </c>
      <c r="E340" s="166" t="s">
        <v>1378</v>
      </c>
      <c r="F340" s="157">
        <v>816</v>
      </c>
      <c r="G340" s="164">
        <v>1548713.5</v>
      </c>
      <c r="H340" s="10">
        <v>611</v>
      </c>
      <c r="I340" s="10">
        <v>797305</v>
      </c>
      <c r="J340" s="49">
        <f t="shared" si="25"/>
        <v>0.74877450980392157</v>
      </c>
      <c r="K340" s="49">
        <f t="shared" si="26"/>
        <v>0.5148176212062463</v>
      </c>
      <c r="L340" s="49">
        <f t="shared" si="27"/>
        <v>0.22463235294117648</v>
      </c>
      <c r="M340" s="49">
        <f t="shared" si="28"/>
        <v>0.36037233484437237</v>
      </c>
      <c r="N340" s="144">
        <f t="shared" si="29"/>
        <v>0.58500468778554882</v>
      </c>
      <c r="O340" s="47"/>
      <c r="P340" s="47"/>
    </row>
    <row r="341" spans="1:16" hidden="1" x14ac:dyDescent="0.25">
      <c r="A341" s="176">
        <v>338</v>
      </c>
      <c r="B341" s="166" t="s">
        <v>74</v>
      </c>
      <c r="C341" s="166" t="s">
        <v>66</v>
      </c>
      <c r="D341" s="166" t="s">
        <v>674</v>
      </c>
      <c r="E341" s="166" t="s">
        <v>680</v>
      </c>
      <c r="F341" s="157">
        <v>1161</v>
      </c>
      <c r="G341" s="164">
        <v>3002410.9249999998</v>
      </c>
      <c r="H341" s="10">
        <v>603</v>
      </c>
      <c r="I341" s="10">
        <v>1018530</v>
      </c>
      <c r="J341" s="49">
        <f t="shared" si="25"/>
        <v>0.51937984496124034</v>
      </c>
      <c r="K341" s="49">
        <f t="shared" si="26"/>
        <v>0.33923737471079179</v>
      </c>
      <c r="L341" s="49">
        <f t="shared" si="27"/>
        <v>0.1558139534883721</v>
      </c>
      <c r="M341" s="49">
        <f t="shared" si="28"/>
        <v>0.23746616229755424</v>
      </c>
      <c r="N341" s="144">
        <f t="shared" si="29"/>
        <v>0.39328011578592637</v>
      </c>
      <c r="O341" s="47"/>
      <c r="P341" s="47"/>
    </row>
    <row r="342" spans="1:16" hidden="1" x14ac:dyDescent="0.25">
      <c r="A342" s="176">
        <v>339</v>
      </c>
      <c r="B342" s="166" t="s">
        <v>74</v>
      </c>
      <c r="C342" s="166" t="s">
        <v>66</v>
      </c>
      <c r="D342" s="166" t="s">
        <v>672</v>
      </c>
      <c r="E342" s="166" t="s">
        <v>673</v>
      </c>
      <c r="F342" s="157">
        <v>652</v>
      </c>
      <c r="G342" s="164">
        <v>1407296.9</v>
      </c>
      <c r="H342" s="10">
        <v>489</v>
      </c>
      <c r="I342" s="10">
        <v>567425</v>
      </c>
      <c r="J342" s="49">
        <f t="shared" si="25"/>
        <v>0.75</v>
      </c>
      <c r="K342" s="49">
        <f t="shared" si="26"/>
        <v>0.40320205352545013</v>
      </c>
      <c r="L342" s="49">
        <f t="shared" si="27"/>
        <v>0.22499999999999998</v>
      </c>
      <c r="M342" s="49">
        <f t="shared" si="28"/>
        <v>0.28224143746781505</v>
      </c>
      <c r="N342" s="144">
        <f t="shared" si="29"/>
        <v>0.50724143746781503</v>
      </c>
      <c r="O342" s="47"/>
      <c r="P342" s="47"/>
    </row>
    <row r="343" spans="1:16" hidden="1" x14ac:dyDescent="0.25">
      <c r="A343" s="176">
        <v>340</v>
      </c>
      <c r="B343" s="166" t="s">
        <v>74</v>
      </c>
      <c r="C343" s="166" t="s">
        <v>66</v>
      </c>
      <c r="D343" s="166" t="s">
        <v>668</v>
      </c>
      <c r="E343" s="166" t="s">
        <v>669</v>
      </c>
      <c r="F343" s="157">
        <v>1284</v>
      </c>
      <c r="G343" s="164">
        <v>2020206.825</v>
      </c>
      <c r="H343" s="10">
        <v>455</v>
      </c>
      <c r="I343" s="10">
        <v>575805</v>
      </c>
      <c r="J343" s="49">
        <f t="shared" si="25"/>
        <v>0.35436137071651092</v>
      </c>
      <c r="K343" s="49">
        <f t="shared" si="26"/>
        <v>0.28502279710890494</v>
      </c>
      <c r="L343" s="49">
        <f t="shared" si="27"/>
        <v>0.10630841121495327</v>
      </c>
      <c r="M343" s="49">
        <f t="shared" si="28"/>
        <v>0.19951595797623345</v>
      </c>
      <c r="N343" s="144">
        <f t="shared" si="29"/>
        <v>0.30582436919118672</v>
      </c>
      <c r="O343" s="47"/>
      <c r="P343" s="47"/>
    </row>
    <row r="344" spans="1:16" hidden="1" x14ac:dyDescent="0.25">
      <c r="A344" s="176">
        <v>341</v>
      </c>
      <c r="B344" s="166" t="s">
        <v>74</v>
      </c>
      <c r="C344" s="166" t="s">
        <v>66</v>
      </c>
      <c r="D344" s="166" t="s">
        <v>679</v>
      </c>
      <c r="E344" s="166" t="s">
        <v>1088</v>
      </c>
      <c r="F344" s="157">
        <v>934</v>
      </c>
      <c r="G344" s="164">
        <v>1636449.1749999998</v>
      </c>
      <c r="H344" s="10">
        <v>450</v>
      </c>
      <c r="I344" s="10">
        <v>798200</v>
      </c>
      <c r="J344" s="49">
        <f t="shared" si="25"/>
        <v>0.4817987152034261</v>
      </c>
      <c r="K344" s="49">
        <f t="shared" si="26"/>
        <v>0.48776339173503513</v>
      </c>
      <c r="L344" s="49">
        <f t="shared" si="27"/>
        <v>0.14453961456102782</v>
      </c>
      <c r="M344" s="49">
        <f t="shared" si="28"/>
        <v>0.34143437421452455</v>
      </c>
      <c r="N344" s="144">
        <f t="shared" si="29"/>
        <v>0.48597398877555237</v>
      </c>
      <c r="O344" s="47"/>
      <c r="P344" s="47"/>
    </row>
    <row r="345" spans="1:16" hidden="1" x14ac:dyDescent="0.25">
      <c r="A345" s="176">
        <v>342</v>
      </c>
      <c r="B345" s="166" t="s">
        <v>74</v>
      </c>
      <c r="C345" s="166" t="s">
        <v>66</v>
      </c>
      <c r="D345" s="166" t="s">
        <v>675</v>
      </c>
      <c r="E345" s="166" t="s">
        <v>1431</v>
      </c>
      <c r="F345" s="157">
        <v>1339</v>
      </c>
      <c r="G345" s="164">
        <v>1652235.0249999999</v>
      </c>
      <c r="H345" s="10">
        <v>517</v>
      </c>
      <c r="I345" s="10">
        <v>649760</v>
      </c>
      <c r="J345" s="49">
        <f t="shared" si="25"/>
        <v>0.38610903659447349</v>
      </c>
      <c r="K345" s="49">
        <f t="shared" si="26"/>
        <v>0.39326124320600214</v>
      </c>
      <c r="L345" s="49">
        <f t="shared" si="27"/>
        <v>0.11583271097834204</v>
      </c>
      <c r="M345" s="49">
        <f t="shared" si="28"/>
        <v>0.27528287024420151</v>
      </c>
      <c r="N345" s="144">
        <f t="shared" si="29"/>
        <v>0.39111558122254353</v>
      </c>
      <c r="O345" s="47"/>
      <c r="P345" s="47"/>
    </row>
    <row r="346" spans="1:16" hidden="1" x14ac:dyDescent="0.25">
      <c r="A346" s="176">
        <v>343</v>
      </c>
      <c r="B346" s="166" t="s">
        <v>74</v>
      </c>
      <c r="C346" s="166" t="s">
        <v>66</v>
      </c>
      <c r="D346" s="166" t="s">
        <v>677</v>
      </c>
      <c r="E346" s="166" t="s">
        <v>1343</v>
      </c>
      <c r="F346" s="157">
        <v>1333</v>
      </c>
      <c r="G346" s="164">
        <v>2389987.4500000002</v>
      </c>
      <c r="H346" s="10">
        <v>598</v>
      </c>
      <c r="I346" s="10">
        <v>926260</v>
      </c>
      <c r="J346" s="49">
        <f t="shared" si="25"/>
        <v>0.44861215303825958</v>
      </c>
      <c r="K346" s="49">
        <f t="shared" si="26"/>
        <v>0.38755852044327677</v>
      </c>
      <c r="L346" s="49">
        <f t="shared" si="27"/>
        <v>0.13458364591147787</v>
      </c>
      <c r="M346" s="49">
        <f t="shared" si="28"/>
        <v>0.2712909643102937</v>
      </c>
      <c r="N346" s="144">
        <f t="shared" si="29"/>
        <v>0.40587461022177157</v>
      </c>
      <c r="O346" s="47"/>
      <c r="P346" s="47"/>
    </row>
    <row r="347" spans="1:16" hidden="1" x14ac:dyDescent="0.25">
      <c r="A347" s="176">
        <v>344</v>
      </c>
      <c r="B347" s="166" t="s">
        <v>74</v>
      </c>
      <c r="C347" s="166" t="s">
        <v>66</v>
      </c>
      <c r="D347" s="166" t="s">
        <v>670</v>
      </c>
      <c r="E347" s="166" t="s">
        <v>671</v>
      </c>
      <c r="F347" s="157">
        <v>1296</v>
      </c>
      <c r="G347" s="164">
        <v>2566026.4500000002</v>
      </c>
      <c r="H347" s="10">
        <v>387</v>
      </c>
      <c r="I347" s="10">
        <v>627395</v>
      </c>
      <c r="J347" s="49">
        <f t="shared" si="25"/>
        <v>0.2986111111111111</v>
      </c>
      <c r="K347" s="49">
        <f t="shared" si="26"/>
        <v>0.2445005974120025</v>
      </c>
      <c r="L347" s="49">
        <f t="shared" si="27"/>
        <v>8.9583333333333334E-2</v>
      </c>
      <c r="M347" s="49">
        <f t="shared" si="28"/>
        <v>0.17115041818840174</v>
      </c>
      <c r="N347" s="144">
        <f t="shared" si="29"/>
        <v>0.26073375152173506</v>
      </c>
      <c r="O347" s="47"/>
      <c r="P347" s="47"/>
    </row>
    <row r="348" spans="1:16" hidden="1" x14ac:dyDescent="0.25">
      <c r="A348" s="176">
        <v>345</v>
      </c>
      <c r="B348" s="166" t="s">
        <v>74</v>
      </c>
      <c r="C348" s="166" t="s">
        <v>66</v>
      </c>
      <c r="D348" s="166" t="s">
        <v>678</v>
      </c>
      <c r="E348" s="166" t="s">
        <v>1152</v>
      </c>
      <c r="F348" s="157">
        <v>1850</v>
      </c>
      <c r="G348" s="164">
        <v>4495236.5750000002</v>
      </c>
      <c r="H348" s="10">
        <v>1182</v>
      </c>
      <c r="I348" s="10">
        <v>2625685</v>
      </c>
      <c r="J348" s="49">
        <f t="shared" si="25"/>
        <v>0.63891891891891894</v>
      </c>
      <c r="K348" s="49">
        <f t="shared" si="26"/>
        <v>0.58410385219825722</v>
      </c>
      <c r="L348" s="49">
        <f t="shared" si="27"/>
        <v>0.19167567567567567</v>
      </c>
      <c r="M348" s="49">
        <f t="shared" si="28"/>
        <v>0.40887269653878006</v>
      </c>
      <c r="N348" s="144">
        <f t="shared" si="29"/>
        <v>0.60054837221445578</v>
      </c>
      <c r="O348" s="47"/>
      <c r="P348" s="47"/>
    </row>
    <row r="349" spans="1:16" hidden="1" x14ac:dyDescent="0.25">
      <c r="A349" s="176">
        <v>346</v>
      </c>
      <c r="B349" s="166" t="s">
        <v>74</v>
      </c>
      <c r="C349" s="166" t="s">
        <v>66</v>
      </c>
      <c r="D349" s="166" t="s">
        <v>1402</v>
      </c>
      <c r="E349" s="166" t="s">
        <v>1108</v>
      </c>
      <c r="F349" s="157">
        <v>301</v>
      </c>
      <c r="G349" s="164">
        <v>647285.42500000005</v>
      </c>
      <c r="H349" s="10">
        <v>111</v>
      </c>
      <c r="I349" s="10">
        <v>131035</v>
      </c>
      <c r="J349" s="49">
        <f t="shared" si="25"/>
        <v>0.3687707641196013</v>
      </c>
      <c r="K349" s="49">
        <f t="shared" si="26"/>
        <v>0.20243774220622995</v>
      </c>
      <c r="L349" s="49">
        <f t="shared" si="27"/>
        <v>0.11063122923588038</v>
      </c>
      <c r="M349" s="49">
        <f t="shared" si="28"/>
        <v>0.14170641954436095</v>
      </c>
      <c r="N349" s="144">
        <f t="shared" si="29"/>
        <v>0.25233764878024134</v>
      </c>
      <c r="O349" s="47"/>
      <c r="P349" s="47"/>
    </row>
    <row r="350" spans="1:16" hidden="1" x14ac:dyDescent="0.25">
      <c r="A350" s="176">
        <v>347</v>
      </c>
      <c r="B350" s="166" t="s">
        <v>76</v>
      </c>
      <c r="C350" s="166" t="s">
        <v>66</v>
      </c>
      <c r="D350" s="166" t="s">
        <v>683</v>
      </c>
      <c r="E350" s="166" t="s">
        <v>1457</v>
      </c>
      <c r="F350" s="157">
        <v>2764</v>
      </c>
      <c r="G350" s="164">
        <v>4571461.3250000002</v>
      </c>
      <c r="H350" s="10">
        <v>761</v>
      </c>
      <c r="I350" s="10">
        <v>1390850</v>
      </c>
      <c r="J350" s="49">
        <f t="shared" si="25"/>
        <v>0.27532561505065123</v>
      </c>
      <c r="K350" s="49">
        <f t="shared" si="26"/>
        <v>0.30424625762310259</v>
      </c>
      <c r="L350" s="49">
        <f t="shared" si="27"/>
        <v>8.2597684515195363E-2</v>
      </c>
      <c r="M350" s="49">
        <f t="shared" si="28"/>
        <v>0.2129723803361718</v>
      </c>
      <c r="N350" s="144">
        <f t="shared" si="29"/>
        <v>0.29557006485136716</v>
      </c>
      <c r="O350" s="47"/>
      <c r="P350" s="47"/>
    </row>
    <row r="351" spans="1:16" hidden="1" x14ac:dyDescent="0.25">
      <c r="A351" s="176">
        <v>348</v>
      </c>
      <c r="B351" s="166" t="s">
        <v>76</v>
      </c>
      <c r="C351" s="166" t="s">
        <v>66</v>
      </c>
      <c r="D351" s="166" t="s">
        <v>681</v>
      </c>
      <c r="E351" s="166" t="s">
        <v>682</v>
      </c>
      <c r="F351" s="157">
        <v>1200</v>
      </c>
      <c r="G351" s="164">
        <v>2835133.65</v>
      </c>
      <c r="H351" s="10">
        <v>507</v>
      </c>
      <c r="I351" s="10">
        <v>786895</v>
      </c>
      <c r="J351" s="49">
        <f t="shared" si="25"/>
        <v>0.42249999999999999</v>
      </c>
      <c r="K351" s="49">
        <f t="shared" si="26"/>
        <v>0.27755128933692419</v>
      </c>
      <c r="L351" s="49">
        <f t="shared" si="27"/>
        <v>0.12675</v>
      </c>
      <c r="M351" s="49">
        <f t="shared" si="28"/>
        <v>0.19428590253584693</v>
      </c>
      <c r="N351" s="144">
        <f t="shared" si="29"/>
        <v>0.32103590253584691</v>
      </c>
      <c r="O351" s="47"/>
      <c r="P351" s="47"/>
    </row>
    <row r="352" spans="1:16" hidden="1" x14ac:dyDescent="0.25">
      <c r="A352" s="176">
        <v>349</v>
      </c>
      <c r="B352" s="166" t="s">
        <v>76</v>
      </c>
      <c r="C352" s="166" t="s">
        <v>66</v>
      </c>
      <c r="D352" s="166" t="s">
        <v>1107</v>
      </c>
      <c r="E352" s="166" t="s">
        <v>1344</v>
      </c>
      <c r="F352" s="157">
        <v>959</v>
      </c>
      <c r="G352" s="164">
        <v>1639522.5</v>
      </c>
      <c r="H352" s="10">
        <v>478</v>
      </c>
      <c r="I352" s="10">
        <v>572445</v>
      </c>
      <c r="J352" s="49">
        <f t="shared" si="25"/>
        <v>0.49843587069864442</v>
      </c>
      <c r="K352" s="49">
        <f t="shared" si="26"/>
        <v>0.349153488286986</v>
      </c>
      <c r="L352" s="49">
        <f t="shared" si="27"/>
        <v>0.14953076120959333</v>
      </c>
      <c r="M352" s="49">
        <f t="shared" si="28"/>
        <v>0.24440744180089019</v>
      </c>
      <c r="N352" s="144">
        <f t="shared" si="29"/>
        <v>0.39393820301048355</v>
      </c>
      <c r="O352" s="47"/>
      <c r="P352" s="47"/>
    </row>
    <row r="353" spans="1:16" hidden="1" x14ac:dyDescent="0.25">
      <c r="A353" s="176">
        <v>350</v>
      </c>
      <c r="B353" s="166" t="s">
        <v>79</v>
      </c>
      <c r="C353" s="166" t="s">
        <v>66</v>
      </c>
      <c r="D353" s="166" t="s">
        <v>664</v>
      </c>
      <c r="E353" s="166" t="s">
        <v>665</v>
      </c>
      <c r="F353" s="157">
        <v>697</v>
      </c>
      <c r="G353" s="164">
        <v>1361017.25</v>
      </c>
      <c r="H353" s="10">
        <v>372</v>
      </c>
      <c r="I353" s="10">
        <v>604595</v>
      </c>
      <c r="J353" s="49">
        <f t="shared" si="25"/>
        <v>0.53371592539454804</v>
      </c>
      <c r="K353" s="49">
        <f t="shared" si="26"/>
        <v>0.44422287814500516</v>
      </c>
      <c r="L353" s="49">
        <f t="shared" si="27"/>
        <v>0.1601147776183644</v>
      </c>
      <c r="M353" s="49">
        <f t="shared" si="28"/>
        <v>0.31095601470150358</v>
      </c>
      <c r="N353" s="144">
        <f t="shared" si="29"/>
        <v>0.47107079231986798</v>
      </c>
      <c r="O353" s="47"/>
      <c r="P353" s="47"/>
    </row>
    <row r="354" spans="1:16" hidden="1" x14ac:dyDescent="0.25">
      <c r="A354" s="176">
        <v>351</v>
      </c>
      <c r="B354" s="166" t="s">
        <v>79</v>
      </c>
      <c r="C354" s="166" t="s">
        <v>66</v>
      </c>
      <c r="D354" s="166" t="s">
        <v>663</v>
      </c>
      <c r="E354" s="166" t="s">
        <v>1342</v>
      </c>
      <c r="F354" s="157">
        <v>610</v>
      </c>
      <c r="G354" s="164">
        <v>1189450.3</v>
      </c>
      <c r="H354" s="10">
        <v>220</v>
      </c>
      <c r="I354" s="10">
        <v>364565</v>
      </c>
      <c r="J354" s="49">
        <f t="shared" si="25"/>
        <v>0.36065573770491804</v>
      </c>
      <c r="K354" s="49">
        <f t="shared" si="26"/>
        <v>0.30649872466298084</v>
      </c>
      <c r="L354" s="49">
        <f t="shared" si="27"/>
        <v>0.10819672131147541</v>
      </c>
      <c r="M354" s="49">
        <f t="shared" si="28"/>
        <v>0.21454910726408657</v>
      </c>
      <c r="N354" s="144">
        <f t="shared" si="29"/>
        <v>0.322745828575562</v>
      </c>
      <c r="O354" s="47"/>
      <c r="P354" s="47"/>
    </row>
    <row r="355" spans="1:16" hidden="1" x14ac:dyDescent="0.25">
      <c r="A355" s="176">
        <v>352</v>
      </c>
      <c r="B355" s="166" t="s">
        <v>79</v>
      </c>
      <c r="C355" s="166" t="s">
        <v>66</v>
      </c>
      <c r="D355" s="166" t="s">
        <v>660</v>
      </c>
      <c r="E355" s="166" t="s">
        <v>1327</v>
      </c>
      <c r="F355" s="157">
        <v>674</v>
      </c>
      <c r="G355" s="164">
        <v>1312228.425</v>
      </c>
      <c r="H355" s="10">
        <v>408</v>
      </c>
      <c r="I355" s="10">
        <v>498160</v>
      </c>
      <c r="J355" s="49">
        <f t="shared" si="25"/>
        <v>0.60534124629080122</v>
      </c>
      <c r="K355" s="49">
        <f t="shared" si="26"/>
        <v>0.37962902685940519</v>
      </c>
      <c r="L355" s="49">
        <f t="shared" si="27"/>
        <v>0.18160237388724035</v>
      </c>
      <c r="M355" s="49">
        <f t="shared" si="28"/>
        <v>0.26574031880158361</v>
      </c>
      <c r="N355" s="144">
        <f t="shared" si="29"/>
        <v>0.44734269268882398</v>
      </c>
      <c r="O355" s="47"/>
      <c r="P355" s="47"/>
    </row>
    <row r="356" spans="1:16" hidden="1" x14ac:dyDescent="0.25">
      <c r="A356" s="176">
        <v>353</v>
      </c>
      <c r="B356" s="166" t="s">
        <v>79</v>
      </c>
      <c r="C356" s="166" t="s">
        <v>66</v>
      </c>
      <c r="D356" s="166" t="s">
        <v>661</v>
      </c>
      <c r="E356" s="166" t="s">
        <v>662</v>
      </c>
      <c r="F356" s="157">
        <v>366</v>
      </c>
      <c r="G356" s="164">
        <v>717313.27500000002</v>
      </c>
      <c r="H356" s="10">
        <v>208</v>
      </c>
      <c r="I356" s="10">
        <v>248810</v>
      </c>
      <c r="J356" s="49">
        <f t="shared" si="25"/>
        <v>0.56830601092896171</v>
      </c>
      <c r="K356" s="49">
        <f t="shared" si="26"/>
        <v>0.34686378834965798</v>
      </c>
      <c r="L356" s="49">
        <f t="shared" si="27"/>
        <v>0.17049180327868851</v>
      </c>
      <c r="M356" s="49">
        <f t="shared" si="28"/>
        <v>0.24280465184476058</v>
      </c>
      <c r="N356" s="144">
        <f t="shared" si="29"/>
        <v>0.41329645512344909</v>
      </c>
      <c r="O356" s="47"/>
      <c r="P356" s="47"/>
    </row>
    <row r="357" spans="1:16" hidden="1" x14ac:dyDescent="0.25">
      <c r="A357" s="176">
        <v>354</v>
      </c>
      <c r="B357" s="166" t="s">
        <v>79</v>
      </c>
      <c r="C357" s="166" t="s">
        <v>66</v>
      </c>
      <c r="D357" s="166" t="s">
        <v>666</v>
      </c>
      <c r="E357" s="166" t="s">
        <v>1458</v>
      </c>
      <c r="F357" s="157">
        <v>704</v>
      </c>
      <c r="G357" s="164">
        <v>1377112.25</v>
      </c>
      <c r="H357" s="10">
        <v>550</v>
      </c>
      <c r="I357" s="10">
        <v>816395</v>
      </c>
      <c r="J357" s="49">
        <f t="shared" si="25"/>
        <v>0.78125</v>
      </c>
      <c r="K357" s="49">
        <f t="shared" si="26"/>
        <v>0.59283112179127007</v>
      </c>
      <c r="L357" s="49">
        <f t="shared" si="27"/>
        <v>0.234375</v>
      </c>
      <c r="M357" s="49">
        <f t="shared" si="28"/>
        <v>0.41498178525388901</v>
      </c>
      <c r="N357" s="144">
        <f t="shared" si="29"/>
        <v>0.64935678525388907</v>
      </c>
      <c r="O357" s="47"/>
      <c r="P357" s="47"/>
    </row>
    <row r="358" spans="1:16" hidden="1" x14ac:dyDescent="0.25">
      <c r="A358" s="176">
        <v>355</v>
      </c>
      <c r="B358" s="166" t="s">
        <v>85</v>
      </c>
      <c r="C358" s="166" t="s">
        <v>66</v>
      </c>
      <c r="D358" s="166" t="s">
        <v>713</v>
      </c>
      <c r="E358" s="166" t="s">
        <v>1090</v>
      </c>
      <c r="F358" s="157">
        <v>743</v>
      </c>
      <c r="G358" s="164">
        <v>1437208.7</v>
      </c>
      <c r="H358" s="10">
        <v>207</v>
      </c>
      <c r="I358" s="10">
        <v>327915</v>
      </c>
      <c r="J358" s="49">
        <f t="shared" si="25"/>
        <v>0.27860026917900405</v>
      </c>
      <c r="K358" s="49">
        <f t="shared" si="26"/>
        <v>0.22816101795097679</v>
      </c>
      <c r="L358" s="49">
        <f t="shared" si="27"/>
        <v>8.3580080753701214E-2</v>
      </c>
      <c r="M358" s="49">
        <f t="shared" si="28"/>
        <v>0.15971271256568376</v>
      </c>
      <c r="N358" s="144">
        <f t="shared" si="29"/>
        <v>0.24329279331938497</v>
      </c>
      <c r="O358" s="47"/>
      <c r="P358" s="47"/>
    </row>
    <row r="359" spans="1:16" hidden="1" x14ac:dyDescent="0.25">
      <c r="A359" s="176">
        <v>356</v>
      </c>
      <c r="B359" s="166" t="s">
        <v>85</v>
      </c>
      <c r="C359" s="166" t="s">
        <v>66</v>
      </c>
      <c r="D359" s="166" t="s">
        <v>716</v>
      </c>
      <c r="E359" s="166" t="s">
        <v>1092</v>
      </c>
      <c r="F359" s="157">
        <v>1587</v>
      </c>
      <c r="G359" s="164">
        <v>3100493.875</v>
      </c>
      <c r="H359" s="10">
        <v>382</v>
      </c>
      <c r="I359" s="10">
        <v>681380</v>
      </c>
      <c r="J359" s="49">
        <f t="shared" si="25"/>
        <v>0.24070573408947701</v>
      </c>
      <c r="K359" s="49">
        <f t="shared" si="26"/>
        <v>0.21976498824723528</v>
      </c>
      <c r="L359" s="49">
        <f t="shared" si="27"/>
        <v>7.2211720226843107E-2</v>
      </c>
      <c r="M359" s="49">
        <f t="shared" si="28"/>
        <v>0.15383549177306469</v>
      </c>
      <c r="N359" s="144">
        <f t="shared" si="29"/>
        <v>0.22604721199990779</v>
      </c>
      <c r="O359" s="47"/>
      <c r="P359" s="47"/>
    </row>
    <row r="360" spans="1:16" hidden="1" x14ac:dyDescent="0.25">
      <c r="A360" s="176">
        <v>357</v>
      </c>
      <c r="B360" s="166" t="s">
        <v>85</v>
      </c>
      <c r="C360" s="166" t="s">
        <v>66</v>
      </c>
      <c r="D360" s="166" t="s">
        <v>714</v>
      </c>
      <c r="E360" s="166" t="s">
        <v>1091</v>
      </c>
      <c r="F360" s="157">
        <v>899</v>
      </c>
      <c r="G360" s="164">
        <v>1752538.2999999998</v>
      </c>
      <c r="H360" s="10">
        <v>217</v>
      </c>
      <c r="I360" s="10">
        <v>297495</v>
      </c>
      <c r="J360" s="49">
        <f t="shared" si="25"/>
        <v>0.2413793103448276</v>
      </c>
      <c r="K360" s="49">
        <f t="shared" si="26"/>
        <v>0.16975092641341991</v>
      </c>
      <c r="L360" s="49">
        <f t="shared" si="27"/>
        <v>7.2413793103448282E-2</v>
      </c>
      <c r="M360" s="49">
        <f t="shared" si="28"/>
        <v>0.11882564848939392</v>
      </c>
      <c r="N360" s="144">
        <f t="shared" si="29"/>
        <v>0.1912394415928422</v>
      </c>
      <c r="O360" s="47"/>
      <c r="P360" s="47"/>
    </row>
    <row r="361" spans="1:16" hidden="1" x14ac:dyDescent="0.25">
      <c r="A361" s="176">
        <v>358</v>
      </c>
      <c r="B361" s="166" t="s">
        <v>85</v>
      </c>
      <c r="C361" s="166" t="s">
        <v>66</v>
      </c>
      <c r="D361" s="166" t="s">
        <v>715</v>
      </c>
      <c r="E361" s="166" t="s">
        <v>1459</v>
      </c>
      <c r="F361" s="157">
        <v>993</v>
      </c>
      <c r="G361" s="164">
        <v>1937190.25</v>
      </c>
      <c r="H361" s="10">
        <v>248</v>
      </c>
      <c r="I361" s="10">
        <v>371790</v>
      </c>
      <c r="J361" s="49">
        <f t="shared" si="25"/>
        <v>0.24974823766364551</v>
      </c>
      <c r="K361" s="49">
        <f t="shared" si="26"/>
        <v>0.19192229570637165</v>
      </c>
      <c r="L361" s="49">
        <f t="shared" si="27"/>
        <v>7.4924471299093645E-2</v>
      </c>
      <c r="M361" s="49">
        <f t="shared" si="28"/>
        <v>0.13434560699446013</v>
      </c>
      <c r="N361" s="144">
        <f t="shared" si="29"/>
        <v>0.20927007829355376</v>
      </c>
      <c r="O361" s="47"/>
      <c r="P361" s="47"/>
    </row>
    <row r="362" spans="1:16" hidden="1" x14ac:dyDescent="0.25">
      <c r="A362" s="176">
        <v>359</v>
      </c>
      <c r="B362" s="166" t="s">
        <v>85</v>
      </c>
      <c r="C362" s="166" t="s">
        <v>66</v>
      </c>
      <c r="D362" s="166" t="s">
        <v>711</v>
      </c>
      <c r="E362" s="166" t="s">
        <v>1460</v>
      </c>
      <c r="F362" s="157">
        <v>748</v>
      </c>
      <c r="G362" s="164">
        <v>1470993.2250000001</v>
      </c>
      <c r="H362" s="10">
        <v>124</v>
      </c>
      <c r="I362" s="10">
        <v>197830</v>
      </c>
      <c r="J362" s="49">
        <f t="shared" si="25"/>
        <v>0.16577540106951871</v>
      </c>
      <c r="K362" s="49">
        <f t="shared" si="26"/>
        <v>0.13448736312160783</v>
      </c>
      <c r="L362" s="49">
        <f t="shared" si="27"/>
        <v>4.9732620320855611E-2</v>
      </c>
      <c r="M362" s="49">
        <f t="shared" si="28"/>
        <v>9.4141154185125475E-2</v>
      </c>
      <c r="N362" s="144">
        <f t="shared" si="29"/>
        <v>0.1438737745059811</v>
      </c>
      <c r="O362" s="47"/>
      <c r="P362" s="47"/>
    </row>
    <row r="363" spans="1:16" hidden="1" x14ac:dyDescent="0.25">
      <c r="A363" s="176">
        <v>360</v>
      </c>
      <c r="B363" s="160" t="s">
        <v>89</v>
      </c>
      <c r="C363" s="160" t="s">
        <v>90</v>
      </c>
      <c r="D363" s="160" t="s">
        <v>776</v>
      </c>
      <c r="E363" s="160" t="s">
        <v>1295</v>
      </c>
      <c r="F363" s="157">
        <v>1064</v>
      </c>
      <c r="G363" s="164">
        <v>1922691.4500000002</v>
      </c>
      <c r="H363" s="10">
        <v>933</v>
      </c>
      <c r="I363" s="10">
        <v>1437605</v>
      </c>
      <c r="J363" s="49">
        <f t="shared" si="25"/>
        <v>0.87687969924812026</v>
      </c>
      <c r="K363" s="49">
        <f t="shared" si="26"/>
        <v>0.74770447437106968</v>
      </c>
      <c r="L363" s="49">
        <f t="shared" si="27"/>
        <v>0.26306390977443606</v>
      </c>
      <c r="M363" s="49">
        <f t="shared" si="28"/>
        <v>0.5233931320597488</v>
      </c>
      <c r="N363" s="144">
        <f t="shared" si="29"/>
        <v>0.78645704183418486</v>
      </c>
      <c r="O363" s="47"/>
      <c r="P363" s="47"/>
    </row>
    <row r="364" spans="1:16" hidden="1" x14ac:dyDescent="0.25">
      <c r="A364" s="176">
        <v>361</v>
      </c>
      <c r="B364" s="160" t="s">
        <v>89</v>
      </c>
      <c r="C364" s="160" t="s">
        <v>90</v>
      </c>
      <c r="D364" s="160" t="s">
        <v>770</v>
      </c>
      <c r="E364" s="160" t="s">
        <v>1058</v>
      </c>
      <c r="F364" s="157">
        <v>912</v>
      </c>
      <c r="G364" s="164">
        <v>1556131.875</v>
      </c>
      <c r="H364" s="10">
        <v>694</v>
      </c>
      <c r="I364" s="10">
        <v>920785</v>
      </c>
      <c r="J364" s="49">
        <f t="shared" si="25"/>
        <v>0.76096491228070173</v>
      </c>
      <c r="K364" s="49">
        <f t="shared" si="26"/>
        <v>0.59171398953575194</v>
      </c>
      <c r="L364" s="49">
        <f t="shared" si="27"/>
        <v>0.22828947368421051</v>
      </c>
      <c r="M364" s="49">
        <f t="shared" si="28"/>
        <v>0.41419979267502632</v>
      </c>
      <c r="N364" s="144">
        <f t="shared" si="29"/>
        <v>0.64248926635923687</v>
      </c>
      <c r="O364" s="47"/>
      <c r="P364" s="47"/>
    </row>
    <row r="365" spans="1:16" hidden="1" x14ac:dyDescent="0.25">
      <c r="A365" s="176">
        <v>362</v>
      </c>
      <c r="B365" s="160" t="s">
        <v>89</v>
      </c>
      <c r="C365" s="160" t="s">
        <v>90</v>
      </c>
      <c r="D365" s="160" t="s">
        <v>778</v>
      </c>
      <c r="E365" s="160" t="s">
        <v>779</v>
      </c>
      <c r="F365" s="157">
        <v>802</v>
      </c>
      <c r="G365" s="164">
        <v>1407653.75</v>
      </c>
      <c r="H365" s="10">
        <v>400</v>
      </c>
      <c r="I365" s="10">
        <v>717250</v>
      </c>
      <c r="J365" s="49">
        <f t="shared" si="25"/>
        <v>0.49875311720698257</v>
      </c>
      <c r="K365" s="49">
        <f t="shared" si="26"/>
        <v>0.50953581447142093</v>
      </c>
      <c r="L365" s="49">
        <f t="shared" si="27"/>
        <v>0.14962593516209477</v>
      </c>
      <c r="M365" s="49">
        <f t="shared" si="28"/>
        <v>0.35667507012999461</v>
      </c>
      <c r="N365" s="144">
        <f t="shared" si="29"/>
        <v>0.50630100529208932</v>
      </c>
      <c r="O365" s="47"/>
      <c r="P365" s="47"/>
    </row>
    <row r="366" spans="1:16" hidden="1" x14ac:dyDescent="0.25">
      <c r="A366" s="176">
        <v>363</v>
      </c>
      <c r="B366" s="160" t="s">
        <v>89</v>
      </c>
      <c r="C366" s="160" t="s">
        <v>90</v>
      </c>
      <c r="D366" s="160" t="s">
        <v>774</v>
      </c>
      <c r="E366" s="160" t="s">
        <v>775</v>
      </c>
      <c r="F366" s="157">
        <v>721</v>
      </c>
      <c r="G366" s="164">
        <v>1222186.125</v>
      </c>
      <c r="H366" s="10">
        <v>649</v>
      </c>
      <c r="I366" s="10">
        <v>724585</v>
      </c>
      <c r="J366" s="49">
        <f t="shared" si="25"/>
        <v>0.90013869625520115</v>
      </c>
      <c r="K366" s="49">
        <f t="shared" si="26"/>
        <v>0.59285978230197955</v>
      </c>
      <c r="L366" s="49">
        <f t="shared" si="27"/>
        <v>0.27004160887656031</v>
      </c>
      <c r="M366" s="49">
        <f t="shared" si="28"/>
        <v>0.41500184761138564</v>
      </c>
      <c r="N366" s="144">
        <f t="shared" si="29"/>
        <v>0.68504345648794596</v>
      </c>
      <c r="O366" s="47"/>
      <c r="P366" s="47"/>
    </row>
    <row r="367" spans="1:16" hidden="1" x14ac:dyDescent="0.25">
      <c r="A367" s="176">
        <v>364</v>
      </c>
      <c r="B367" s="160" t="s">
        <v>89</v>
      </c>
      <c r="C367" s="160" t="s">
        <v>90</v>
      </c>
      <c r="D367" s="160" t="s">
        <v>771</v>
      </c>
      <c r="E367" s="160" t="s">
        <v>772</v>
      </c>
      <c r="F367" s="157">
        <v>613</v>
      </c>
      <c r="G367" s="164">
        <v>1159677.2</v>
      </c>
      <c r="H367" s="10">
        <v>540</v>
      </c>
      <c r="I367" s="10">
        <v>909960</v>
      </c>
      <c r="J367" s="49">
        <f t="shared" si="25"/>
        <v>0.88091353996737354</v>
      </c>
      <c r="K367" s="49">
        <f t="shared" si="26"/>
        <v>0.78466662964487022</v>
      </c>
      <c r="L367" s="49">
        <f t="shared" si="27"/>
        <v>0.26427406199021203</v>
      </c>
      <c r="M367" s="49">
        <f t="shared" si="28"/>
        <v>0.54926664075140907</v>
      </c>
      <c r="N367" s="144">
        <f t="shared" si="29"/>
        <v>0.81354070274162105</v>
      </c>
      <c r="O367" s="47"/>
      <c r="P367" s="47"/>
    </row>
    <row r="368" spans="1:16" hidden="1" x14ac:dyDescent="0.25">
      <c r="A368" s="176">
        <v>365</v>
      </c>
      <c r="B368" s="160" t="s">
        <v>89</v>
      </c>
      <c r="C368" s="160" t="s">
        <v>90</v>
      </c>
      <c r="D368" s="160" t="s">
        <v>780</v>
      </c>
      <c r="E368" s="160" t="s">
        <v>1461</v>
      </c>
      <c r="F368" s="157">
        <v>795</v>
      </c>
      <c r="G368" s="164">
        <v>1407511.875</v>
      </c>
      <c r="H368" s="10">
        <v>543</v>
      </c>
      <c r="I368" s="10">
        <v>696560</v>
      </c>
      <c r="J368" s="49">
        <f t="shared" si="25"/>
        <v>0.68301886792452826</v>
      </c>
      <c r="K368" s="49">
        <f t="shared" si="26"/>
        <v>0.49488747652661902</v>
      </c>
      <c r="L368" s="49">
        <f t="shared" si="27"/>
        <v>0.20490566037735847</v>
      </c>
      <c r="M368" s="49">
        <f t="shared" si="28"/>
        <v>0.3464212335686333</v>
      </c>
      <c r="N368" s="144">
        <f t="shared" si="29"/>
        <v>0.55132689394599177</v>
      </c>
      <c r="O368" s="47"/>
      <c r="P368" s="47"/>
    </row>
    <row r="369" spans="1:16" hidden="1" x14ac:dyDescent="0.25">
      <c r="A369" s="176">
        <v>366</v>
      </c>
      <c r="B369" s="160" t="s">
        <v>89</v>
      </c>
      <c r="C369" s="160" t="s">
        <v>90</v>
      </c>
      <c r="D369" s="160" t="s">
        <v>777</v>
      </c>
      <c r="E369" s="160" t="s">
        <v>1462</v>
      </c>
      <c r="F369" s="157">
        <v>650</v>
      </c>
      <c r="G369" s="164">
        <v>1109183.625</v>
      </c>
      <c r="H369" s="10">
        <v>472</v>
      </c>
      <c r="I369" s="10">
        <v>624470</v>
      </c>
      <c r="J369" s="49">
        <f t="shared" si="25"/>
        <v>0.72615384615384615</v>
      </c>
      <c r="K369" s="49">
        <f t="shared" si="26"/>
        <v>0.56299965661682028</v>
      </c>
      <c r="L369" s="49">
        <f t="shared" si="27"/>
        <v>0.21784615384615383</v>
      </c>
      <c r="M369" s="49">
        <f t="shared" si="28"/>
        <v>0.39409975963177418</v>
      </c>
      <c r="N369" s="144">
        <f t="shared" si="29"/>
        <v>0.61194591347792804</v>
      </c>
      <c r="O369" s="47"/>
      <c r="P369" s="47"/>
    </row>
    <row r="370" spans="1:16" hidden="1" x14ac:dyDescent="0.25">
      <c r="A370" s="176">
        <v>367</v>
      </c>
      <c r="B370" s="160" t="s">
        <v>89</v>
      </c>
      <c r="C370" s="160" t="s">
        <v>90</v>
      </c>
      <c r="D370" s="160" t="s">
        <v>773</v>
      </c>
      <c r="E370" s="160" t="s">
        <v>537</v>
      </c>
      <c r="F370" s="157">
        <v>691</v>
      </c>
      <c r="G370" s="164">
        <v>1277333.4750000001</v>
      </c>
      <c r="H370" s="10">
        <v>306</v>
      </c>
      <c r="I370" s="10">
        <v>408770</v>
      </c>
      <c r="J370" s="49">
        <f t="shared" si="25"/>
        <v>0.44283646888567296</v>
      </c>
      <c r="K370" s="49">
        <f t="shared" si="26"/>
        <v>0.32001823173075455</v>
      </c>
      <c r="L370" s="49">
        <f t="shared" si="27"/>
        <v>0.13285094066570188</v>
      </c>
      <c r="M370" s="49">
        <f t="shared" si="28"/>
        <v>0.22401276221152816</v>
      </c>
      <c r="N370" s="144">
        <f t="shared" si="29"/>
        <v>0.35686370287723002</v>
      </c>
      <c r="O370" s="47"/>
      <c r="P370" s="47"/>
    </row>
    <row r="371" spans="1:16" hidden="1" x14ac:dyDescent="0.25">
      <c r="A371" s="176">
        <v>368</v>
      </c>
      <c r="B371" s="170" t="s">
        <v>92</v>
      </c>
      <c r="C371" s="170" t="s">
        <v>90</v>
      </c>
      <c r="D371" s="170" t="s">
        <v>781</v>
      </c>
      <c r="E371" s="170" t="s">
        <v>782</v>
      </c>
      <c r="F371" s="157">
        <v>1385</v>
      </c>
      <c r="G371" s="164">
        <v>2675826.7999999998</v>
      </c>
      <c r="H371" s="10">
        <v>770</v>
      </c>
      <c r="I371" s="10">
        <v>1607490</v>
      </c>
      <c r="J371" s="49">
        <f t="shared" si="25"/>
        <v>0.55595667870036103</v>
      </c>
      <c r="K371" s="49">
        <f t="shared" si="26"/>
        <v>0.60074516033698444</v>
      </c>
      <c r="L371" s="49">
        <f t="shared" si="27"/>
        <v>0.16678700361010831</v>
      </c>
      <c r="M371" s="49">
        <f t="shared" si="28"/>
        <v>0.42052161223588908</v>
      </c>
      <c r="N371" s="144">
        <f t="shared" si="29"/>
        <v>0.58730861584599736</v>
      </c>
      <c r="O371" s="47"/>
      <c r="P371" s="47"/>
    </row>
    <row r="372" spans="1:16" hidden="1" x14ac:dyDescent="0.25">
      <c r="A372" s="176">
        <v>369</v>
      </c>
      <c r="B372" s="170" t="s">
        <v>92</v>
      </c>
      <c r="C372" s="170" t="s">
        <v>90</v>
      </c>
      <c r="D372" s="170" t="s">
        <v>783</v>
      </c>
      <c r="E372" s="170" t="s">
        <v>353</v>
      </c>
      <c r="F372" s="157">
        <v>922</v>
      </c>
      <c r="G372" s="164">
        <v>1513516.45</v>
      </c>
      <c r="H372" s="10">
        <v>481</v>
      </c>
      <c r="I372" s="10">
        <v>682185</v>
      </c>
      <c r="J372" s="49">
        <f t="shared" si="25"/>
        <v>0.52169197396963118</v>
      </c>
      <c r="K372" s="49">
        <f t="shared" si="26"/>
        <v>0.45072850050622182</v>
      </c>
      <c r="L372" s="49">
        <f t="shared" si="27"/>
        <v>0.15650759219088936</v>
      </c>
      <c r="M372" s="49">
        <f t="shared" si="28"/>
        <v>0.31550995035435525</v>
      </c>
      <c r="N372" s="144">
        <f t="shared" si="29"/>
        <v>0.47201754254524464</v>
      </c>
      <c r="O372" s="47"/>
      <c r="P372" s="47"/>
    </row>
    <row r="373" spans="1:16" hidden="1" x14ac:dyDescent="0.25">
      <c r="A373" s="176">
        <v>370</v>
      </c>
      <c r="B373" s="170" t="s">
        <v>92</v>
      </c>
      <c r="C373" s="170" t="s">
        <v>90</v>
      </c>
      <c r="D373" s="170" t="s">
        <v>786</v>
      </c>
      <c r="E373" s="170" t="s">
        <v>787</v>
      </c>
      <c r="F373" s="157">
        <v>779</v>
      </c>
      <c r="G373" s="164">
        <v>1254160.2</v>
      </c>
      <c r="H373" s="10">
        <v>396</v>
      </c>
      <c r="I373" s="10">
        <v>617865</v>
      </c>
      <c r="J373" s="49">
        <f t="shared" si="25"/>
        <v>0.50834403080872914</v>
      </c>
      <c r="K373" s="49">
        <f t="shared" si="26"/>
        <v>0.49265237407469958</v>
      </c>
      <c r="L373" s="49">
        <f t="shared" si="27"/>
        <v>0.15250320924261873</v>
      </c>
      <c r="M373" s="49">
        <f t="shared" si="28"/>
        <v>0.34485666185228969</v>
      </c>
      <c r="N373" s="144">
        <f t="shared" si="29"/>
        <v>0.49735987109490842</v>
      </c>
      <c r="O373" s="47"/>
      <c r="P373" s="47"/>
    </row>
    <row r="374" spans="1:16" hidden="1" x14ac:dyDescent="0.25">
      <c r="A374" s="176">
        <v>371</v>
      </c>
      <c r="B374" s="170" t="s">
        <v>92</v>
      </c>
      <c r="C374" s="170" t="s">
        <v>90</v>
      </c>
      <c r="D374" s="170" t="s">
        <v>784</v>
      </c>
      <c r="E374" s="170" t="s">
        <v>785</v>
      </c>
      <c r="F374" s="157">
        <v>796</v>
      </c>
      <c r="G374" s="164">
        <v>1350540.2</v>
      </c>
      <c r="H374" s="10">
        <v>330</v>
      </c>
      <c r="I374" s="10">
        <v>563930</v>
      </c>
      <c r="J374" s="49">
        <f t="shared" si="25"/>
        <v>0.41457286432160806</v>
      </c>
      <c r="K374" s="49">
        <f t="shared" si="26"/>
        <v>0.41755884052914533</v>
      </c>
      <c r="L374" s="49">
        <f t="shared" si="27"/>
        <v>0.12437185929648241</v>
      </c>
      <c r="M374" s="49">
        <f t="shared" si="28"/>
        <v>0.29229118837040169</v>
      </c>
      <c r="N374" s="144">
        <f t="shared" si="29"/>
        <v>0.41666304766688411</v>
      </c>
      <c r="O374" s="47"/>
      <c r="P374" s="47"/>
    </row>
    <row r="375" spans="1:16" x14ac:dyDescent="0.25">
      <c r="A375" s="176">
        <v>372</v>
      </c>
      <c r="B375" s="160" t="s">
        <v>1372</v>
      </c>
      <c r="C375" s="160" t="s">
        <v>90</v>
      </c>
      <c r="D375" s="160" t="s">
        <v>788</v>
      </c>
      <c r="E375" s="160" t="s">
        <v>789</v>
      </c>
      <c r="F375" s="157">
        <v>2553</v>
      </c>
      <c r="G375" s="164">
        <v>5709243.7750000004</v>
      </c>
      <c r="H375" s="10">
        <v>990</v>
      </c>
      <c r="I375" s="10">
        <v>2239760</v>
      </c>
      <c r="J375" s="49">
        <f t="shared" si="25"/>
        <v>0.38777908343125733</v>
      </c>
      <c r="K375" s="49">
        <f t="shared" si="26"/>
        <v>0.39230414539445724</v>
      </c>
      <c r="L375" s="49">
        <f t="shared" si="27"/>
        <v>0.11633372502937719</v>
      </c>
      <c r="M375" s="49">
        <f t="shared" si="28"/>
        <v>0.27461290177612002</v>
      </c>
      <c r="N375" s="144">
        <f t="shared" si="29"/>
        <v>0.39094662680549719</v>
      </c>
      <c r="O375" s="47"/>
      <c r="P375" s="47"/>
    </row>
    <row r="376" spans="1:16" x14ac:dyDescent="0.25">
      <c r="A376" s="176">
        <v>373</v>
      </c>
      <c r="B376" s="160" t="s">
        <v>1372</v>
      </c>
      <c r="C376" s="160" t="s">
        <v>90</v>
      </c>
      <c r="D376" s="160" t="s">
        <v>790</v>
      </c>
      <c r="E376" s="160" t="s">
        <v>1209</v>
      </c>
      <c r="F376" s="157">
        <v>594</v>
      </c>
      <c r="G376" s="164">
        <v>1266695.75</v>
      </c>
      <c r="H376" s="10">
        <v>474</v>
      </c>
      <c r="I376" s="10">
        <v>699315</v>
      </c>
      <c r="J376" s="49">
        <f t="shared" si="25"/>
        <v>0.79797979797979801</v>
      </c>
      <c r="K376" s="49">
        <f t="shared" si="26"/>
        <v>0.55207811346963154</v>
      </c>
      <c r="L376" s="49">
        <f t="shared" si="27"/>
        <v>0.23939393939393938</v>
      </c>
      <c r="M376" s="49">
        <f t="shared" si="28"/>
        <v>0.38645467942874207</v>
      </c>
      <c r="N376" s="144">
        <f t="shared" si="29"/>
        <v>0.6258486188226815</v>
      </c>
      <c r="O376" s="47"/>
      <c r="P376" s="47"/>
    </row>
    <row r="377" spans="1:16" x14ac:dyDescent="0.25">
      <c r="A377" s="176">
        <v>374</v>
      </c>
      <c r="B377" s="160" t="s">
        <v>1372</v>
      </c>
      <c r="C377" s="160" t="s">
        <v>90</v>
      </c>
      <c r="D377" s="160" t="s">
        <v>792</v>
      </c>
      <c r="E377" s="160" t="s">
        <v>1210</v>
      </c>
      <c r="F377" s="157">
        <v>1044</v>
      </c>
      <c r="G377" s="164">
        <v>2134757.6749999998</v>
      </c>
      <c r="H377" s="10">
        <v>508</v>
      </c>
      <c r="I377" s="10">
        <v>774005</v>
      </c>
      <c r="J377" s="49">
        <f t="shared" si="25"/>
        <v>0.48659003831417624</v>
      </c>
      <c r="K377" s="49">
        <f t="shared" si="26"/>
        <v>0.36257276835882557</v>
      </c>
      <c r="L377" s="49">
        <f t="shared" si="27"/>
        <v>0.14597701149425288</v>
      </c>
      <c r="M377" s="49">
        <f t="shared" si="28"/>
        <v>0.25380093785117791</v>
      </c>
      <c r="N377" s="144">
        <f t="shared" si="29"/>
        <v>0.39977794934543076</v>
      </c>
      <c r="O377" s="47"/>
      <c r="P377" s="47"/>
    </row>
    <row r="378" spans="1:16" x14ac:dyDescent="0.25">
      <c r="A378" s="176">
        <v>375</v>
      </c>
      <c r="B378" s="160" t="s">
        <v>1372</v>
      </c>
      <c r="C378" s="160" t="s">
        <v>90</v>
      </c>
      <c r="D378" s="160" t="s">
        <v>791</v>
      </c>
      <c r="E378" s="160" t="s">
        <v>1211</v>
      </c>
      <c r="F378" s="157">
        <v>722</v>
      </c>
      <c r="G378" s="164">
        <v>1552928.2</v>
      </c>
      <c r="H378" s="10">
        <v>308</v>
      </c>
      <c r="I378" s="10">
        <v>489505</v>
      </c>
      <c r="J378" s="49">
        <f t="shared" si="25"/>
        <v>0.4265927977839335</v>
      </c>
      <c r="K378" s="49">
        <f t="shared" si="26"/>
        <v>0.31521418697915332</v>
      </c>
      <c r="L378" s="49">
        <f t="shared" si="27"/>
        <v>0.12797783933518003</v>
      </c>
      <c r="M378" s="49">
        <f t="shared" si="28"/>
        <v>0.2206499308854073</v>
      </c>
      <c r="N378" s="144">
        <f t="shared" si="29"/>
        <v>0.34862777022058733</v>
      </c>
      <c r="O378" s="47"/>
      <c r="P378" s="47"/>
    </row>
    <row r="379" spans="1:16" x14ac:dyDescent="0.25">
      <c r="A379" s="176">
        <v>376</v>
      </c>
      <c r="B379" s="160" t="s">
        <v>1303</v>
      </c>
      <c r="C379" s="160" t="s">
        <v>90</v>
      </c>
      <c r="D379" s="160" t="s">
        <v>793</v>
      </c>
      <c r="E379" s="160" t="s">
        <v>794</v>
      </c>
      <c r="F379" s="157">
        <v>789</v>
      </c>
      <c r="G379" s="164">
        <v>1512884.65</v>
      </c>
      <c r="H379" s="10">
        <v>130</v>
      </c>
      <c r="I379" s="10">
        <v>213240</v>
      </c>
      <c r="J379" s="49">
        <f t="shared" si="25"/>
        <v>0.16476552598225602</v>
      </c>
      <c r="K379" s="49">
        <f t="shared" si="26"/>
        <v>0.14094927858511885</v>
      </c>
      <c r="L379" s="49">
        <f t="shared" si="27"/>
        <v>4.9429657794676805E-2</v>
      </c>
      <c r="M379" s="49">
        <f t="shared" si="28"/>
        <v>9.8664495009583186E-2</v>
      </c>
      <c r="N379" s="144">
        <f t="shared" si="29"/>
        <v>0.14809415280426</v>
      </c>
      <c r="O379" s="47"/>
      <c r="P379" s="47"/>
    </row>
    <row r="380" spans="1:16" x14ac:dyDescent="0.25">
      <c r="A380" s="176">
        <v>377</v>
      </c>
      <c r="B380" s="160" t="s">
        <v>1303</v>
      </c>
      <c r="C380" s="160" t="s">
        <v>90</v>
      </c>
      <c r="D380" s="160" t="s">
        <v>795</v>
      </c>
      <c r="E380" s="160" t="s">
        <v>796</v>
      </c>
      <c r="F380" s="157">
        <v>1137</v>
      </c>
      <c r="G380" s="164">
        <v>1968443.6749999998</v>
      </c>
      <c r="H380" s="10">
        <v>416</v>
      </c>
      <c r="I380" s="10">
        <v>617915</v>
      </c>
      <c r="J380" s="49">
        <f t="shared" si="25"/>
        <v>0.36587510993843447</v>
      </c>
      <c r="K380" s="49">
        <f t="shared" si="26"/>
        <v>0.31391042977137767</v>
      </c>
      <c r="L380" s="49">
        <f t="shared" si="27"/>
        <v>0.10976253298153034</v>
      </c>
      <c r="M380" s="49">
        <f t="shared" si="28"/>
        <v>0.21973730083996434</v>
      </c>
      <c r="N380" s="144">
        <f t="shared" si="29"/>
        <v>0.32949983382149467</v>
      </c>
      <c r="O380" s="47"/>
      <c r="P380" s="47"/>
    </row>
    <row r="381" spans="1:16" x14ac:dyDescent="0.25">
      <c r="A381" s="176">
        <v>378</v>
      </c>
      <c r="B381" s="160" t="s">
        <v>1303</v>
      </c>
      <c r="C381" s="160" t="s">
        <v>90</v>
      </c>
      <c r="D381" s="160" t="s">
        <v>797</v>
      </c>
      <c r="E381" s="160" t="s">
        <v>798</v>
      </c>
      <c r="F381" s="157">
        <v>945</v>
      </c>
      <c r="G381" s="164">
        <v>1622745.2749999999</v>
      </c>
      <c r="H381" s="10">
        <v>347</v>
      </c>
      <c r="I381" s="10">
        <v>458895</v>
      </c>
      <c r="J381" s="49">
        <f t="shared" si="25"/>
        <v>0.36719576719576719</v>
      </c>
      <c r="K381" s="49">
        <f t="shared" si="26"/>
        <v>0.28278929975624179</v>
      </c>
      <c r="L381" s="49">
        <f t="shared" si="27"/>
        <v>0.11015873015873015</v>
      </c>
      <c r="M381" s="49">
        <f t="shared" si="28"/>
        <v>0.19795250982936924</v>
      </c>
      <c r="N381" s="144">
        <f t="shared" si="29"/>
        <v>0.30811123998809942</v>
      </c>
      <c r="O381" s="47"/>
      <c r="P381" s="47"/>
    </row>
    <row r="382" spans="1:16" hidden="1" x14ac:dyDescent="0.25">
      <c r="A382" s="176">
        <v>379</v>
      </c>
      <c r="B382" s="160" t="s">
        <v>95</v>
      </c>
      <c r="C382" s="160" t="s">
        <v>90</v>
      </c>
      <c r="D382" s="160" t="s">
        <v>803</v>
      </c>
      <c r="E382" s="160" t="s">
        <v>1212</v>
      </c>
      <c r="F382" s="157">
        <v>1839</v>
      </c>
      <c r="G382" s="164">
        <v>4462587.1500000004</v>
      </c>
      <c r="H382" s="10">
        <v>614</v>
      </c>
      <c r="I382" s="10">
        <v>1238655</v>
      </c>
      <c r="J382" s="49">
        <f t="shared" si="25"/>
        <v>0.33387710712343666</v>
      </c>
      <c r="K382" s="49">
        <f t="shared" si="26"/>
        <v>0.27756432723112195</v>
      </c>
      <c r="L382" s="49">
        <f t="shared" si="27"/>
        <v>0.100163132137031</v>
      </c>
      <c r="M382" s="49">
        <f t="shared" si="28"/>
        <v>0.19429502906178536</v>
      </c>
      <c r="N382" s="144">
        <f t="shared" si="29"/>
        <v>0.29445816119881635</v>
      </c>
      <c r="O382" s="47"/>
      <c r="P382" s="47"/>
    </row>
    <row r="383" spans="1:16" hidden="1" x14ac:dyDescent="0.25">
      <c r="A383" s="176">
        <v>380</v>
      </c>
      <c r="B383" s="160" t="s">
        <v>95</v>
      </c>
      <c r="C383" s="160" t="s">
        <v>90</v>
      </c>
      <c r="D383" s="160" t="s">
        <v>805</v>
      </c>
      <c r="E383" s="160" t="s">
        <v>806</v>
      </c>
      <c r="F383" s="157">
        <v>629</v>
      </c>
      <c r="G383" s="164">
        <v>1512690.325</v>
      </c>
      <c r="H383" s="10">
        <v>676</v>
      </c>
      <c r="I383" s="10">
        <v>816605</v>
      </c>
      <c r="J383" s="49">
        <f t="shared" si="25"/>
        <v>1.0747217806041336</v>
      </c>
      <c r="K383" s="49">
        <f t="shared" si="26"/>
        <v>0.5398362020990648</v>
      </c>
      <c r="L383" s="49">
        <f t="shared" si="27"/>
        <v>0.3</v>
      </c>
      <c r="M383" s="49">
        <f t="shared" si="28"/>
        <v>0.37788534146934533</v>
      </c>
      <c r="N383" s="144">
        <f t="shared" si="29"/>
        <v>0.67788534146934531</v>
      </c>
      <c r="O383" s="47"/>
      <c r="P383" s="47"/>
    </row>
    <row r="384" spans="1:16" hidden="1" x14ac:dyDescent="0.25">
      <c r="A384" s="176">
        <v>381</v>
      </c>
      <c r="B384" s="160" t="s">
        <v>95</v>
      </c>
      <c r="C384" s="160" t="s">
        <v>90</v>
      </c>
      <c r="D384" s="160" t="s">
        <v>808</v>
      </c>
      <c r="E384" s="160" t="s">
        <v>1089</v>
      </c>
      <c r="F384" s="157">
        <v>581</v>
      </c>
      <c r="G384" s="164">
        <v>1283169.55</v>
      </c>
      <c r="H384" s="10">
        <v>328</v>
      </c>
      <c r="I384" s="10">
        <v>448175</v>
      </c>
      <c r="J384" s="49">
        <f t="shared" si="25"/>
        <v>0.56454388984509463</v>
      </c>
      <c r="K384" s="49">
        <f t="shared" si="26"/>
        <v>0.34927184797987137</v>
      </c>
      <c r="L384" s="49">
        <f t="shared" si="27"/>
        <v>0.16936316695352838</v>
      </c>
      <c r="M384" s="49">
        <f t="shared" si="28"/>
        <v>0.24449029358590996</v>
      </c>
      <c r="N384" s="144">
        <f t="shared" si="29"/>
        <v>0.41385346053943833</v>
      </c>
      <c r="O384" s="47"/>
      <c r="P384" s="47"/>
    </row>
    <row r="385" spans="1:16" hidden="1" x14ac:dyDescent="0.25">
      <c r="A385" s="176">
        <v>382</v>
      </c>
      <c r="B385" s="160" t="s">
        <v>95</v>
      </c>
      <c r="C385" s="160" t="s">
        <v>90</v>
      </c>
      <c r="D385" s="160" t="s">
        <v>807</v>
      </c>
      <c r="E385" s="160" t="s">
        <v>1213</v>
      </c>
      <c r="F385" s="157">
        <v>687</v>
      </c>
      <c r="G385" s="164">
        <v>1466210.325</v>
      </c>
      <c r="H385" s="10">
        <v>698</v>
      </c>
      <c r="I385" s="10">
        <v>1078605</v>
      </c>
      <c r="J385" s="49">
        <f t="shared" si="25"/>
        <v>1.0160116448326055</v>
      </c>
      <c r="K385" s="49">
        <f t="shared" si="26"/>
        <v>0.73564138896648412</v>
      </c>
      <c r="L385" s="49">
        <f t="shared" si="27"/>
        <v>0.3</v>
      </c>
      <c r="M385" s="49">
        <f t="shared" si="28"/>
        <v>0.51494897227653891</v>
      </c>
      <c r="N385" s="144">
        <f t="shared" si="29"/>
        <v>0.81494897227653884</v>
      </c>
      <c r="O385" s="47"/>
      <c r="P385" s="47"/>
    </row>
    <row r="386" spans="1:16" hidden="1" x14ac:dyDescent="0.25">
      <c r="A386" s="176">
        <v>383</v>
      </c>
      <c r="B386" s="160" t="s">
        <v>95</v>
      </c>
      <c r="C386" s="160" t="s">
        <v>90</v>
      </c>
      <c r="D386" s="160" t="s">
        <v>804</v>
      </c>
      <c r="E386" s="160" t="s">
        <v>1214</v>
      </c>
      <c r="F386" s="157">
        <v>632</v>
      </c>
      <c r="G386" s="164">
        <v>1143211.1000000001</v>
      </c>
      <c r="H386" s="10">
        <v>462</v>
      </c>
      <c r="I386" s="10">
        <v>612130</v>
      </c>
      <c r="J386" s="49">
        <f t="shared" si="25"/>
        <v>0.73101265822784811</v>
      </c>
      <c r="K386" s="49">
        <f t="shared" si="26"/>
        <v>0.53544791508759837</v>
      </c>
      <c r="L386" s="49">
        <f t="shared" si="27"/>
        <v>0.21930379746835443</v>
      </c>
      <c r="M386" s="49">
        <f t="shared" si="28"/>
        <v>0.37481354056131883</v>
      </c>
      <c r="N386" s="144">
        <f t="shared" si="29"/>
        <v>0.59411733802967326</v>
      </c>
      <c r="O386" s="47"/>
      <c r="P386" s="47"/>
    </row>
    <row r="387" spans="1:16" hidden="1" x14ac:dyDescent="0.25">
      <c r="A387" s="176">
        <v>384</v>
      </c>
      <c r="B387" s="160" t="s">
        <v>97</v>
      </c>
      <c r="C387" s="160" t="s">
        <v>90</v>
      </c>
      <c r="D387" s="160" t="s">
        <v>802</v>
      </c>
      <c r="E387" s="160" t="s">
        <v>1215</v>
      </c>
      <c r="F387" s="157">
        <v>809</v>
      </c>
      <c r="G387" s="164">
        <v>1533317.3</v>
      </c>
      <c r="H387" s="10">
        <v>447</v>
      </c>
      <c r="I387" s="10">
        <v>675200</v>
      </c>
      <c r="J387" s="49">
        <f t="shared" si="25"/>
        <v>0.55253399258343638</v>
      </c>
      <c r="K387" s="49">
        <f t="shared" si="26"/>
        <v>0.44035243064172042</v>
      </c>
      <c r="L387" s="49">
        <f t="shared" si="27"/>
        <v>0.1657601977750309</v>
      </c>
      <c r="M387" s="49">
        <f t="shared" si="28"/>
        <v>0.3082467014492043</v>
      </c>
      <c r="N387" s="144">
        <f t="shared" si="29"/>
        <v>0.47400689922423522</v>
      </c>
      <c r="O387" s="47"/>
      <c r="P387" s="47"/>
    </row>
    <row r="388" spans="1:16" hidden="1" x14ac:dyDescent="0.25">
      <c r="A388" s="176">
        <v>385</v>
      </c>
      <c r="B388" s="160" t="s">
        <v>97</v>
      </c>
      <c r="C388" s="160" t="s">
        <v>90</v>
      </c>
      <c r="D388" s="160" t="s">
        <v>799</v>
      </c>
      <c r="E388" s="160" t="s">
        <v>1216</v>
      </c>
      <c r="F388" s="157">
        <v>875</v>
      </c>
      <c r="G388" s="164">
        <v>1514291.875</v>
      </c>
      <c r="H388" s="10">
        <v>308</v>
      </c>
      <c r="I388" s="10">
        <v>440995</v>
      </c>
      <c r="J388" s="49">
        <f t="shared" ref="J388:J450" si="30">IFERROR(H388/F388,0)</f>
        <v>0.35199999999999998</v>
      </c>
      <c r="K388" s="49">
        <f t="shared" ref="K388:K450" si="31">IFERROR(I388/G388,0)</f>
        <v>0.29122192840135264</v>
      </c>
      <c r="L388" s="49">
        <f t="shared" si="27"/>
        <v>0.10559999999999999</v>
      </c>
      <c r="M388" s="49">
        <f t="shared" si="28"/>
        <v>0.20385534988094683</v>
      </c>
      <c r="N388" s="144">
        <f t="shared" si="29"/>
        <v>0.30945534988094681</v>
      </c>
      <c r="O388" s="47"/>
      <c r="P388" s="47"/>
    </row>
    <row r="389" spans="1:16" hidden="1" x14ac:dyDescent="0.25">
      <c r="A389" s="176">
        <v>386</v>
      </c>
      <c r="B389" s="160" t="s">
        <v>97</v>
      </c>
      <c r="C389" s="160" t="s">
        <v>90</v>
      </c>
      <c r="D389" s="160" t="s">
        <v>801</v>
      </c>
      <c r="E389" s="160" t="s">
        <v>1217</v>
      </c>
      <c r="F389" s="157">
        <v>976</v>
      </c>
      <c r="G389" s="164">
        <v>1735081.95</v>
      </c>
      <c r="H389" s="10">
        <v>392</v>
      </c>
      <c r="I389" s="10">
        <v>586555</v>
      </c>
      <c r="J389" s="49">
        <f t="shared" si="30"/>
        <v>0.40163934426229508</v>
      </c>
      <c r="K389" s="49">
        <f t="shared" si="31"/>
        <v>0.33805607856159187</v>
      </c>
      <c r="L389" s="49">
        <f t="shared" ref="L389:L451" si="32">IF((J389*0.3)&gt;30%,30%,(J389*0.3))</f>
        <v>0.12049180327868853</v>
      </c>
      <c r="M389" s="49">
        <f t="shared" ref="M389:M451" si="33">IF((K389*0.7)&gt;70%,70%,(K389*0.7))</f>
        <v>0.23663925499311428</v>
      </c>
      <c r="N389" s="144">
        <f t="shared" ref="N389:N451" si="34">L389+M389</f>
        <v>0.3571310582718028</v>
      </c>
      <c r="O389" s="47"/>
      <c r="P389" s="47"/>
    </row>
    <row r="390" spans="1:16" hidden="1" x14ac:dyDescent="0.25">
      <c r="A390" s="176">
        <v>387</v>
      </c>
      <c r="B390" s="160" t="s">
        <v>97</v>
      </c>
      <c r="C390" s="160" t="s">
        <v>90</v>
      </c>
      <c r="D390" s="160" t="s">
        <v>800</v>
      </c>
      <c r="E390" s="160" t="s">
        <v>324</v>
      </c>
      <c r="F390" s="157">
        <v>740</v>
      </c>
      <c r="G390" s="164">
        <v>1286874.6499999999</v>
      </c>
      <c r="H390" s="10">
        <v>299</v>
      </c>
      <c r="I390" s="10">
        <v>486170</v>
      </c>
      <c r="J390" s="49">
        <f t="shared" si="30"/>
        <v>0.40405405405405403</v>
      </c>
      <c r="K390" s="49">
        <f t="shared" si="31"/>
        <v>0.37779126350806586</v>
      </c>
      <c r="L390" s="49">
        <f t="shared" si="32"/>
        <v>0.1212162162162162</v>
      </c>
      <c r="M390" s="49">
        <f t="shared" si="33"/>
        <v>0.2644538844556461</v>
      </c>
      <c r="N390" s="144">
        <f t="shared" si="34"/>
        <v>0.3856701006718623</v>
      </c>
      <c r="O390" s="47"/>
      <c r="P390" s="47"/>
    </row>
    <row r="391" spans="1:16" hidden="1" x14ac:dyDescent="0.25">
      <c r="A391" s="176">
        <v>388</v>
      </c>
      <c r="B391" s="160" t="s">
        <v>98</v>
      </c>
      <c r="C391" s="160" t="s">
        <v>90</v>
      </c>
      <c r="D391" s="160" t="s">
        <v>809</v>
      </c>
      <c r="E391" s="160" t="s">
        <v>1246</v>
      </c>
      <c r="F391" s="157">
        <v>722</v>
      </c>
      <c r="G391" s="164">
        <v>888850.22499999998</v>
      </c>
      <c r="H391" s="10">
        <v>421</v>
      </c>
      <c r="I391" s="10">
        <v>466465</v>
      </c>
      <c r="J391" s="49">
        <f t="shared" si="30"/>
        <v>0.58310249307479223</v>
      </c>
      <c r="K391" s="49">
        <f t="shared" si="31"/>
        <v>0.52479595198392393</v>
      </c>
      <c r="L391" s="49">
        <f t="shared" si="32"/>
        <v>0.17493074792243765</v>
      </c>
      <c r="M391" s="49">
        <f t="shared" si="33"/>
        <v>0.36735716638874671</v>
      </c>
      <c r="N391" s="144">
        <f t="shared" si="34"/>
        <v>0.54228791431118439</v>
      </c>
      <c r="O391" s="47"/>
      <c r="P391" s="47"/>
    </row>
    <row r="392" spans="1:16" hidden="1" x14ac:dyDescent="0.25">
      <c r="A392" s="176">
        <v>389</v>
      </c>
      <c r="B392" s="160" t="s">
        <v>98</v>
      </c>
      <c r="C392" s="160" t="s">
        <v>90</v>
      </c>
      <c r="D392" s="160" t="s">
        <v>816</v>
      </c>
      <c r="E392" s="160" t="s">
        <v>1247</v>
      </c>
      <c r="F392" s="157">
        <v>1296</v>
      </c>
      <c r="G392" s="164">
        <v>1537839.25</v>
      </c>
      <c r="H392" s="10">
        <v>502</v>
      </c>
      <c r="I392" s="10">
        <v>633940</v>
      </c>
      <c r="J392" s="49">
        <f t="shared" si="30"/>
        <v>0.38734567901234568</v>
      </c>
      <c r="K392" s="49">
        <f t="shared" si="31"/>
        <v>0.41222774096837494</v>
      </c>
      <c r="L392" s="49">
        <f t="shared" si="32"/>
        <v>0.1162037037037037</v>
      </c>
      <c r="M392" s="49">
        <f t="shared" si="33"/>
        <v>0.28855941867786244</v>
      </c>
      <c r="N392" s="144">
        <f t="shared" si="34"/>
        <v>0.40476312238156614</v>
      </c>
      <c r="O392" s="47"/>
      <c r="P392" s="47"/>
    </row>
    <row r="393" spans="1:16" hidden="1" x14ac:dyDescent="0.25">
      <c r="A393" s="176">
        <v>390</v>
      </c>
      <c r="B393" s="160" t="s">
        <v>98</v>
      </c>
      <c r="C393" s="160" t="s">
        <v>90</v>
      </c>
      <c r="D393" s="160" t="s">
        <v>814</v>
      </c>
      <c r="E393" s="160" t="s">
        <v>815</v>
      </c>
      <c r="F393" s="157">
        <v>735</v>
      </c>
      <c r="G393" s="164">
        <v>882609.89999999991</v>
      </c>
      <c r="H393" s="10">
        <v>341</v>
      </c>
      <c r="I393" s="10">
        <v>382465</v>
      </c>
      <c r="J393" s="49">
        <f t="shared" si="30"/>
        <v>0.46394557823129251</v>
      </c>
      <c r="K393" s="49">
        <f t="shared" si="31"/>
        <v>0.43333413776573326</v>
      </c>
      <c r="L393" s="49">
        <f t="shared" si="32"/>
        <v>0.13918367346938776</v>
      </c>
      <c r="M393" s="49">
        <f t="shared" si="33"/>
        <v>0.30333389643601327</v>
      </c>
      <c r="N393" s="144">
        <f t="shared" si="34"/>
        <v>0.44251756990540103</v>
      </c>
      <c r="O393" s="47"/>
      <c r="P393" s="47"/>
    </row>
    <row r="394" spans="1:16" hidden="1" x14ac:dyDescent="0.25">
      <c r="A394" s="176">
        <v>391</v>
      </c>
      <c r="B394" s="160" t="s">
        <v>98</v>
      </c>
      <c r="C394" s="160" t="s">
        <v>90</v>
      </c>
      <c r="D394" s="160" t="s">
        <v>812</v>
      </c>
      <c r="E394" s="160" t="s">
        <v>1248</v>
      </c>
      <c r="F394" s="157">
        <v>1021</v>
      </c>
      <c r="G394" s="164">
        <v>1171473.8250000002</v>
      </c>
      <c r="H394" s="10">
        <v>481</v>
      </c>
      <c r="I394" s="10">
        <v>489345</v>
      </c>
      <c r="J394" s="49">
        <f t="shared" si="30"/>
        <v>0.47110675808031344</v>
      </c>
      <c r="K394" s="49">
        <f t="shared" si="31"/>
        <v>0.41771739970374494</v>
      </c>
      <c r="L394" s="49">
        <f t="shared" si="32"/>
        <v>0.14133202742409404</v>
      </c>
      <c r="M394" s="49">
        <f t="shared" si="33"/>
        <v>0.29240217979262145</v>
      </c>
      <c r="N394" s="144">
        <f t="shared" si="34"/>
        <v>0.43373420721671552</v>
      </c>
      <c r="O394" s="47"/>
      <c r="P394" s="47"/>
    </row>
    <row r="395" spans="1:16" hidden="1" x14ac:dyDescent="0.25">
      <c r="A395" s="176">
        <v>392</v>
      </c>
      <c r="B395" s="160" t="s">
        <v>98</v>
      </c>
      <c r="C395" s="160" t="s">
        <v>90</v>
      </c>
      <c r="D395" s="160" t="s">
        <v>813</v>
      </c>
      <c r="E395" s="160" t="s">
        <v>1249</v>
      </c>
      <c r="F395" s="157">
        <v>581</v>
      </c>
      <c r="G395" s="164">
        <v>677296.72500000009</v>
      </c>
      <c r="H395" s="10">
        <v>360</v>
      </c>
      <c r="I395" s="10">
        <v>379535</v>
      </c>
      <c r="J395" s="49">
        <f t="shared" si="30"/>
        <v>0.61962134251290879</v>
      </c>
      <c r="K395" s="49">
        <f t="shared" si="31"/>
        <v>0.56036739288824988</v>
      </c>
      <c r="L395" s="49">
        <f t="shared" si="32"/>
        <v>0.18588640275387264</v>
      </c>
      <c r="M395" s="49">
        <f t="shared" si="33"/>
        <v>0.39225717502177487</v>
      </c>
      <c r="N395" s="144">
        <f t="shared" si="34"/>
        <v>0.57814357777564751</v>
      </c>
      <c r="O395" s="47"/>
      <c r="P395" s="47"/>
    </row>
    <row r="396" spans="1:16" hidden="1" x14ac:dyDescent="0.25">
      <c r="A396" s="176">
        <v>393</v>
      </c>
      <c r="B396" s="160" t="s">
        <v>98</v>
      </c>
      <c r="C396" s="160" t="s">
        <v>90</v>
      </c>
      <c r="D396" s="160" t="s">
        <v>810</v>
      </c>
      <c r="E396" s="160" t="s">
        <v>811</v>
      </c>
      <c r="F396" s="157">
        <v>406</v>
      </c>
      <c r="G396" s="164">
        <v>514176.35</v>
      </c>
      <c r="H396" s="10">
        <v>218</v>
      </c>
      <c r="I396" s="10">
        <v>221525</v>
      </c>
      <c r="J396" s="49">
        <f t="shared" si="30"/>
        <v>0.53694581280788178</v>
      </c>
      <c r="K396" s="49">
        <f t="shared" si="31"/>
        <v>0.43083467374569057</v>
      </c>
      <c r="L396" s="49">
        <f t="shared" si="32"/>
        <v>0.16108374384236454</v>
      </c>
      <c r="M396" s="49">
        <f t="shared" si="33"/>
        <v>0.30158427162198337</v>
      </c>
      <c r="N396" s="144">
        <f t="shared" si="34"/>
        <v>0.46266801546434788</v>
      </c>
      <c r="O396" s="47"/>
      <c r="P396" s="47"/>
    </row>
    <row r="397" spans="1:16" hidden="1" x14ac:dyDescent="0.25">
      <c r="A397" s="176">
        <v>394</v>
      </c>
      <c r="B397" s="160" t="s">
        <v>99</v>
      </c>
      <c r="C397" s="160" t="s">
        <v>90</v>
      </c>
      <c r="D397" s="160" t="s">
        <v>821</v>
      </c>
      <c r="E397" s="160" t="s">
        <v>326</v>
      </c>
      <c r="F397" s="157">
        <v>559</v>
      </c>
      <c r="G397" s="164">
        <v>1186139.825</v>
      </c>
      <c r="H397" s="10">
        <v>530</v>
      </c>
      <c r="I397" s="10">
        <v>637330</v>
      </c>
      <c r="J397" s="49">
        <f t="shared" si="30"/>
        <v>0.94812164579606439</v>
      </c>
      <c r="K397" s="49">
        <f t="shared" si="31"/>
        <v>0.53731439293002414</v>
      </c>
      <c r="L397" s="49">
        <f t="shared" si="32"/>
        <v>0.2844364937388193</v>
      </c>
      <c r="M397" s="49">
        <f t="shared" si="33"/>
        <v>0.37612007505101686</v>
      </c>
      <c r="N397" s="144">
        <f t="shared" si="34"/>
        <v>0.66055656878983615</v>
      </c>
      <c r="O397" s="47"/>
      <c r="P397" s="47"/>
    </row>
    <row r="398" spans="1:16" hidden="1" x14ac:dyDescent="0.25">
      <c r="A398" s="176">
        <v>395</v>
      </c>
      <c r="B398" s="160" t="s">
        <v>99</v>
      </c>
      <c r="C398" s="160" t="s">
        <v>90</v>
      </c>
      <c r="D398" s="160" t="s">
        <v>822</v>
      </c>
      <c r="E398" s="160" t="s">
        <v>1218</v>
      </c>
      <c r="F398" s="157">
        <v>740</v>
      </c>
      <c r="G398" s="164">
        <v>1387030.325</v>
      </c>
      <c r="H398" s="10">
        <v>486</v>
      </c>
      <c r="I398" s="10">
        <v>548610</v>
      </c>
      <c r="J398" s="49">
        <f t="shared" si="30"/>
        <v>0.65675675675675671</v>
      </c>
      <c r="K398" s="49">
        <f t="shared" si="31"/>
        <v>0.39552848276767127</v>
      </c>
      <c r="L398" s="49">
        <f t="shared" si="32"/>
        <v>0.19702702702702701</v>
      </c>
      <c r="M398" s="49">
        <f t="shared" si="33"/>
        <v>0.27686993793736986</v>
      </c>
      <c r="N398" s="144">
        <f t="shared" si="34"/>
        <v>0.47389696496439687</v>
      </c>
      <c r="O398" s="47"/>
      <c r="P398" s="47"/>
    </row>
    <row r="399" spans="1:16" hidden="1" x14ac:dyDescent="0.25">
      <c r="A399" s="176">
        <v>396</v>
      </c>
      <c r="B399" s="160" t="s">
        <v>99</v>
      </c>
      <c r="C399" s="160" t="s">
        <v>90</v>
      </c>
      <c r="D399" s="160" t="s">
        <v>817</v>
      </c>
      <c r="E399" s="160" t="s">
        <v>818</v>
      </c>
      <c r="F399" s="157">
        <v>802</v>
      </c>
      <c r="G399" s="164">
        <v>1532335.875</v>
      </c>
      <c r="H399" s="10">
        <v>674</v>
      </c>
      <c r="I399" s="10">
        <v>919925</v>
      </c>
      <c r="J399" s="49">
        <f t="shared" si="30"/>
        <v>0.84039900249376553</v>
      </c>
      <c r="K399" s="49">
        <f t="shared" si="31"/>
        <v>0.60034161896783889</v>
      </c>
      <c r="L399" s="49">
        <f t="shared" si="32"/>
        <v>0.25211970074812967</v>
      </c>
      <c r="M399" s="49">
        <f t="shared" si="33"/>
        <v>0.42023913327748719</v>
      </c>
      <c r="N399" s="144">
        <f t="shared" si="34"/>
        <v>0.6723588340256168</v>
      </c>
      <c r="O399" s="47"/>
      <c r="P399" s="47"/>
    </row>
    <row r="400" spans="1:16" hidden="1" x14ac:dyDescent="0.25">
      <c r="A400" s="176">
        <v>397</v>
      </c>
      <c r="B400" s="160" t="s">
        <v>99</v>
      </c>
      <c r="C400" s="160" t="s">
        <v>90</v>
      </c>
      <c r="D400" s="160" t="s">
        <v>824</v>
      </c>
      <c r="E400" s="160" t="s">
        <v>825</v>
      </c>
      <c r="F400" s="157">
        <v>615</v>
      </c>
      <c r="G400" s="164">
        <v>1160509.05</v>
      </c>
      <c r="H400" s="10">
        <v>288</v>
      </c>
      <c r="I400" s="10">
        <v>450275</v>
      </c>
      <c r="J400" s="49">
        <f t="shared" si="30"/>
        <v>0.4682926829268293</v>
      </c>
      <c r="K400" s="49">
        <f t="shared" si="31"/>
        <v>0.38799783594966364</v>
      </c>
      <c r="L400" s="49">
        <f t="shared" si="32"/>
        <v>0.14048780487804879</v>
      </c>
      <c r="M400" s="49">
        <f t="shared" si="33"/>
        <v>0.27159848516476454</v>
      </c>
      <c r="N400" s="144">
        <f t="shared" si="34"/>
        <v>0.41208629004281333</v>
      </c>
      <c r="O400" s="47"/>
      <c r="P400" s="47"/>
    </row>
    <row r="401" spans="1:16" hidden="1" x14ac:dyDescent="0.25">
      <c r="A401" s="176">
        <v>398</v>
      </c>
      <c r="B401" s="160" t="s">
        <v>99</v>
      </c>
      <c r="C401" s="160" t="s">
        <v>90</v>
      </c>
      <c r="D401" s="160" t="s">
        <v>819</v>
      </c>
      <c r="E401" s="160" t="s">
        <v>820</v>
      </c>
      <c r="F401" s="157">
        <v>713</v>
      </c>
      <c r="G401" s="164">
        <v>1430691.075</v>
      </c>
      <c r="H401" s="10">
        <v>374</v>
      </c>
      <c r="I401" s="10">
        <v>733065</v>
      </c>
      <c r="J401" s="49">
        <f t="shared" si="30"/>
        <v>0.5245441795231417</v>
      </c>
      <c r="K401" s="49">
        <f t="shared" si="31"/>
        <v>0.51238524710863942</v>
      </c>
      <c r="L401" s="49">
        <f t="shared" si="32"/>
        <v>0.1573632538569425</v>
      </c>
      <c r="M401" s="49">
        <f t="shared" si="33"/>
        <v>0.35866967297604757</v>
      </c>
      <c r="N401" s="144">
        <f t="shared" si="34"/>
        <v>0.51603292683299007</v>
      </c>
      <c r="O401" s="47"/>
      <c r="P401" s="47"/>
    </row>
    <row r="402" spans="1:16" hidden="1" x14ac:dyDescent="0.25">
      <c r="A402" s="176">
        <v>399</v>
      </c>
      <c r="B402" s="160" t="s">
        <v>99</v>
      </c>
      <c r="C402" s="160" t="s">
        <v>90</v>
      </c>
      <c r="D402" s="160" t="s">
        <v>823</v>
      </c>
      <c r="E402" s="160" t="s">
        <v>537</v>
      </c>
      <c r="F402" s="157">
        <v>684</v>
      </c>
      <c r="G402" s="164">
        <v>1412457.05</v>
      </c>
      <c r="H402" s="10">
        <v>260</v>
      </c>
      <c r="I402" s="10">
        <v>567960</v>
      </c>
      <c r="J402" s="49">
        <f t="shared" si="30"/>
        <v>0.38011695906432746</v>
      </c>
      <c r="K402" s="49">
        <f t="shared" si="31"/>
        <v>0.40210780214520503</v>
      </c>
      <c r="L402" s="49">
        <f t="shared" si="32"/>
        <v>0.11403508771929824</v>
      </c>
      <c r="M402" s="49">
        <f t="shared" si="33"/>
        <v>0.28147546150164349</v>
      </c>
      <c r="N402" s="144">
        <f t="shared" si="34"/>
        <v>0.39551054922094175</v>
      </c>
      <c r="O402" s="47"/>
      <c r="P402" s="47"/>
    </row>
    <row r="403" spans="1:16" hidden="1" x14ac:dyDescent="0.25">
      <c r="A403" s="176">
        <v>400</v>
      </c>
      <c r="B403" s="160" t="s">
        <v>100</v>
      </c>
      <c r="C403" s="160" t="s">
        <v>90</v>
      </c>
      <c r="D403" s="160" t="s">
        <v>827</v>
      </c>
      <c r="E403" s="160" t="s">
        <v>1089</v>
      </c>
      <c r="F403" s="157">
        <v>339</v>
      </c>
      <c r="G403" s="164">
        <v>498820.45</v>
      </c>
      <c r="H403" s="10">
        <v>165</v>
      </c>
      <c r="I403" s="10">
        <v>250915</v>
      </c>
      <c r="J403" s="49">
        <f t="shared" si="30"/>
        <v>0.48672566371681414</v>
      </c>
      <c r="K403" s="49">
        <f t="shared" si="31"/>
        <v>0.50301666661821898</v>
      </c>
      <c r="L403" s="49">
        <f t="shared" si="32"/>
        <v>0.14601769911504422</v>
      </c>
      <c r="M403" s="49">
        <f t="shared" si="33"/>
        <v>0.35211166663275328</v>
      </c>
      <c r="N403" s="144">
        <f t="shared" si="34"/>
        <v>0.49812936574779754</v>
      </c>
      <c r="O403" s="47"/>
      <c r="P403" s="47"/>
    </row>
    <row r="404" spans="1:16" hidden="1" x14ac:dyDescent="0.25">
      <c r="A404" s="176">
        <v>401</v>
      </c>
      <c r="B404" s="160" t="s">
        <v>100</v>
      </c>
      <c r="C404" s="160" t="s">
        <v>90</v>
      </c>
      <c r="D404" s="160" t="s">
        <v>826</v>
      </c>
      <c r="E404" s="160" t="s">
        <v>1250</v>
      </c>
      <c r="F404" s="157">
        <v>888</v>
      </c>
      <c r="G404" s="164">
        <v>1165615.7250000001</v>
      </c>
      <c r="H404" s="10">
        <v>491</v>
      </c>
      <c r="I404" s="10">
        <v>587290</v>
      </c>
      <c r="J404" s="49">
        <f t="shared" si="30"/>
        <v>0.55292792792792789</v>
      </c>
      <c r="K404" s="49">
        <f t="shared" si="31"/>
        <v>0.50384529601297201</v>
      </c>
      <c r="L404" s="49">
        <f t="shared" si="32"/>
        <v>0.16587837837837835</v>
      </c>
      <c r="M404" s="49">
        <f t="shared" si="33"/>
        <v>0.35269170720908039</v>
      </c>
      <c r="N404" s="144">
        <f t="shared" si="34"/>
        <v>0.51857008558745876</v>
      </c>
      <c r="O404" s="47"/>
      <c r="P404" s="47"/>
    </row>
    <row r="405" spans="1:16" hidden="1" x14ac:dyDescent="0.25">
      <c r="A405" s="176">
        <v>402</v>
      </c>
      <c r="B405" s="160" t="s">
        <v>100</v>
      </c>
      <c r="C405" s="160" t="s">
        <v>90</v>
      </c>
      <c r="D405" s="160" t="s">
        <v>828</v>
      </c>
      <c r="E405" s="160" t="s">
        <v>1251</v>
      </c>
      <c r="F405" s="157">
        <v>650</v>
      </c>
      <c r="G405" s="164">
        <v>863808.67500000005</v>
      </c>
      <c r="H405" s="10">
        <v>343</v>
      </c>
      <c r="I405" s="10">
        <v>422115</v>
      </c>
      <c r="J405" s="49">
        <f t="shared" si="30"/>
        <v>0.52769230769230768</v>
      </c>
      <c r="K405" s="49">
        <f t="shared" si="31"/>
        <v>0.48866723872621443</v>
      </c>
      <c r="L405" s="49">
        <f t="shared" si="32"/>
        <v>0.15830769230769229</v>
      </c>
      <c r="M405" s="49">
        <f t="shared" si="33"/>
        <v>0.34206706710835005</v>
      </c>
      <c r="N405" s="144">
        <f t="shared" si="34"/>
        <v>0.50037475941604237</v>
      </c>
      <c r="O405" s="47"/>
      <c r="P405" s="47"/>
    </row>
    <row r="406" spans="1:16" hidden="1" x14ac:dyDescent="0.25">
      <c r="A406" s="176">
        <v>403</v>
      </c>
      <c r="B406" s="160" t="s">
        <v>101</v>
      </c>
      <c r="C406" s="160" t="s">
        <v>90</v>
      </c>
      <c r="D406" s="160" t="s">
        <v>829</v>
      </c>
      <c r="E406" s="160" t="s">
        <v>1219</v>
      </c>
      <c r="F406" s="157">
        <v>1193</v>
      </c>
      <c r="G406" s="164">
        <v>2401521.9249999998</v>
      </c>
      <c r="H406" s="10">
        <v>902</v>
      </c>
      <c r="I406" s="10">
        <v>1512250</v>
      </c>
      <c r="J406" s="49">
        <f t="shared" si="30"/>
        <v>0.75607711651299248</v>
      </c>
      <c r="K406" s="49">
        <f t="shared" si="31"/>
        <v>0.62970484852017339</v>
      </c>
      <c r="L406" s="49">
        <f t="shared" si="32"/>
        <v>0.22682313495389772</v>
      </c>
      <c r="M406" s="49">
        <f t="shared" si="33"/>
        <v>0.44079339396412132</v>
      </c>
      <c r="N406" s="144">
        <f t="shared" si="34"/>
        <v>0.66761652891801904</v>
      </c>
      <c r="O406" s="47"/>
      <c r="P406" s="47"/>
    </row>
    <row r="407" spans="1:16" hidden="1" x14ac:dyDescent="0.25">
      <c r="A407" s="176">
        <v>404</v>
      </c>
      <c r="B407" s="160" t="s">
        <v>101</v>
      </c>
      <c r="C407" s="160" t="s">
        <v>90</v>
      </c>
      <c r="D407" s="160" t="s">
        <v>832</v>
      </c>
      <c r="E407" s="160" t="s">
        <v>1220</v>
      </c>
      <c r="F407" s="157">
        <v>1058</v>
      </c>
      <c r="G407" s="164">
        <v>2124611.9249999998</v>
      </c>
      <c r="H407" s="10">
        <v>536</v>
      </c>
      <c r="I407" s="10">
        <v>908170</v>
      </c>
      <c r="J407" s="49">
        <f t="shared" si="30"/>
        <v>0.50661625708884683</v>
      </c>
      <c r="K407" s="49">
        <f t="shared" si="31"/>
        <v>0.42745218047291156</v>
      </c>
      <c r="L407" s="49">
        <f t="shared" si="32"/>
        <v>0.15198487712665404</v>
      </c>
      <c r="M407" s="49">
        <f t="shared" si="33"/>
        <v>0.29921652633103807</v>
      </c>
      <c r="N407" s="144">
        <f t="shared" si="34"/>
        <v>0.45120140345769211</v>
      </c>
      <c r="O407" s="47"/>
      <c r="P407" s="47"/>
    </row>
    <row r="408" spans="1:16" hidden="1" x14ac:dyDescent="0.25">
      <c r="A408" s="176">
        <v>405</v>
      </c>
      <c r="B408" s="160" t="s">
        <v>101</v>
      </c>
      <c r="C408" s="160" t="s">
        <v>90</v>
      </c>
      <c r="D408" s="160" t="s">
        <v>830</v>
      </c>
      <c r="E408" s="160" t="s">
        <v>1221</v>
      </c>
      <c r="F408" s="157">
        <v>1028</v>
      </c>
      <c r="G408" s="164">
        <v>2160197.65</v>
      </c>
      <c r="H408" s="10">
        <v>675</v>
      </c>
      <c r="I408" s="10">
        <v>1110875</v>
      </c>
      <c r="J408" s="49">
        <f t="shared" si="30"/>
        <v>0.6566147859922179</v>
      </c>
      <c r="K408" s="49">
        <f t="shared" si="31"/>
        <v>0.51424692550702478</v>
      </c>
      <c r="L408" s="49">
        <f t="shared" si="32"/>
        <v>0.19698443579766536</v>
      </c>
      <c r="M408" s="49">
        <f t="shared" si="33"/>
        <v>0.35997284785491734</v>
      </c>
      <c r="N408" s="144">
        <f t="shared" si="34"/>
        <v>0.55695728365258268</v>
      </c>
      <c r="O408" s="47"/>
      <c r="P408" s="47"/>
    </row>
    <row r="409" spans="1:16" hidden="1" x14ac:dyDescent="0.25">
      <c r="A409" s="176">
        <v>406</v>
      </c>
      <c r="B409" s="160" t="s">
        <v>101</v>
      </c>
      <c r="C409" s="160" t="s">
        <v>90</v>
      </c>
      <c r="D409" s="160" t="s">
        <v>831</v>
      </c>
      <c r="E409" s="160" t="s">
        <v>1222</v>
      </c>
      <c r="F409" s="157">
        <v>870</v>
      </c>
      <c r="G409" s="164">
        <v>1704771.7</v>
      </c>
      <c r="H409" s="10">
        <v>749</v>
      </c>
      <c r="I409" s="10">
        <v>1203350</v>
      </c>
      <c r="J409" s="49">
        <f t="shared" si="30"/>
        <v>0.86091954022988504</v>
      </c>
      <c r="K409" s="49">
        <f t="shared" si="31"/>
        <v>0.70587164251964063</v>
      </c>
      <c r="L409" s="49">
        <f t="shared" si="32"/>
        <v>0.25827586206896552</v>
      </c>
      <c r="M409" s="49">
        <f t="shared" si="33"/>
        <v>0.4941101497637484</v>
      </c>
      <c r="N409" s="144">
        <f t="shared" si="34"/>
        <v>0.75238601183271392</v>
      </c>
      <c r="O409" s="47"/>
      <c r="P409" s="47"/>
    </row>
    <row r="410" spans="1:16" hidden="1" x14ac:dyDescent="0.25">
      <c r="A410" s="176">
        <v>407</v>
      </c>
      <c r="B410" s="160" t="s">
        <v>103</v>
      </c>
      <c r="C410" s="160" t="s">
        <v>90</v>
      </c>
      <c r="D410" s="160" t="s">
        <v>835</v>
      </c>
      <c r="E410" s="160" t="s">
        <v>836</v>
      </c>
      <c r="F410" s="157">
        <v>769</v>
      </c>
      <c r="G410" s="164">
        <v>1475487.675</v>
      </c>
      <c r="H410" s="10">
        <v>521</v>
      </c>
      <c r="I410" s="10">
        <v>646160</v>
      </c>
      <c r="J410" s="49">
        <f t="shared" si="30"/>
        <v>0.67750325097529263</v>
      </c>
      <c r="K410" s="49">
        <f t="shared" si="31"/>
        <v>0.43792978480826683</v>
      </c>
      <c r="L410" s="49">
        <f t="shared" si="32"/>
        <v>0.20325097529258779</v>
      </c>
      <c r="M410" s="49">
        <f t="shared" si="33"/>
        <v>0.30655084936578675</v>
      </c>
      <c r="N410" s="144">
        <f t="shared" si="34"/>
        <v>0.50980182465837454</v>
      </c>
      <c r="O410" s="47"/>
      <c r="P410" s="47"/>
    </row>
    <row r="411" spans="1:16" hidden="1" x14ac:dyDescent="0.25">
      <c r="A411" s="176">
        <v>408</v>
      </c>
      <c r="B411" s="160" t="s">
        <v>103</v>
      </c>
      <c r="C411" s="160" t="s">
        <v>90</v>
      </c>
      <c r="D411" s="160" t="s">
        <v>837</v>
      </c>
      <c r="E411" s="160" t="s">
        <v>1223</v>
      </c>
      <c r="F411" s="157">
        <v>1118</v>
      </c>
      <c r="G411" s="164">
        <v>2744968.8</v>
      </c>
      <c r="H411" s="10">
        <v>419</v>
      </c>
      <c r="I411" s="10">
        <v>822345</v>
      </c>
      <c r="J411" s="49">
        <f t="shared" si="30"/>
        <v>0.37477638640429339</v>
      </c>
      <c r="K411" s="49">
        <f t="shared" si="31"/>
        <v>0.29958264006497998</v>
      </c>
      <c r="L411" s="49">
        <f t="shared" si="32"/>
        <v>0.11243291592128801</v>
      </c>
      <c r="M411" s="49">
        <f t="shared" si="33"/>
        <v>0.20970784804548598</v>
      </c>
      <c r="N411" s="144">
        <f t="shared" si="34"/>
        <v>0.32214076396677399</v>
      </c>
      <c r="O411" s="47"/>
      <c r="P411" s="47"/>
    </row>
    <row r="412" spans="1:16" hidden="1" x14ac:dyDescent="0.25">
      <c r="A412" s="176">
        <v>409</v>
      </c>
      <c r="B412" s="160" t="s">
        <v>103</v>
      </c>
      <c r="C412" s="160" t="s">
        <v>90</v>
      </c>
      <c r="D412" s="160" t="s">
        <v>1160</v>
      </c>
      <c r="E412" s="160" t="s">
        <v>838</v>
      </c>
      <c r="F412" s="157">
        <v>1410</v>
      </c>
      <c r="G412" s="164">
        <v>2936644.5750000002</v>
      </c>
      <c r="H412" s="10">
        <v>383</v>
      </c>
      <c r="I412" s="10">
        <v>585020</v>
      </c>
      <c r="J412" s="49">
        <f t="shared" si="30"/>
        <v>0.27163120567375887</v>
      </c>
      <c r="K412" s="49">
        <f t="shared" si="31"/>
        <v>0.19921375742244871</v>
      </c>
      <c r="L412" s="49">
        <f t="shared" si="32"/>
        <v>8.1489361702127658E-2</v>
      </c>
      <c r="M412" s="49">
        <f t="shared" si="33"/>
        <v>0.13944963019571407</v>
      </c>
      <c r="N412" s="144">
        <f t="shared" si="34"/>
        <v>0.22093899189784172</v>
      </c>
      <c r="O412" s="47"/>
      <c r="P412" s="47"/>
    </row>
    <row r="413" spans="1:16" hidden="1" x14ac:dyDescent="0.25">
      <c r="A413" s="176">
        <v>410</v>
      </c>
      <c r="B413" s="160" t="s">
        <v>103</v>
      </c>
      <c r="C413" s="160" t="s">
        <v>90</v>
      </c>
      <c r="D413" s="160" t="s">
        <v>833</v>
      </c>
      <c r="E413" s="160" t="s">
        <v>834</v>
      </c>
      <c r="F413" s="157">
        <v>739</v>
      </c>
      <c r="G413" s="164">
        <v>1567240.85</v>
      </c>
      <c r="H413" s="10">
        <v>397</v>
      </c>
      <c r="I413" s="10">
        <v>642235</v>
      </c>
      <c r="J413" s="49">
        <f t="shared" si="30"/>
        <v>0.53721244925575107</v>
      </c>
      <c r="K413" s="49">
        <f t="shared" si="31"/>
        <v>0.40978704708979474</v>
      </c>
      <c r="L413" s="49">
        <f t="shared" si="32"/>
        <v>0.16116373477672533</v>
      </c>
      <c r="M413" s="49">
        <f t="shared" si="33"/>
        <v>0.2868509329628563</v>
      </c>
      <c r="N413" s="144">
        <f t="shared" si="34"/>
        <v>0.44801466773958165</v>
      </c>
      <c r="O413" s="47"/>
      <c r="P413" s="47"/>
    </row>
    <row r="414" spans="1:16" hidden="1" x14ac:dyDescent="0.25">
      <c r="A414" s="176">
        <v>411</v>
      </c>
      <c r="B414" s="172" t="s">
        <v>104</v>
      </c>
      <c r="C414" s="172" t="s">
        <v>90</v>
      </c>
      <c r="D414" s="172" t="s">
        <v>756</v>
      </c>
      <c r="E414" s="172" t="s">
        <v>759</v>
      </c>
      <c r="F414" s="157">
        <v>997</v>
      </c>
      <c r="G414" s="164">
        <v>2673593.2749999999</v>
      </c>
      <c r="H414" s="10">
        <v>678</v>
      </c>
      <c r="I414" s="10">
        <v>1459520</v>
      </c>
      <c r="J414" s="49">
        <f t="shared" si="30"/>
        <v>0.6800401203610833</v>
      </c>
      <c r="K414" s="49">
        <f t="shared" si="31"/>
        <v>0.54590203141500648</v>
      </c>
      <c r="L414" s="49">
        <f t="shared" si="32"/>
        <v>0.204012036108325</v>
      </c>
      <c r="M414" s="49">
        <f t="shared" si="33"/>
        <v>0.38213142199050454</v>
      </c>
      <c r="N414" s="144">
        <f t="shared" si="34"/>
        <v>0.58614345809882951</v>
      </c>
      <c r="O414" s="47"/>
      <c r="P414" s="47"/>
    </row>
    <row r="415" spans="1:16" hidden="1" x14ac:dyDescent="0.25">
      <c r="A415" s="176">
        <v>412</v>
      </c>
      <c r="B415" s="172" t="s">
        <v>104</v>
      </c>
      <c r="C415" s="172" t="s">
        <v>90</v>
      </c>
      <c r="D415" s="172" t="s">
        <v>758</v>
      </c>
      <c r="E415" s="172" t="s">
        <v>1397</v>
      </c>
      <c r="F415" s="157">
        <v>981</v>
      </c>
      <c r="G415" s="164">
        <v>2588329.2250000001</v>
      </c>
      <c r="H415" s="10">
        <v>674</v>
      </c>
      <c r="I415" s="10">
        <v>1200540</v>
      </c>
      <c r="J415" s="49">
        <f t="shared" si="30"/>
        <v>0.68705402650356784</v>
      </c>
      <c r="K415" s="49">
        <f t="shared" si="31"/>
        <v>0.46382816699061918</v>
      </c>
      <c r="L415" s="49">
        <f t="shared" si="32"/>
        <v>0.20611620795107036</v>
      </c>
      <c r="M415" s="49">
        <f t="shared" si="33"/>
        <v>0.32467971689343339</v>
      </c>
      <c r="N415" s="144">
        <f t="shared" si="34"/>
        <v>0.53079592484450377</v>
      </c>
      <c r="O415" s="47"/>
      <c r="P415" s="47"/>
    </row>
    <row r="416" spans="1:16" hidden="1" x14ac:dyDescent="0.25">
      <c r="A416" s="176">
        <v>413</v>
      </c>
      <c r="B416" s="172" t="s">
        <v>104</v>
      </c>
      <c r="C416" s="172" t="s">
        <v>90</v>
      </c>
      <c r="D416" s="172" t="s">
        <v>761</v>
      </c>
      <c r="E416" s="172" t="s">
        <v>762</v>
      </c>
      <c r="F416" s="157">
        <v>643</v>
      </c>
      <c r="G416" s="164">
        <v>1598557.9</v>
      </c>
      <c r="H416" s="10">
        <v>193</v>
      </c>
      <c r="I416" s="10">
        <v>520300</v>
      </c>
      <c r="J416" s="49">
        <f t="shared" si="30"/>
        <v>0.30015552099533438</v>
      </c>
      <c r="K416" s="49">
        <f t="shared" si="31"/>
        <v>0.32548085996759957</v>
      </c>
      <c r="L416" s="49">
        <f t="shared" si="32"/>
        <v>9.0046656298600314E-2</v>
      </c>
      <c r="M416" s="49">
        <f t="shared" si="33"/>
        <v>0.22783660197731967</v>
      </c>
      <c r="N416" s="144">
        <f t="shared" si="34"/>
        <v>0.31788325827592001</v>
      </c>
      <c r="O416" s="47"/>
      <c r="P416" s="47"/>
    </row>
    <row r="417" spans="1:16" hidden="1" x14ac:dyDescent="0.25">
      <c r="A417" s="176">
        <v>414</v>
      </c>
      <c r="B417" s="172" t="s">
        <v>104</v>
      </c>
      <c r="C417" s="172" t="s">
        <v>90</v>
      </c>
      <c r="D417" s="172" t="s">
        <v>763</v>
      </c>
      <c r="E417" s="172" t="s">
        <v>764</v>
      </c>
      <c r="F417" s="157">
        <v>983</v>
      </c>
      <c r="G417" s="164">
        <v>2562582.7999999998</v>
      </c>
      <c r="H417" s="10">
        <v>452</v>
      </c>
      <c r="I417" s="10">
        <v>1073610</v>
      </c>
      <c r="J417" s="49">
        <f t="shared" si="30"/>
        <v>0.45981688708036622</v>
      </c>
      <c r="K417" s="49">
        <f t="shared" si="31"/>
        <v>0.41895621870247474</v>
      </c>
      <c r="L417" s="49">
        <f t="shared" si="32"/>
        <v>0.13794506612410987</v>
      </c>
      <c r="M417" s="49">
        <f t="shared" si="33"/>
        <v>0.2932693530917323</v>
      </c>
      <c r="N417" s="144">
        <f t="shared" si="34"/>
        <v>0.43121441921584214</v>
      </c>
      <c r="O417" s="47"/>
      <c r="P417" s="47"/>
    </row>
    <row r="418" spans="1:16" hidden="1" x14ac:dyDescent="0.25">
      <c r="A418" s="176">
        <v>415</v>
      </c>
      <c r="B418" s="172" t="s">
        <v>104</v>
      </c>
      <c r="C418" s="172" t="s">
        <v>90</v>
      </c>
      <c r="D418" s="172" t="s">
        <v>760</v>
      </c>
      <c r="E418" s="172" t="s">
        <v>1433</v>
      </c>
      <c r="F418" s="157">
        <v>656</v>
      </c>
      <c r="G418" s="164">
        <v>1698927.9</v>
      </c>
      <c r="H418" s="10">
        <v>296</v>
      </c>
      <c r="I418" s="10">
        <v>901530</v>
      </c>
      <c r="J418" s="49">
        <f t="shared" si="30"/>
        <v>0.45121951219512196</v>
      </c>
      <c r="K418" s="49">
        <f t="shared" si="31"/>
        <v>0.53064641530697099</v>
      </c>
      <c r="L418" s="49">
        <f t="shared" si="32"/>
        <v>0.13536585365853659</v>
      </c>
      <c r="M418" s="49">
        <f t="shared" si="33"/>
        <v>0.37145249071487968</v>
      </c>
      <c r="N418" s="144">
        <f t="shared" si="34"/>
        <v>0.50681834437341622</v>
      </c>
      <c r="O418" s="47"/>
      <c r="P418" s="47"/>
    </row>
    <row r="419" spans="1:16" hidden="1" x14ac:dyDescent="0.25">
      <c r="A419" s="176">
        <v>416</v>
      </c>
      <c r="B419" s="172" t="s">
        <v>104</v>
      </c>
      <c r="C419" s="172" t="s">
        <v>90</v>
      </c>
      <c r="D419" s="172" t="s">
        <v>769</v>
      </c>
      <c r="E419" s="173" t="s">
        <v>766</v>
      </c>
      <c r="F419" s="157">
        <v>753</v>
      </c>
      <c r="G419" s="164">
        <v>1819812</v>
      </c>
      <c r="H419" s="10">
        <v>841</v>
      </c>
      <c r="I419" s="10">
        <v>1408960</v>
      </c>
      <c r="J419" s="49">
        <f t="shared" si="30"/>
        <v>1.1168658698539176</v>
      </c>
      <c r="K419" s="49">
        <f t="shared" si="31"/>
        <v>0.77423382195523494</v>
      </c>
      <c r="L419" s="49">
        <f t="shared" si="32"/>
        <v>0.3</v>
      </c>
      <c r="M419" s="49">
        <f t="shared" si="33"/>
        <v>0.54196367536866441</v>
      </c>
      <c r="N419" s="144">
        <f t="shared" si="34"/>
        <v>0.84196367536866434</v>
      </c>
      <c r="O419" s="47"/>
      <c r="P419" s="47"/>
    </row>
    <row r="420" spans="1:16" hidden="1" x14ac:dyDescent="0.25">
      <c r="A420" s="176">
        <v>417</v>
      </c>
      <c r="B420" s="172" t="s">
        <v>104</v>
      </c>
      <c r="C420" s="172" t="s">
        <v>90</v>
      </c>
      <c r="D420" s="172" t="s">
        <v>767</v>
      </c>
      <c r="E420" s="172" t="s">
        <v>768</v>
      </c>
      <c r="F420" s="157">
        <v>887</v>
      </c>
      <c r="G420" s="164">
        <v>2444881.3250000002</v>
      </c>
      <c r="H420" s="10">
        <v>886</v>
      </c>
      <c r="I420" s="10">
        <v>1819570</v>
      </c>
      <c r="J420" s="49">
        <f t="shared" si="30"/>
        <v>0.99887260428410374</v>
      </c>
      <c r="K420" s="49">
        <f t="shared" si="31"/>
        <v>0.74423653262597511</v>
      </c>
      <c r="L420" s="49">
        <f t="shared" si="32"/>
        <v>0.29966178128523113</v>
      </c>
      <c r="M420" s="49">
        <f t="shared" si="33"/>
        <v>0.52096557283818257</v>
      </c>
      <c r="N420" s="144">
        <f t="shared" si="34"/>
        <v>0.8206273541234137</v>
      </c>
      <c r="O420" s="47"/>
      <c r="P420" s="47"/>
    </row>
    <row r="421" spans="1:16" hidden="1" x14ac:dyDescent="0.25">
      <c r="A421" s="176">
        <v>418</v>
      </c>
      <c r="B421" s="172" t="s">
        <v>104</v>
      </c>
      <c r="C421" s="173" t="s">
        <v>90</v>
      </c>
      <c r="D421" s="173" t="s">
        <v>765</v>
      </c>
      <c r="E421" s="173" t="s">
        <v>1155</v>
      </c>
      <c r="F421" s="157">
        <v>623</v>
      </c>
      <c r="G421" s="164">
        <v>1463088.85</v>
      </c>
      <c r="H421" s="10">
        <v>353</v>
      </c>
      <c r="I421" s="10">
        <v>606825</v>
      </c>
      <c r="J421" s="49">
        <f t="shared" si="30"/>
        <v>0.5666131621187801</v>
      </c>
      <c r="K421" s="49">
        <f t="shared" si="31"/>
        <v>0.41475608265349023</v>
      </c>
      <c r="L421" s="49">
        <f t="shared" si="32"/>
        <v>0.16998394863563401</v>
      </c>
      <c r="M421" s="49">
        <f t="shared" si="33"/>
        <v>0.29032925785744312</v>
      </c>
      <c r="N421" s="144">
        <f t="shared" si="34"/>
        <v>0.46031320649307716</v>
      </c>
      <c r="O421" s="47"/>
      <c r="P421" s="47"/>
    </row>
    <row r="422" spans="1:16" hidden="1" x14ac:dyDescent="0.25">
      <c r="A422" s="176">
        <v>419</v>
      </c>
      <c r="B422" s="172" t="s">
        <v>1059</v>
      </c>
      <c r="C422" s="172" t="s">
        <v>90</v>
      </c>
      <c r="D422" s="172" t="s">
        <v>749</v>
      </c>
      <c r="E422" s="172" t="s">
        <v>750</v>
      </c>
      <c r="F422" s="157">
        <v>1170</v>
      </c>
      <c r="G422" s="164">
        <v>2449758.85</v>
      </c>
      <c r="H422" s="10">
        <v>702</v>
      </c>
      <c r="I422" s="10">
        <v>1223275</v>
      </c>
      <c r="J422" s="49">
        <f t="shared" si="30"/>
        <v>0.6</v>
      </c>
      <c r="K422" s="49">
        <f t="shared" si="31"/>
        <v>0.49934506818905866</v>
      </c>
      <c r="L422" s="49">
        <f t="shared" si="32"/>
        <v>0.18</v>
      </c>
      <c r="M422" s="49">
        <f t="shared" si="33"/>
        <v>0.34954154773234103</v>
      </c>
      <c r="N422" s="144">
        <f t="shared" si="34"/>
        <v>0.52954154773234108</v>
      </c>
      <c r="O422" s="47"/>
      <c r="P422" s="47"/>
    </row>
    <row r="423" spans="1:16" hidden="1" x14ac:dyDescent="0.25">
      <c r="A423" s="176">
        <v>420</v>
      </c>
      <c r="B423" s="172" t="s">
        <v>1059</v>
      </c>
      <c r="C423" s="172" t="s">
        <v>90</v>
      </c>
      <c r="D423" s="172" t="s">
        <v>753</v>
      </c>
      <c r="E423" s="172" t="s">
        <v>1133</v>
      </c>
      <c r="F423" s="157">
        <v>814</v>
      </c>
      <c r="G423" s="164">
        <v>1488179.2250000001</v>
      </c>
      <c r="H423" s="10">
        <v>350</v>
      </c>
      <c r="I423" s="10">
        <v>585125</v>
      </c>
      <c r="J423" s="49">
        <f t="shared" si="30"/>
        <v>0.42997542997542998</v>
      </c>
      <c r="K423" s="49">
        <f t="shared" si="31"/>
        <v>0.39318180913323797</v>
      </c>
      <c r="L423" s="49">
        <f t="shared" si="32"/>
        <v>0.12899262899262898</v>
      </c>
      <c r="M423" s="49">
        <f t="shared" si="33"/>
        <v>0.27522726639326656</v>
      </c>
      <c r="N423" s="144">
        <f t="shared" si="34"/>
        <v>0.40421989538589553</v>
      </c>
      <c r="O423" s="47"/>
      <c r="P423" s="47"/>
    </row>
    <row r="424" spans="1:16" hidden="1" x14ac:dyDescent="0.25">
      <c r="A424" s="176">
        <v>421</v>
      </c>
      <c r="B424" s="172" t="s">
        <v>1059</v>
      </c>
      <c r="C424" s="172" t="s">
        <v>90</v>
      </c>
      <c r="D424" s="172" t="s">
        <v>754</v>
      </c>
      <c r="E424" s="172" t="s">
        <v>755</v>
      </c>
      <c r="F424" s="157">
        <v>483</v>
      </c>
      <c r="G424" s="164">
        <v>901157.65</v>
      </c>
      <c r="H424" s="10">
        <v>158</v>
      </c>
      <c r="I424" s="10">
        <v>215105</v>
      </c>
      <c r="J424" s="49">
        <f t="shared" si="30"/>
        <v>0.32712215320910976</v>
      </c>
      <c r="K424" s="49">
        <f t="shared" si="31"/>
        <v>0.23869852294989671</v>
      </c>
      <c r="L424" s="49">
        <f t="shared" si="32"/>
        <v>9.813664596273293E-2</v>
      </c>
      <c r="M424" s="49">
        <f t="shared" si="33"/>
        <v>0.16708896606492768</v>
      </c>
      <c r="N424" s="144">
        <f t="shared" si="34"/>
        <v>0.2652256120276606</v>
      </c>
      <c r="O424" s="47"/>
      <c r="P424" s="47"/>
    </row>
    <row r="425" spans="1:16" hidden="1" x14ac:dyDescent="0.25">
      <c r="A425" s="176">
        <v>422</v>
      </c>
      <c r="B425" s="172" t="s">
        <v>1059</v>
      </c>
      <c r="C425" s="172" t="s">
        <v>90</v>
      </c>
      <c r="D425" s="172" t="s">
        <v>751</v>
      </c>
      <c r="E425" s="172" t="s">
        <v>752</v>
      </c>
      <c r="F425" s="157">
        <v>808</v>
      </c>
      <c r="G425" s="164">
        <v>1565853.9750000001</v>
      </c>
      <c r="H425" s="10">
        <v>448</v>
      </c>
      <c r="I425" s="10">
        <v>650460</v>
      </c>
      <c r="J425" s="49">
        <f t="shared" si="30"/>
        <v>0.5544554455445545</v>
      </c>
      <c r="K425" s="49">
        <f t="shared" si="31"/>
        <v>0.41540271978426341</v>
      </c>
      <c r="L425" s="49">
        <f t="shared" si="32"/>
        <v>0.16633663366336635</v>
      </c>
      <c r="M425" s="49">
        <f t="shared" si="33"/>
        <v>0.29078190384898439</v>
      </c>
      <c r="N425" s="144">
        <f t="shared" si="34"/>
        <v>0.45711853751235076</v>
      </c>
      <c r="O425" s="47"/>
      <c r="P425" s="47"/>
    </row>
    <row r="426" spans="1:16" hidden="1" x14ac:dyDescent="0.25">
      <c r="A426" s="176">
        <v>423</v>
      </c>
      <c r="B426" s="186" t="s">
        <v>110</v>
      </c>
      <c r="C426" s="186" t="s">
        <v>108</v>
      </c>
      <c r="D426" s="158" t="s">
        <v>867</v>
      </c>
      <c r="E426" s="159" t="s">
        <v>868</v>
      </c>
      <c r="F426" s="203">
        <v>1029.5999999999995</v>
      </c>
      <c r="G426" s="203">
        <v>2005467.6949999998</v>
      </c>
      <c r="H426" s="10">
        <v>462</v>
      </c>
      <c r="I426" s="10">
        <v>586015</v>
      </c>
      <c r="J426" s="49">
        <f t="shared" si="30"/>
        <v>0.44871794871794896</v>
      </c>
      <c r="K426" s="49">
        <f t="shared" si="31"/>
        <v>0.29220864612331743</v>
      </c>
      <c r="L426" s="49">
        <f t="shared" si="32"/>
        <v>0.13461538461538469</v>
      </c>
      <c r="M426" s="49">
        <f t="shared" si="33"/>
        <v>0.20454605228632219</v>
      </c>
      <c r="N426" s="144">
        <f t="shared" si="34"/>
        <v>0.33916143690170686</v>
      </c>
      <c r="O426" s="47"/>
      <c r="P426" s="47"/>
    </row>
    <row r="427" spans="1:16" hidden="1" x14ac:dyDescent="0.25">
      <c r="A427" s="176">
        <v>424</v>
      </c>
      <c r="B427" s="186" t="s">
        <v>110</v>
      </c>
      <c r="C427" s="186" t="s">
        <v>108</v>
      </c>
      <c r="D427" s="158" t="s">
        <v>861</v>
      </c>
      <c r="E427" s="159" t="s">
        <v>862</v>
      </c>
      <c r="F427" s="203">
        <v>935.99999999999989</v>
      </c>
      <c r="G427" s="203">
        <v>1823152.45</v>
      </c>
      <c r="H427" s="10">
        <v>297</v>
      </c>
      <c r="I427" s="10">
        <v>398925</v>
      </c>
      <c r="J427" s="49">
        <f t="shared" si="30"/>
        <v>0.31730769230769235</v>
      </c>
      <c r="K427" s="49">
        <f t="shared" si="31"/>
        <v>0.21881055531039109</v>
      </c>
      <c r="L427" s="49">
        <f t="shared" si="32"/>
        <v>9.5192307692307701E-2</v>
      </c>
      <c r="M427" s="49">
        <f t="shared" si="33"/>
        <v>0.15316738871727376</v>
      </c>
      <c r="N427" s="144">
        <f t="shared" si="34"/>
        <v>0.24835969640958144</v>
      </c>
      <c r="O427" s="47"/>
      <c r="P427" s="47"/>
    </row>
    <row r="428" spans="1:16" hidden="1" x14ac:dyDescent="0.25">
      <c r="A428" s="176">
        <v>425</v>
      </c>
      <c r="B428" s="186" t="s">
        <v>110</v>
      </c>
      <c r="C428" s="186" t="s">
        <v>108</v>
      </c>
      <c r="D428" s="158" t="s">
        <v>865</v>
      </c>
      <c r="E428" s="159" t="s">
        <v>866</v>
      </c>
      <c r="F428" s="203">
        <v>822.67999999999984</v>
      </c>
      <c r="G428" s="203">
        <v>1529337.06</v>
      </c>
      <c r="H428" s="10">
        <v>335</v>
      </c>
      <c r="I428" s="10">
        <v>509425</v>
      </c>
      <c r="J428" s="49">
        <f t="shared" si="30"/>
        <v>0.40720571789760301</v>
      </c>
      <c r="K428" s="49">
        <f t="shared" si="31"/>
        <v>0.3331018474109298</v>
      </c>
      <c r="L428" s="49">
        <f t="shared" si="32"/>
        <v>0.1221617153692809</v>
      </c>
      <c r="M428" s="49">
        <f t="shared" si="33"/>
        <v>0.23317129318765084</v>
      </c>
      <c r="N428" s="144">
        <f t="shared" si="34"/>
        <v>0.35533300855693173</v>
      </c>
      <c r="O428" s="47"/>
      <c r="P428" s="47"/>
    </row>
    <row r="429" spans="1:16" hidden="1" x14ac:dyDescent="0.25">
      <c r="A429" s="176">
        <v>426</v>
      </c>
      <c r="B429" s="186" t="s">
        <v>110</v>
      </c>
      <c r="C429" s="186" t="s">
        <v>108</v>
      </c>
      <c r="D429" s="158" t="s">
        <v>863</v>
      </c>
      <c r="E429" s="159" t="s">
        <v>864</v>
      </c>
      <c r="F429" s="203">
        <v>1258.74</v>
      </c>
      <c r="G429" s="203">
        <v>2780691.2149999999</v>
      </c>
      <c r="H429" s="10">
        <v>342</v>
      </c>
      <c r="I429" s="10">
        <v>581520</v>
      </c>
      <c r="J429" s="49">
        <f t="shared" si="30"/>
        <v>0.27170027170027172</v>
      </c>
      <c r="K429" s="49">
        <f t="shared" si="31"/>
        <v>0.2091278588802245</v>
      </c>
      <c r="L429" s="49">
        <f t="shared" si="32"/>
        <v>8.1510081510081517E-2</v>
      </c>
      <c r="M429" s="49">
        <f t="shared" si="33"/>
        <v>0.14638950121615715</v>
      </c>
      <c r="N429" s="144">
        <f t="shared" si="34"/>
        <v>0.22789958272623867</v>
      </c>
      <c r="O429" s="47"/>
      <c r="P429" s="47"/>
    </row>
    <row r="430" spans="1:16" hidden="1" x14ac:dyDescent="0.25">
      <c r="A430" s="176">
        <v>427</v>
      </c>
      <c r="B430" s="186" t="s">
        <v>110</v>
      </c>
      <c r="C430" s="186" t="s">
        <v>108</v>
      </c>
      <c r="D430" s="158" t="s">
        <v>869</v>
      </c>
      <c r="E430" s="159" t="s">
        <v>870</v>
      </c>
      <c r="F430" s="203">
        <v>632.98</v>
      </c>
      <c r="G430" s="203">
        <v>977113.83000000007</v>
      </c>
      <c r="H430" s="10">
        <v>303</v>
      </c>
      <c r="I430" s="10">
        <v>342860</v>
      </c>
      <c r="J430" s="49">
        <f t="shared" si="30"/>
        <v>0.47868811020885332</v>
      </c>
      <c r="K430" s="49">
        <f t="shared" si="31"/>
        <v>0.35089054056271007</v>
      </c>
      <c r="L430" s="49">
        <f t="shared" si="32"/>
        <v>0.143606433062656</v>
      </c>
      <c r="M430" s="49">
        <f t="shared" si="33"/>
        <v>0.24562337839389703</v>
      </c>
      <c r="N430" s="144">
        <f t="shared" si="34"/>
        <v>0.389229811456553</v>
      </c>
      <c r="O430" s="47"/>
      <c r="P430" s="47"/>
    </row>
    <row r="431" spans="1:16" hidden="1" x14ac:dyDescent="0.25">
      <c r="A431" s="176">
        <v>428</v>
      </c>
      <c r="B431" s="186" t="s">
        <v>112</v>
      </c>
      <c r="C431" s="186" t="s">
        <v>108</v>
      </c>
      <c r="D431" s="158" t="s">
        <v>872</v>
      </c>
      <c r="E431" s="162" t="s">
        <v>873</v>
      </c>
      <c r="F431" s="203">
        <v>1375.76</v>
      </c>
      <c r="G431" s="203">
        <v>2681777.4349999996</v>
      </c>
      <c r="H431" s="10">
        <v>676</v>
      </c>
      <c r="I431" s="10">
        <v>1000640</v>
      </c>
      <c r="J431" s="49">
        <f t="shared" si="30"/>
        <v>0.49136477292551028</v>
      </c>
      <c r="K431" s="49">
        <f t="shared" si="31"/>
        <v>0.37312566917023082</v>
      </c>
      <c r="L431" s="49">
        <f t="shared" si="32"/>
        <v>0.14740943187765307</v>
      </c>
      <c r="M431" s="49">
        <f t="shared" si="33"/>
        <v>0.26118796841916159</v>
      </c>
      <c r="N431" s="144">
        <f t="shared" si="34"/>
        <v>0.40859740029681468</v>
      </c>
      <c r="O431" s="47"/>
      <c r="P431" s="47"/>
    </row>
    <row r="432" spans="1:16" hidden="1" x14ac:dyDescent="0.25">
      <c r="A432" s="176">
        <v>429</v>
      </c>
      <c r="B432" s="186" t="s">
        <v>112</v>
      </c>
      <c r="C432" s="186" t="s">
        <v>108</v>
      </c>
      <c r="D432" s="158" t="s">
        <v>871</v>
      </c>
      <c r="E432" s="159" t="s">
        <v>1190</v>
      </c>
      <c r="F432" s="157">
        <v>1101</v>
      </c>
      <c r="G432" s="164">
        <v>2068431</v>
      </c>
      <c r="H432" s="10">
        <v>563</v>
      </c>
      <c r="I432" s="10">
        <v>847415</v>
      </c>
      <c r="J432" s="49">
        <f t="shared" si="30"/>
        <v>0.51135331516802907</v>
      </c>
      <c r="K432" s="49">
        <f t="shared" si="31"/>
        <v>0.40968976001616686</v>
      </c>
      <c r="L432" s="49">
        <f t="shared" si="32"/>
        <v>0.15340599455040871</v>
      </c>
      <c r="M432" s="49">
        <f t="shared" si="33"/>
        <v>0.28678283201131677</v>
      </c>
      <c r="N432" s="144">
        <f t="shared" si="34"/>
        <v>0.44018882656172548</v>
      </c>
      <c r="O432" s="47"/>
      <c r="P432" s="47"/>
    </row>
    <row r="433" spans="1:16" hidden="1" x14ac:dyDescent="0.25">
      <c r="A433" s="176">
        <v>430</v>
      </c>
      <c r="B433" s="186" t="s">
        <v>112</v>
      </c>
      <c r="C433" s="186" t="s">
        <v>108</v>
      </c>
      <c r="D433" s="158" t="s">
        <v>874</v>
      </c>
      <c r="E433" s="159" t="s">
        <v>875</v>
      </c>
      <c r="F433" s="157">
        <v>1198</v>
      </c>
      <c r="G433" s="164">
        <v>2415527.2250000001</v>
      </c>
      <c r="H433" s="10">
        <v>532</v>
      </c>
      <c r="I433" s="10">
        <v>727340</v>
      </c>
      <c r="J433" s="49">
        <f t="shared" si="30"/>
        <v>0.44407345575959933</v>
      </c>
      <c r="K433" s="49">
        <f t="shared" si="31"/>
        <v>0.30111024726703295</v>
      </c>
      <c r="L433" s="49">
        <f t="shared" si="32"/>
        <v>0.1332220367278798</v>
      </c>
      <c r="M433" s="49">
        <f t="shared" si="33"/>
        <v>0.21077717308692306</v>
      </c>
      <c r="N433" s="144">
        <f t="shared" si="34"/>
        <v>0.34399920981480286</v>
      </c>
      <c r="O433" s="47"/>
      <c r="P433" s="47"/>
    </row>
    <row r="434" spans="1:16" hidden="1" x14ac:dyDescent="0.25">
      <c r="A434" s="176">
        <v>431</v>
      </c>
      <c r="B434" s="186" t="s">
        <v>112</v>
      </c>
      <c r="C434" s="186" t="s">
        <v>108</v>
      </c>
      <c r="D434" s="158" t="s">
        <v>876</v>
      </c>
      <c r="E434" s="160" t="s">
        <v>1360</v>
      </c>
      <c r="F434" s="157">
        <v>1426</v>
      </c>
      <c r="G434" s="164">
        <v>2782170.2</v>
      </c>
      <c r="H434" s="10">
        <v>1138</v>
      </c>
      <c r="I434" s="10">
        <v>1647760</v>
      </c>
      <c r="J434" s="49">
        <f t="shared" si="30"/>
        <v>0.79803646563814867</v>
      </c>
      <c r="K434" s="49">
        <f t="shared" si="31"/>
        <v>0.59225708046186387</v>
      </c>
      <c r="L434" s="49">
        <f t="shared" si="32"/>
        <v>0.23941093969144459</v>
      </c>
      <c r="M434" s="49">
        <f t="shared" si="33"/>
        <v>0.41457995632330469</v>
      </c>
      <c r="N434" s="144">
        <f t="shared" si="34"/>
        <v>0.65399089601474925</v>
      </c>
      <c r="O434" s="47"/>
      <c r="P434" s="47"/>
    </row>
    <row r="435" spans="1:16" hidden="1" x14ac:dyDescent="0.25">
      <c r="A435" s="176">
        <v>432</v>
      </c>
      <c r="B435" s="188" t="s">
        <v>120</v>
      </c>
      <c r="C435" s="186" t="s">
        <v>108</v>
      </c>
      <c r="D435" s="158" t="s">
        <v>841</v>
      </c>
      <c r="E435" s="204" t="s">
        <v>1463</v>
      </c>
      <c r="F435" s="157">
        <v>762</v>
      </c>
      <c r="G435" s="164">
        <v>1476890.9</v>
      </c>
      <c r="H435" s="10">
        <v>482</v>
      </c>
      <c r="I435" s="10">
        <v>631950</v>
      </c>
      <c r="J435" s="49">
        <f t="shared" si="30"/>
        <v>0.63254593175853013</v>
      </c>
      <c r="K435" s="49">
        <f t="shared" si="31"/>
        <v>0.42789213475416499</v>
      </c>
      <c r="L435" s="49">
        <f t="shared" si="32"/>
        <v>0.18976377952755905</v>
      </c>
      <c r="M435" s="49">
        <f t="shared" si="33"/>
        <v>0.29952449432791545</v>
      </c>
      <c r="N435" s="144">
        <f t="shared" si="34"/>
        <v>0.48928827385547446</v>
      </c>
      <c r="O435" s="47"/>
      <c r="P435" s="47"/>
    </row>
    <row r="436" spans="1:16" hidden="1" x14ac:dyDescent="0.25">
      <c r="A436" s="176">
        <v>433</v>
      </c>
      <c r="B436" s="188" t="s">
        <v>120</v>
      </c>
      <c r="C436" s="186" t="s">
        <v>108</v>
      </c>
      <c r="D436" s="158" t="s">
        <v>843</v>
      </c>
      <c r="E436" s="159" t="s">
        <v>1297</v>
      </c>
      <c r="F436" s="157">
        <v>934</v>
      </c>
      <c r="G436" s="164">
        <v>1795027.425</v>
      </c>
      <c r="H436" s="10">
        <v>528</v>
      </c>
      <c r="I436" s="10">
        <v>892450</v>
      </c>
      <c r="J436" s="49">
        <f t="shared" si="30"/>
        <v>0.56531049250535337</v>
      </c>
      <c r="K436" s="49">
        <f t="shared" si="31"/>
        <v>0.49717903335098068</v>
      </c>
      <c r="L436" s="49">
        <f t="shared" si="32"/>
        <v>0.169593147751606</v>
      </c>
      <c r="M436" s="49">
        <f t="shared" si="33"/>
        <v>0.34802532334568648</v>
      </c>
      <c r="N436" s="144">
        <f t="shared" si="34"/>
        <v>0.51761847109729242</v>
      </c>
      <c r="O436" s="47"/>
      <c r="P436" s="47"/>
    </row>
    <row r="437" spans="1:16" hidden="1" x14ac:dyDescent="0.25">
      <c r="A437" s="176">
        <v>434</v>
      </c>
      <c r="B437" s="186" t="s">
        <v>120</v>
      </c>
      <c r="C437" s="186" t="s">
        <v>108</v>
      </c>
      <c r="D437" s="158" t="s">
        <v>840</v>
      </c>
      <c r="E437" s="159" t="s">
        <v>1345</v>
      </c>
      <c r="F437" s="157">
        <v>1197</v>
      </c>
      <c r="G437" s="164">
        <v>2493968.0249999999</v>
      </c>
      <c r="H437" s="10">
        <v>639</v>
      </c>
      <c r="I437" s="10">
        <v>1129100</v>
      </c>
      <c r="J437" s="49">
        <f t="shared" si="30"/>
        <v>0.53383458646616544</v>
      </c>
      <c r="K437" s="49">
        <f t="shared" si="31"/>
        <v>0.45273234808212909</v>
      </c>
      <c r="L437" s="49">
        <f t="shared" si="32"/>
        <v>0.16015037593984963</v>
      </c>
      <c r="M437" s="49">
        <f t="shared" si="33"/>
        <v>0.31691264365749033</v>
      </c>
      <c r="N437" s="144">
        <f t="shared" si="34"/>
        <v>0.47706301959733999</v>
      </c>
      <c r="O437" s="47"/>
      <c r="P437" s="47"/>
    </row>
    <row r="438" spans="1:16" hidden="1" x14ac:dyDescent="0.25">
      <c r="A438" s="176">
        <v>435</v>
      </c>
      <c r="B438" s="186" t="s">
        <v>120</v>
      </c>
      <c r="C438" s="186" t="s">
        <v>108</v>
      </c>
      <c r="D438" s="158" t="s">
        <v>839</v>
      </c>
      <c r="E438" s="159" t="s">
        <v>1379</v>
      </c>
      <c r="F438" s="157">
        <v>762</v>
      </c>
      <c r="G438" s="164">
        <v>1476890.9</v>
      </c>
      <c r="H438" s="10">
        <v>480</v>
      </c>
      <c r="I438" s="10">
        <v>846300</v>
      </c>
      <c r="J438" s="49">
        <f t="shared" si="30"/>
        <v>0.62992125984251968</v>
      </c>
      <c r="K438" s="49">
        <f t="shared" si="31"/>
        <v>0.57302810925302605</v>
      </c>
      <c r="L438" s="49">
        <f t="shared" si="32"/>
        <v>0.1889763779527559</v>
      </c>
      <c r="M438" s="49">
        <f t="shared" si="33"/>
        <v>0.40111967647711821</v>
      </c>
      <c r="N438" s="144">
        <f t="shared" si="34"/>
        <v>0.59009605442987412</v>
      </c>
      <c r="O438" s="47"/>
      <c r="P438" s="47"/>
    </row>
    <row r="439" spans="1:16" hidden="1" x14ac:dyDescent="0.25">
      <c r="A439" s="176">
        <v>436</v>
      </c>
      <c r="B439" s="186" t="s">
        <v>1398</v>
      </c>
      <c r="C439" s="186" t="s">
        <v>108</v>
      </c>
      <c r="D439" s="186" t="s">
        <v>852</v>
      </c>
      <c r="E439" s="162" t="s">
        <v>1062</v>
      </c>
      <c r="F439" s="157">
        <v>1559</v>
      </c>
      <c r="G439" s="164">
        <v>3427653.6</v>
      </c>
      <c r="H439" s="10">
        <v>1052</v>
      </c>
      <c r="I439" s="10">
        <v>2057820</v>
      </c>
      <c r="J439" s="49">
        <f t="shared" si="30"/>
        <v>0.67479153303399619</v>
      </c>
      <c r="K439" s="49">
        <f t="shared" si="31"/>
        <v>0.60035821589439486</v>
      </c>
      <c r="L439" s="49">
        <f t="shared" si="32"/>
        <v>0.20243745991019885</v>
      </c>
      <c r="M439" s="49">
        <f t="shared" si="33"/>
        <v>0.42025075112607641</v>
      </c>
      <c r="N439" s="144">
        <f t="shared" si="34"/>
        <v>0.62268821103627525</v>
      </c>
      <c r="O439" s="47"/>
      <c r="P439" s="47"/>
    </row>
    <row r="440" spans="1:16" hidden="1" x14ac:dyDescent="0.25">
      <c r="A440" s="176">
        <v>437</v>
      </c>
      <c r="B440" s="186" t="s">
        <v>1398</v>
      </c>
      <c r="C440" s="186" t="s">
        <v>108</v>
      </c>
      <c r="D440" s="158" t="s">
        <v>848</v>
      </c>
      <c r="E440" s="162" t="s">
        <v>1157</v>
      </c>
      <c r="F440" s="157">
        <v>642</v>
      </c>
      <c r="G440" s="164">
        <v>1165883.8999999999</v>
      </c>
      <c r="H440" s="10">
        <v>433</v>
      </c>
      <c r="I440" s="10">
        <v>656820</v>
      </c>
      <c r="J440" s="49">
        <f t="shared" si="30"/>
        <v>0.67445482866043616</v>
      </c>
      <c r="K440" s="49">
        <f t="shared" si="31"/>
        <v>0.56336655819674675</v>
      </c>
      <c r="L440" s="49">
        <f t="shared" si="32"/>
        <v>0.20233644859813085</v>
      </c>
      <c r="M440" s="49">
        <f t="shared" si="33"/>
        <v>0.39435659073772272</v>
      </c>
      <c r="N440" s="144">
        <f t="shared" si="34"/>
        <v>0.5966930393358536</v>
      </c>
      <c r="O440" s="47"/>
      <c r="P440" s="47"/>
    </row>
    <row r="441" spans="1:16" hidden="1" x14ac:dyDescent="0.25">
      <c r="A441" s="176">
        <v>438</v>
      </c>
      <c r="B441" s="186" t="s">
        <v>1398</v>
      </c>
      <c r="C441" s="186" t="s">
        <v>108</v>
      </c>
      <c r="D441" s="158" t="s">
        <v>849</v>
      </c>
      <c r="E441" s="159" t="s">
        <v>850</v>
      </c>
      <c r="F441" s="157">
        <v>1121</v>
      </c>
      <c r="G441" s="164">
        <v>1916816.2999999998</v>
      </c>
      <c r="H441" s="10">
        <v>619</v>
      </c>
      <c r="I441" s="10">
        <v>884935</v>
      </c>
      <c r="J441" s="49">
        <f t="shared" si="30"/>
        <v>0.55218554861730595</v>
      </c>
      <c r="K441" s="49">
        <f t="shared" si="31"/>
        <v>0.46166917507953165</v>
      </c>
      <c r="L441" s="49">
        <f t="shared" si="32"/>
        <v>0.16565566458519179</v>
      </c>
      <c r="M441" s="49">
        <f t="shared" si="33"/>
        <v>0.32316842255567213</v>
      </c>
      <c r="N441" s="144">
        <f t="shared" si="34"/>
        <v>0.48882408714086389</v>
      </c>
      <c r="O441" s="47"/>
      <c r="P441" s="47"/>
    </row>
    <row r="442" spans="1:16" hidden="1" x14ac:dyDescent="0.25">
      <c r="A442" s="176">
        <v>439</v>
      </c>
      <c r="B442" s="186" t="s">
        <v>1398</v>
      </c>
      <c r="C442" s="186" t="s">
        <v>108</v>
      </c>
      <c r="D442" s="186" t="s">
        <v>851</v>
      </c>
      <c r="E442" s="162" t="s">
        <v>1063</v>
      </c>
      <c r="F442" s="157">
        <v>899</v>
      </c>
      <c r="G442" s="164">
        <v>1646355.2250000001</v>
      </c>
      <c r="H442" s="10">
        <v>485</v>
      </c>
      <c r="I442" s="10">
        <v>699240</v>
      </c>
      <c r="J442" s="49">
        <f t="shared" si="30"/>
        <v>0.53948832035595107</v>
      </c>
      <c r="K442" s="49">
        <f t="shared" si="31"/>
        <v>0.4247200053682218</v>
      </c>
      <c r="L442" s="49">
        <f t="shared" si="32"/>
        <v>0.16184649610678531</v>
      </c>
      <c r="M442" s="49">
        <f t="shared" si="33"/>
        <v>0.29730400375775523</v>
      </c>
      <c r="N442" s="144">
        <f t="shared" si="34"/>
        <v>0.45915049986454054</v>
      </c>
      <c r="O442" s="47"/>
      <c r="P442" s="47"/>
    </row>
    <row r="443" spans="1:16" hidden="1" x14ac:dyDescent="0.25">
      <c r="A443" s="176">
        <v>440</v>
      </c>
      <c r="B443" s="186" t="s">
        <v>1398</v>
      </c>
      <c r="C443" s="186" t="s">
        <v>108</v>
      </c>
      <c r="D443" s="158" t="s">
        <v>846</v>
      </c>
      <c r="E443" s="162" t="s">
        <v>621</v>
      </c>
      <c r="F443" s="157">
        <v>1393</v>
      </c>
      <c r="G443" s="164">
        <v>2486446.6749999998</v>
      </c>
      <c r="H443" s="10">
        <v>760</v>
      </c>
      <c r="I443" s="10">
        <v>1275175</v>
      </c>
      <c r="J443" s="49">
        <f t="shared" si="30"/>
        <v>0.54558506819813357</v>
      </c>
      <c r="K443" s="49">
        <f t="shared" si="31"/>
        <v>0.51285033088433318</v>
      </c>
      <c r="L443" s="49">
        <f t="shared" si="32"/>
        <v>0.16367552045944006</v>
      </c>
      <c r="M443" s="49">
        <f t="shared" si="33"/>
        <v>0.35899523161903318</v>
      </c>
      <c r="N443" s="144">
        <f t="shared" si="34"/>
        <v>0.52267075207847324</v>
      </c>
      <c r="O443" s="47"/>
      <c r="P443" s="47"/>
    </row>
    <row r="444" spans="1:16" hidden="1" x14ac:dyDescent="0.25">
      <c r="A444" s="176">
        <v>441</v>
      </c>
      <c r="B444" s="186" t="s">
        <v>1398</v>
      </c>
      <c r="C444" s="186" t="s">
        <v>108</v>
      </c>
      <c r="D444" s="158" t="s">
        <v>844</v>
      </c>
      <c r="E444" s="162" t="s">
        <v>845</v>
      </c>
      <c r="F444" s="157">
        <v>899</v>
      </c>
      <c r="G444" s="164">
        <v>1646355.2250000001</v>
      </c>
      <c r="H444" s="10">
        <v>694</v>
      </c>
      <c r="I444" s="10">
        <v>972750</v>
      </c>
      <c r="J444" s="49">
        <f t="shared" si="30"/>
        <v>0.77196885428253614</v>
      </c>
      <c r="K444" s="49">
        <f t="shared" si="31"/>
        <v>0.59085061670090055</v>
      </c>
      <c r="L444" s="49">
        <f t="shared" si="32"/>
        <v>0.23159065628476083</v>
      </c>
      <c r="M444" s="49">
        <f t="shared" si="33"/>
        <v>0.41359543169063034</v>
      </c>
      <c r="N444" s="144">
        <f t="shared" si="34"/>
        <v>0.64518608797539123</v>
      </c>
      <c r="O444" s="47"/>
      <c r="P444" s="47"/>
    </row>
    <row r="445" spans="1:16" hidden="1" x14ac:dyDescent="0.25">
      <c r="A445" s="176">
        <v>442</v>
      </c>
      <c r="B445" s="186" t="s">
        <v>888</v>
      </c>
      <c r="C445" s="186" t="s">
        <v>108</v>
      </c>
      <c r="D445" s="158" t="s">
        <v>889</v>
      </c>
      <c r="E445" s="159" t="s">
        <v>890</v>
      </c>
      <c r="F445" s="157">
        <v>1922</v>
      </c>
      <c r="G445" s="164">
        <v>4527172.9249999998</v>
      </c>
      <c r="H445" s="10">
        <v>475</v>
      </c>
      <c r="I445" s="10">
        <v>1257460</v>
      </c>
      <c r="J445" s="49">
        <f t="shared" si="30"/>
        <v>0.24713839750260147</v>
      </c>
      <c r="K445" s="49">
        <f t="shared" si="31"/>
        <v>0.27775833192852911</v>
      </c>
      <c r="L445" s="49">
        <f t="shared" si="32"/>
        <v>7.4141519250780441E-2</v>
      </c>
      <c r="M445" s="49">
        <f t="shared" si="33"/>
        <v>0.19443083234997036</v>
      </c>
      <c r="N445" s="144">
        <f t="shared" si="34"/>
        <v>0.26857235160075077</v>
      </c>
      <c r="O445" s="47"/>
      <c r="P445" s="47"/>
    </row>
    <row r="446" spans="1:16" hidden="1" x14ac:dyDescent="0.25">
      <c r="A446" s="176">
        <v>443</v>
      </c>
      <c r="B446" s="186" t="s">
        <v>888</v>
      </c>
      <c r="C446" s="186" t="s">
        <v>108</v>
      </c>
      <c r="D446" s="158" t="s">
        <v>891</v>
      </c>
      <c r="E446" s="159" t="s">
        <v>1328</v>
      </c>
      <c r="F446" s="157">
        <v>2541</v>
      </c>
      <c r="G446" s="164">
        <v>6308289.75</v>
      </c>
      <c r="H446" s="10">
        <v>701</v>
      </c>
      <c r="I446" s="10">
        <v>2127495</v>
      </c>
      <c r="J446" s="49">
        <f t="shared" si="30"/>
        <v>0.27587563951200317</v>
      </c>
      <c r="K446" s="49">
        <f t="shared" si="31"/>
        <v>0.3372538491910585</v>
      </c>
      <c r="L446" s="49">
        <f t="shared" si="32"/>
        <v>8.2762691853600953E-2</v>
      </c>
      <c r="M446" s="49">
        <f t="shared" si="33"/>
        <v>0.23607769443374094</v>
      </c>
      <c r="N446" s="144">
        <f t="shared" si="34"/>
        <v>0.3188403862873419</v>
      </c>
      <c r="O446" s="47"/>
      <c r="P446" s="47"/>
    </row>
    <row r="447" spans="1:16" hidden="1" x14ac:dyDescent="0.25">
      <c r="A447" s="176">
        <v>444</v>
      </c>
      <c r="B447" s="186" t="s">
        <v>888</v>
      </c>
      <c r="C447" s="186" t="s">
        <v>108</v>
      </c>
      <c r="D447" s="158" t="s">
        <v>892</v>
      </c>
      <c r="E447" s="159" t="s">
        <v>893</v>
      </c>
      <c r="F447" s="157">
        <v>954</v>
      </c>
      <c r="G447" s="164">
        <v>1053352.825</v>
      </c>
      <c r="H447" s="10">
        <v>280</v>
      </c>
      <c r="I447" s="10">
        <v>333150</v>
      </c>
      <c r="J447" s="49">
        <f t="shared" si="30"/>
        <v>0.29350104821802936</v>
      </c>
      <c r="K447" s="49">
        <f t="shared" si="31"/>
        <v>0.31627579296614122</v>
      </c>
      <c r="L447" s="49">
        <f t="shared" si="32"/>
        <v>8.8050314465408799E-2</v>
      </c>
      <c r="M447" s="49">
        <f t="shared" si="33"/>
        <v>0.22139305507629883</v>
      </c>
      <c r="N447" s="144">
        <f t="shared" si="34"/>
        <v>0.30944336954170765</v>
      </c>
      <c r="O447" s="47"/>
      <c r="P447" s="47"/>
    </row>
    <row r="448" spans="1:16" hidden="1" x14ac:dyDescent="0.25">
      <c r="A448" s="176">
        <v>445</v>
      </c>
      <c r="B448" s="186" t="s">
        <v>107</v>
      </c>
      <c r="C448" s="186" t="s">
        <v>108</v>
      </c>
      <c r="D448" s="158" t="s">
        <v>855</v>
      </c>
      <c r="E448" s="159" t="s">
        <v>1065</v>
      </c>
      <c r="F448" s="157">
        <v>973</v>
      </c>
      <c r="G448" s="164">
        <v>1036991.125</v>
      </c>
      <c r="H448" s="10">
        <v>271</v>
      </c>
      <c r="I448" s="10">
        <v>311320</v>
      </c>
      <c r="J448" s="49">
        <f t="shared" si="30"/>
        <v>0.27852004110996914</v>
      </c>
      <c r="K448" s="49">
        <f t="shared" si="31"/>
        <v>0.30021471977399999</v>
      </c>
      <c r="L448" s="49">
        <f t="shared" si="32"/>
        <v>8.3556012332990745E-2</v>
      </c>
      <c r="M448" s="49">
        <f t="shared" si="33"/>
        <v>0.21015030384179997</v>
      </c>
      <c r="N448" s="144">
        <f t="shared" si="34"/>
        <v>0.2937063161747907</v>
      </c>
      <c r="O448" s="47"/>
      <c r="P448" s="47"/>
    </row>
    <row r="449" spans="1:16" hidden="1" x14ac:dyDescent="0.25">
      <c r="A449" s="176">
        <v>446</v>
      </c>
      <c r="B449" s="186" t="s">
        <v>107</v>
      </c>
      <c r="C449" s="186" t="s">
        <v>108</v>
      </c>
      <c r="D449" s="158" t="s">
        <v>853</v>
      </c>
      <c r="E449" s="159" t="s">
        <v>854</v>
      </c>
      <c r="F449" s="157">
        <v>1041</v>
      </c>
      <c r="G449" s="164">
        <v>1971859.5</v>
      </c>
      <c r="H449" s="10">
        <v>321</v>
      </c>
      <c r="I449" s="10">
        <v>403360</v>
      </c>
      <c r="J449" s="49">
        <f t="shared" si="30"/>
        <v>0.30835734870317005</v>
      </c>
      <c r="K449" s="49">
        <f t="shared" si="31"/>
        <v>0.20455818479967766</v>
      </c>
      <c r="L449" s="49">
        <f t="shared" si="32"/>
        <v>9.2507204610951008E-2</v>
      </c>
      <c r="M449" s="49">
        <f t="shared" si="33"/>
        <v>0.14319072935977437</v>
      </c>
      <c r="N449" s="144">
        <f t="shared" si="34"/>
        <v>0.23569793397072536</v>
      </c>
      <c r="O449" s="47"/>
      <c r="P449" s="47"/>
    </row>
    <row r="450" spans="1:16" hidden="1" x14ac:dyDescent="0.25">
      <c r="A450" s="176">
        <v>447</v>
      </c>
      <c r="B450" s="186" t="s">
        <v>107</v>
      </c>
      <c r="C450" s="186" t="s">
        <v>108</v>
      </c>
      <c r="D450" s="158" t="s">
        <v>856</v>
      </c>
      <c r="E450" s="159" t="s">
        <v>1066</v>
      </c>
      <c r="F450" s="157">
        <v>1183</v>
      </c>
      <c r="G450" s="164">
        <v>2441057.125</v>
      </c>
      <c r="H450" s="10">
        <v>333</v>
      </c>
      <c r="I450" s="10">
        <v>430180</v>
      </c>
      <c r="J450" s="49">
        <f t="shared" si="30"/>
        <v>0.28148774302620455</v>
      </c>
      <c r="K450" s="49">
        <f t="shared" si="31"/>
        <v>0.17622692873277188</v>
      </c>
      <c r="L450" s="49">
        <f t="shared" si="32"/>
        <v>8.444632290786136E-2</v>
      </c>
      <c r="M450" s="49">
        <f t="shared" si="33"/>
        <v>0.1233588501129403</v>
      </c>
      <c r="N450" s="144">
        <f t="shared" si="34"/>
        <v>0.20780517302080165</v>
      </c>
      <c r="O450" s="47"/>
      <c r="P450" s="47"/>
    </row>
    <row r="451" spans="1:16" hidden="1" x14ac:dyDescent="0.25">
      <c r="A451" s="176">
        <v>448</v>
      </c>
      <c r="B451" s="186" t="s">
        <v>107</v>
      </c>
      <c r="C451" s="186" t="s">
        <v>108</v>
      </c>
      <c r="D451" s="158" t="s">
        <v>857</v>
      </c>
      <c r="E451" s="162" t="s">
        <v>1224</v>
      </c>
      <c r="F451" s="157">
        <v>1633</v>
      </c>
      <c r="G451" s="164">
        <v>3819989.75</v>
      </c>
      <c r="H451" s="10">
        <v>581</v>
      </c>
      <c r="I451" s="10">
        <v>877445</v>
      </c>
      <c r="J451" s="49">
        <f t="shared" ref="J451:J514" si="35">IFERROR(H451/F451,0)</f>
        <v>0.35578689528475199</v>
      </c>
      <c r="K451" s="49">
        <f t="shared" ref="K451:K514" si="36">IFERROR(I451/G451,0)</f>
        <v>0.22969826031601262</v>
      </c>
      <c r="L451" s="49">
        <f t="shared" si="32"/>
        <v>0.1067360685854256</v>
      </c>
      <c r="M451" s="49">
        <f t="shared" si="33"/>
        <v>0.16078878222120882</v>
      </c>
      <c r="N451" s="144">
        <f t="shared" si="34"/>
        <v>0.26752485080663441</v>
      </c>
      <c r="O451" s="47"/>
      <c r="P451" s="47"/>
    </row>
    <row r="452" spans="1:16" hidden="1" x14ac:dyDescent="0.25">
      <c r="A452" s="176">
        <v>449</v>
      </c>
      <c r="B452" s="186" t="s">
        <v>118</v>
      </c>
      <c r="C452" s="186" t="s">
        <v>108</v>
      </c>
      <c r="D452" s="158" t="s">
        <v>858</v>
      </c>
      <c r="E452" s="159" t="s">
        <v>1067</v>
      </c>
      <c r="F452" s="157">
        <v>1979</v>
      </c>
      <c r="G452" s="164">
        <v>4393373.9000000004</v>
      </c>
      <c r="H452" s="10">
        <v>399</v>
      </c>
      <c r="I452" s="10">
        <v>784485</v>
      </c>
      <c r="J452" s="49">
        <f t="shared" si="35"/>
        <v>0.20161697827185449</v>
      </c>
      <c r="K452" s="49">
        <f t="shared" si="36"/>
        <v>0.17856094606470893</v>
      </c>
      <c r="L452" s="49">
        <f t="shared" ref="L452:L515" si="37">IF((J452*0.3)&gt;30%,30%,(J452*0.3))</f>
        <v>6.048509348155634E-2</v>
      </c>
      <c r="M452" s="49">
        <f t="shared" ref="M452:M515" si="38">IF((K452*0.7)&gt;70%,70%,(K452*0.7))</f>
        <v>0.12499266224529625</v>
      </c>
      <c r="N452" s="144">
        <f t="shared" ref="N452:N515" si="39">L452+M452</f>
        <v>0.1854777557268526</v>
      </c>
      <c r="O452" s="47"/>
      <c r="P452" s="47"/>
    </row>
    <row r="453" spans="1:16" hidden="1" x14ac:dyDescent="0.25">
      <c r="A453" s="176">
        <v>450</v>
      </c>
      <c r="B453" s="186" t="s">
        <v>118</v>
      </c>
      <c r="C453" s="186" t="s">
        <v>108</v>
      </c>
      <c r="D453" s="158" t="s">
        <v>859</v>
      </c>
      <c r="E453" s="159" t="s">
        <v>1068</v>
      </c>
      <c r="F453" s="157">
        <v>1089</v>
      </c>
      <c r="G453" s="164">
        <v>2284022.15</v>
      </c>
      <c r="H453" s="10">
        <v>543</v>
      </c>
      <c r="I453" s="10">
        <v>841345</v>
      </c>
      <c r="J453" s="49">
        <f t="shared" si="35"/>
        <v>0.49862258953168043</v>
      </c>
      <c r="K453" s="49">
        <f t="shared" si="36"/>
        <v>0.36836113870436854</v>
      </c>
      <c r="L453" s="49">
        <f t="shared" si="37"/>
        <v>0.14958677685950411</v>
      </c>
      <c r="M453" s="49">
        <f t="shared" si="38"/>
        <v>0.25785279709305797</v>
      </c>
      <c r="N453" s="144">
        <f t="shared" si="39"/>
        <v>0.40743957395256208</v>
      </c>
      <c r="O453" s="47"/>
      <c r="P453" s="47"/>
    </row>
    <row r="454" spans="1:16" hidden="1" x14ac:dyDescent="0.25">
      <c r="A454" s="176">
        <v>451</v>
      </c>
      <c r="B454" s="186" t="s">
        <v>118</v>
      </c>
      <c r="C454" s="186" t="s">
        <v>108</v>
      </c>
      <c r="D454" s="158" t="s">
        <v>860</v>
      </c>
      <c r="E454" s="159" t="s">
        <v>1380</v>
      </c>
      <c r="F454" s="157">
        <v>926</v>
      </c>
      <c r="G454" s="164">
        <v>1023925.6</v>
      </c>
      <c r="H454" s="10">
        <v>378</v>
      </c>
      <c r="I454" s="10">
        <v>443025</v>
      </c>
      <c r="J454" s="49">
        <f t="shared" si="35"/>
        <v>0.40820734341252701</v>
      </c>
      <c r="K454" s="49">
        <f t="shared" si="36"/>
        <v>0.43267303796291451</v>
      </c>
      <c r="L454" s="49">
        <f t="shared" si="37"/>
        <v>0.1224622030237581</v>
      </c>
      <c r="M454" s="49">
        <f t="shared" si="38"/>
        <v>0.30287112657404014</v>
      </c>
      <c r="N454" s="144">
        <f t="shared" si="39"/>
        <v>0.42533332959779824</v>
      </c>
      <c r="O454" s="47"/>
      <c r="P454" s="47"/>
    </row>
    <row r="455" spans="1:16" hidden="1" x14ac:dyDescent="0.25">
      <c r="A455" s="176">
        <v>452</v>
      </c>
      <c r="B455" s="186" t="s">
        <v>114</v>
      </c>
      <c r="C455" s="186" t="s">
        <v>108</v>
      </c>
      <c r="D455" s="158" t="s">
        <v>878</v>
      </c>
      <c r="E455" s="159" t="s">
        <v>879</v>
      </c>
      <c r="F455" s="157">
        <v>776</v>
      </c>
      <c r="G455" s="164">
        <v>1034314.25</v>
      </c>
      <c r="H455" s="10">
        <v>310</v>
      </c>
      <c r="I455" s="10">
        <v>362460</v>
      </c>
      <c r="J455" s="49">
        <f t="shared" si="35"/>
        <v>0.39948453608247425</v>
      </c>
      <c r="K455" s="49">
        <f t="shared" si="36"/>
        <v>0.35043508295472098</v>
      </c>
      <c r="L455" s="49">
        <f t="shared" si="37"/>
        <v>0.11984536082474227</v>
      </c>
      <c r="M455" s="49">
        <f t="shared" si="38"/>
        <v>0.24530455806830467</v>
      </c>
      <c r="N455" s="144">
        <f t="shared" si="39"/>
        <v>0.36514991889304693</v>
      </c>
      <c r="O455" s="47"/>
      <c r="P455" s="47"/>
    </row>
    <row r="456" spans="1:16" hidden="1" x14ac:dyDescent="0.25">
      <c r="A456" s="176">
        <v>453</v>
      </c>
      <c r="B456" s="186" t="s">
        <v>114</v>
      </c>
      <c r="C456" s="186" t="s">
        <v>108</v>
      </c>
      <c r="D456" s="158" t="s">
        <v>877</v>
      </c>
      <c r="E456" s="159" t="s">
        <v>1071</v>
      </c>
      <c r="F456" s="157">
        <v>868</v>
      </c>
      <c r="G456" s="164">
        <v>1961499.9</v>
      </c>
      <c r="H456" s="10">
        <v>395</v>
      </c>
      <c r="I456" s="10">
        <v>885485</v>
      </c>
      <c r="J456" s="49">
        <f t="shared" si="35"/>
        <v>0.45506912442396313</v>
      </c>
      <c r="K456" s="49">
        <f t="shared" si="36"/>
        <v>0.45143260012401737</v>
      </c>
      <c r="L456" s="49">
        <f t="shared" si="37"/>
        <v>0.13652073732718895</v>
      </c>
      <c r="M456" s="49">
        <f t="shared" si="38"/>
        <v>0.31600282008681213</v>
      </c>
      <c r="N456" s="144">
        <f t="shared" si="39"/>
        <v>0.45252355741400108</v>
      </c>
      <c r="O456" s="47"/>
      <c r="P456" s="47"/>
    </row>
    <row r="457" spans="1:16" hidden="1" x14ac:dyDescent="0.25">
      <c r="A457" s="176">
        <v>454</v>
      </c>
      <c r="B457" s="186" t="s">
        <v>116</v>
      </c>
      <c r="C457" s="186" t="s">
        <v>108</v>
      </c>
      <c r="D457" s="205" t="s">
        <v>903</v>
      </c>
      <c r="E457" s="187" t="s">
        <v>904</v>
      </c>
      <c r="F457" s="157">
        <v>1435</v>
      </c>
      <c r="G457" s="164">
        <v>3042856.7749999999</v>
      </c>
      <c r="H457" s="10">
        <v>705</v>
      </c>
      <c r="I457" s="10">
        <v>1302800</v>
      </c>
      <c r="J457" s="49">
        <f t="shared" si="35"/>
        <v>0.49128919860627179</v>
      </c>
      <c r="K457" s="49">
        <f t="shared" si="36"/>
        <v>0.42815028650173653</v>
      </c>
      <c r="L457" s="49">
        <f t="shared" si="37"/>
        <v>0.14738675958188152</v>
      </c>
      <c r="M457" s="49">
        <f t="shared" si="38"/>
        <v>0.29970520055121558</v>
      </c>
      <c r="N457" s="144">
        <f t="shared" si="39"/>
        <v>0.4470919601330971</v>
      </c>
      <c r="O457" s="47"/>
      <c r="P457" s="47"/>
    </row>
    <row r="458" spans="1:16" hidden="1" x14ac:dyDescent="0.25">
      <c r="A458" s="176">
        <v>455</v>
      </c>
      <c r="B458" s="186" t="s">
        <v>116</v>
      </c>
      <c r="C458" s="186" t="s">
        <v>108</v>
      </c>
      <c r="D458" s="205" t="s">
        <v>907</v>
      </c>
      <c r="E458" s="187" t="s">
        <v>902</v>
      </c>
      <c r="F458" s="157">
        <v>1109</v>
      </c>
      <c r="G458" s="164">
        <v>1880839.575</v>
      </c>
      <c r="H458" s="10">
        <v>847</v>
      </c>
      <c r="I458" s="10">
        <v>1210590</v>
      </c>
      <c r="J458" s="49">
        <f t="shared" si="35"/>
        <v>0.76375112714156901</v>
      </c>
      <c r="K458" s="49">
        <f t="shared" si="36"/>
        <v>0.64364341121437751</v>
      </c>
      <c r="L458" s="49">
        <f t="shared" si="37"/>
        <v>0.22912533814247069</v>
      </c>
      <c r="M458" s="49">
        <f t="shared" si="38"/>
        <v>0.45055038785006424</v>
      </c>
      <c r="N458" s="144">
        <f t="shared" si="39"/>
        <v>0.6796757259925349</v>
      </c>
      <c r="O458" s="47"/>
      <c r="P458" s="47"/>
    </row>
    <row r="459" spans="1:16" hidden="1" x14ac:dyDescent="0.25">
      <c r="A459" s="176">
        <v>456</v>
      </c>
      <c r="B459" s="186" t="s">
        <v>116</v>
      </c>
      <c r="C459" s="186" t="s">
        <v>108</v>
      </c>
      <c r="D459" s="205" t="s">
        <v>909</v>
      </c>
      <c r="E459" s="187" t="s">
        <v>908</v>
      </c>
      <c r="F459" s="157">
        <v>1093</v>
      </c>
      <c r="G459" s="164">
        <v>2133050.5</v>
      </c>
      <c r="H459" s="10">
        <v>659</v>
      </c>
      <c r="I459" s="10">
        <v>1172835</v>
      </c>
      <c r="J459" s="49">
        <f t="shared" si="35"/>
        <v>0.60292772186642274</v>
      </c>
      <c r="K459" s="49">
        <f t="shared" si="36"/>
        <v>0.54983930291383165</v>
      </c>
      <c r="L459" s="49">
        <f t="shared" si="37"/>
        <v>0.18087831655992681</v>
      </c>
      <c r="M459" s="49">
        <f t="shared" si="38"/>
        <v>0.38488751203968213</v>
      </c>
      <c r="N459" s="144">
        <f t="shared" si="39"/>
        <v>0.565765828599609</v>
      </c>
      <c r="O459" s="47"/>
      <c r="P459" s="47"/>
    </row>
    <row r="460" spans="1:16" hidden="1" x14ac:dyDescent="0.25">
      <c r="A460" s="176">
        <v>457</v>
      </c>
      <c r="B460" s="186" t="s">
        <v>116</v>
      </c>
      <c r="C460" s="186" t="s">
        <v>108</v>
      </c>
      <c r="D460" s="205" t="s">
        <v>901</v>
      </c>
      <c r="E460" s="187" t="s">
        <v>1072</v>
      </c>
      <c r="F460" s="157">
        <v>1075</v>
      </c>
      <c r="G460" s="164">
        <v>2072495.0249999999</v>
      </c>
      <c r="H460" s="10">
        <v>692</v>
      </c>
      <c r="I460" s="10">
        <v>953830</v>
      </c>
      <c r="J460" s="49">
        <f t="shared" si="35"/>
        <v>0.64372093023255816</v>
      </c>
      <c r="K460" s="49">
        <f t="shared" si="36"/>
        <v>0.46023270912314979</v>
      </c>
      <c r="L460" s="49">
        <f t="shared" si="37"/>
        <v>0.19311627906976744</v>
      </c>
      <c r="M460" s="49">
        <f t="shared" si="38"/>
        <v>0.32216289638620482</v>
      </c>
      <c r="N460" s="144">
        <f t="shared" si="39"/>
        <v>0.51527917545597224</v>
      </c>
      <c r="O460" s="47"/>
      <c r="P460" s="47"/>
    </row>
    <row r="461" spans="1:16" hidden="1" x14ac:dyDescent="0.25">
      <c r="A461" s="176">
        <v>458</v>
      </c>
      <c r="B461" s="186" t="s">
        <v>116</v>
      </c>
      <c r="C461" s="186" t="s">
        <v>108</v>
      </c>
      <c r="D461" s="205" t="s">
        <v>905</v>
      </c>
      <c r="E461" s="187" t="s">
        <v>906</v>
      </c>
      <c r="F461" s="157">
        <v>1054</v>
      </c>
      <c r="G461" s="164">
        <v>1874555.9</v>
      </c>
      <c r="H461" s="10">
        <v>493</v>
      </c>
      <c r="I461" s="10">
        <v>734865</v>
      </c>
      <c r="J461" s="49">
        <f t="shared" si="35"/>
        <v>0.46774193548387094</v>
      </c>
      <c r="K461" s="49">
        <f t="shared" si="36"/>
        <v>0.39202085144540105</v>
      </c>
      <c r="L461" s="49">
        <f t="shared" si="37"/>
        <v>0.14032258064516129</v>
      </c>
      <c r="M461" s="49">
        <f t="shared" si="38"/>
        <v>0.2744145960117807</v>
      </c>
      <c r="N461" s="144">
        <f t="shared" si="39"/>
        <v>0.41473717665694199</v>
      </c>
      <c r="O461" s="47"/>
      <c r="P461" s="47"/>
    </row>
    <row r="462" spans="1:16" hidden="1" x14ac:dyDescent="0.25">
      <c r="A462" s="176">
        <v>459</v>
      </c>
      <c r="B462" s="186" t="s">
        <v>119</v>
      </c>
      <c r="C462" s="186" t="s">
        <v>108</v>
      </c>
      <c r="D462" s="158" t="s">
        <v>910</v>
      </c>
      <c r="E462" s="159" t="s">
        <v>1111</v>
      </c>
      <c r="F462" s="157">
        <v>1037</v>
      </c>
      <c r="G462" s="164">
        <v>1976156.7749999999</v>
      </c>
      <c r="H462" s="10">
        <v>636</v>
      </c>
      <c r="I462" s="10">
        <v>942230</v>
      </c>
      <c r="J462" s="49">
        <f t="shared" si="35"/>
        <v>0.61330761812921886</v>
      </c>
      <c r="K462" s="49">
        <f t="shared" si="36"/>
        <v>0.47679921548734416</v>
      </c>
      <c r="L462" s="49">
        <f t="shared" si="37"/>
        <v>0.18399228543876564</v>
      </c>
      <c r="M462" s="49">
        <f t="shared" si="38"/>
        <v>0.33375945084114089</v>
      </c>
      <c r="N462" s="144">
        <f t="shared" si="39"/>
        <v>0.51775173627990656</v>
      </c>
      <c r="O462" s="47"/>
      <c r="P462" s="47"/>
    </row>
    <row r="463" spans="1:16" hidden="1" x14ac:dyDescent="0.25">
      <c r="A463" s="176">
        <v>460</v>
      </c>
      <c r="B463" s="186" t="s">
        <v>119</v>
      </c>
      <c r="C463" s="186" t="s">
        <v>108</v>
      </c>
      <c r="D463" s="158" t="s">
        <v>913</v>
      </c>
      <c r="E463" s="162" t="s">
        <v>1382</v>
      </c>
      <c r="F463" s="157">
        <v>685</v>
      </c>
      <c r="G463" s="164">
        <v>1201982.3</v>
      </c>
      <c r="H463" s="10">
        <v>353</v>
      </c>
      <c r="I463" s="10">
        <v>476100</v>
      </c>
      <c r="J463" s="49">
        <f t="shared" si="35"/>
        <v>0.51532846715328462</v>
      </c>
      <c r="K463" s="49">
        <f t="shared" si="36"/>
        <v>0.39609568293975711</v>
      </c>
      <c r="L463" s="49">
        <f t="shared" si="37"/>
        <v>0.15459854014598537</v>
      </c>
      <c r="M463" s="49">
        <f t="shared" si="38"/>
        <v>0.27726697805782996</v>
      </c>
      <c r="N463" s="144">
        <f t="shared" si="39"/>
        <v>0.43186551820381536</v>
      </c>
      <c r="O463" s="47"/>
      <c r="P463" s="47"/>
    </row>
    <row r="464" spans="1:16" hidden="1" x14ac:dyDescent="0.25">
      <c r="A464" s="176">
        <v>461</v>
      </c>
      <c r="B464" s="186" t="s">
        <v>119</v>
      </c>
      <c r="C464" s="186" t="s">
        <v>108</v>
      </c>
      <c r="D464" s="158" t="s">
        <v>912</v>
      </c>
      <c r="E464" s="159" t="s">
        <v>1361</v>
      </c>
      <c r="F464" s="157">
        <v>1067</v>
      </c>
      <c r="G464" s="164">
        <v>2177601.2250000001</v>
      </c>
      <c r="H464" s="10">
        <v>528</v>
      </c>
      <c r="I464" s="10">
        <v>948695</v>
      </c>
      <c r="J464" s="49">
        <f t="shared" si="35"/>
        <v>0.49484536082474229</v>
      </c>
      <c r="K464" s="49">
        <f t="shared" si="36"/>
        <v>0.43566057417147164</v>
      </c>
      <c r="L464" s="49">
        <f t="shared" si="37"/>
        <v>0.14845360824742268</v>
      </c>
      <c r="M464" s="49">
        <f t="shared" si="38"/>
        <v>0.3049624019200301</v>
      </c>
      <c r="N464" s="144">
        <f t="shared" si="39"/>
        <v>0.45341601016745281</v>
      </c>
      <c r="O464" s="47"/>
      <c r="P464" s="47"/>
    </row>
    <row r="465" spans="1:16" hidden="1" x14ac:dyDescent="0.25">
      <c r="A465" s="176">
        <v>462</v>
      </c>
      <c r="B465" s="186" t="s">
        <v>119</v>
      </c>
      <c r="C465" s="186" t="s">
        <v>108</v>
      </c>
      <c r="D465" s="158" t="s">
        <v>911</v>
      </c>
      <c r="E465" s="159" t="s">
        <v>1112</v>
      </c>
      <c r="F465" s="157">
        <v>1156</v>
      </c>
      <c r="G465" s="164">
        <v>2238679.1749999998</v>
      </c>
      <c r="H465" s="10">
        <v>751</v>
      </c>
      <c r="I465" s="10">
        <v>1035680</v>
      </c>
      <c r="J465" s="49">
        <f t="shared" si="35"/>
        <v>0.64965397923875434</v>
      </c>
      <c r="K465" s="49">
        <f t="shared" si="36"/>
        <v>0.4626299344567763</v>
      </c>
      <c r="L465" s="49">
        <f t="shared" si="37"/>
        <v>0.19489619377162629</v>
      </c>
      <c r="M465" s="49">
        <f t="shared" si="38"/>
        <v>0.3238409541197434</v>
      </c>
      <c r="N465" s="144">
        <f t="shared" si="39"/>
        <v>0.51873714789136971</v>
      </c>
      <c r="O465" s="47"/>
      <c r="P465" s="47"/>
    </row>
    <row r="466" spans="1:16" hidden="1" x14ac:dyDescent="0.25">
      <c r="A466" s="176">
        <v>463</v>
      </c>
      <c r="B466" s="162" t="s">
        <v>115</v>
      </c>
      <c r="C466" s="162" t="s">
        <v>108</v>
      </c>
      <c r="D466" s="159" t="s">
        <v>885</v>
      </c>
      <c r="E466" s="159" t="s">
        <v>886</v>
      </c>
      <c r="F466" s="157">
        <v>1625</v>
      </c>
      <c r="G466" s="164">
        <v>3364266.9249999998</v>
      </c>
      <c r="H466" s="10">
        <v>625</v>
      </c>
      <c r="I466" s="10">
        <v>1061960</v>
      </c>
      <c r="J466" s="49">
        <f t="shared" si="35"/>
        <v>0.38461538461538464</v>
      </c>
      <c r="K466" s="49">
        <f t="shared" si="36"/>
        <v>0.3156586631424913</v>
      </c>
      <c r="L466" s="49">
        <f t="shared" si="37"/>
        <v>0.11538461538461539</v>
      </c>
      <c r="M466" s="49">
        <f t="shared" si="38"/>
        <v>0.2209610641997439</v>
      </c>
      <c r="N466" s="144">
        <f t="shared" si="39"/>
        <v>0.33634567958435929</v>
      </c>
      <c r="O466" s="47"/>
      <c r="P466" s="47"/>
    </row>
    <row r="467" spans="1:16" hidden="1" x14ac:dyDescent="0.25">
      <c r="A467" s="176">
        <v>464</v>
      </c>
      <c r="B467" s="162" t="s">
        <v>115</v>
      </c>
      <c r="C467" s="162" t="s">
        <v>108</v>
      </c>
      <c r="D467" s="159" t="s">
        <v>883</v>
      </c>
      <c r="E467" s="160" t="s">
        <v>884</v>
      </c>
      <c r="F467" s="157">
        <v>1568</v>
      </c>
      <c r="G467" s="164">
        <v>2698911.4750000001</v>
      </c>
      <c r="H467" s="10">
        <v>630</v>
      </c>
      <c r="I467" s="10">
        <v>1045305</v>
      </c>
      <c r="J467" s="49">
        <f t="shared" si="35"/>
        <v>0.4017857142857143</v>
      </c>
      <c r="K467" s="49">
        <f t="shared" si="36"/>
        <v>0.38730614534142882</v>
      </c>
      <c r="L467" s="49">
        <f t="shared" si="37"/>
        <v>0.12053571428571429</v>
      </c>
      <c r="M467" s="49">
        <f t="shared" si="38"/>
        <v>0.27111430173900014</v>
      </c>
      <c r="N467" s="144">
        <f t="shared" si="39"/>
        <v>0.39165001602471444</v>
      </c>
      <c r="O467" s="47"/>
      <c r="P467" s="47"/>
    </row>
    <row r="468" spans="1:16" hidden="1" x14ac:dyDescent="0.25">
      <c r="A468" s="176">
        <v>465</v>
      </c>
      <c r="B468" s="162" t="s">
        <v>115</v>
      </c>
      <c r="C468" s="162" t="s">
        <v>108</v>
      </c>
      <c r="D468" s="159" t="s">
        <v>887</v>
      </c>
      <c r="E468" s="160" t="s">
        <v>1110</v>
      </c>
      <c r="F468" s="157">
        <v>1417</v>
      </c>
      <c r="G468" s="164">
        <v>2352583.5499999998</v>
      </c>
      <c r="H468" s="10">
        <v>781</v>
      </c>
      <c r="I468" s="10">
        <v>1118640</v>
      </c>
      <c r="J468" s="49">
        <f t="shared" si="35"/>
        <v>0.55116443189837683</v>
      </c>
      <c r="K468" s="49">
        <f t="shared" si="36"/>
        <v>0.47549427096861241</v>
      </c>
      <c r="L468" s="49">
        <f t="shared" si="37"/>
        <v>0.16534932956951304</v>
      </c>
      <c r="M468" s="49">
        <f t="shared" si="38"/>
        <v>0.33284598967802864</v>
      </c>
      <c r="N468" s="144">
        <f t="shared" si="39"/>
        <v>0.49819531924754168</v>
      </c>
      <c r="O468" s="47"/>
      <c r="P468" s="47"/>
    </row>
    <row r="469" spans="1:16" hidden="1" x14ac:dyDescent="0.25">
      <c r="A469" s="176">
        <v>466</v>
      </c>
      <c r="B469" s="162" t="s">
        <v>115</v>
      </c>
      <c r="C469" s="162" t="s">
        <v>108</v>
      </c>
      <c r="D469" s="159" t="s">
        <v>882</v>
      </c>
      <c r="E469" s="159" t="s">
        <v>1381</v>
      </c>
      <c r="F469" s="157">
        <v>1869</v>
      </c>
      <c r="G469" s="164">
        <v>4641863.8499999996</v>
      </c>
      <c r="H469" s="10">
        <v>648</v>
      </c>
      <c r="I469" s="10">
        <v>1446870</v>
      </c>
      <c r="J469" s="49">
        <f t="shared" si="35"/>
        <v>0.3467094703049759</v>
      </c>
      <c r="K469" s="49">
        <f t="shared" si="36"/>
        <v>0.31170022360737704</v>
      </c>
      <c r="L469" s="49">
        <f t="shared" si="37"/>
        <v>0.10401284109149277</v>
      </c>
      <c r="M469" s="49">
        <f t="shared" si="38"/>
        <v>0.21819015652516391</v>
      </c>
      <c r="N469" s="144">
        <f t="shared" si="39"/>
        <v>0.32220299761665666</v>
      </c>
      <c r="O469" s="47"/>
      <c r="P469" s="47"/>
    </row>
    <row r="470" spans="1:16" hidden="1" x14ac:dyDescent="0.25">
      <c r="A470" s="176">
        <v>467</v>
      </c>
      <c r="B470" s="162" t="s">
        <v>115</v>
      </c>
      <c r="C470" s="162" t="s">
        <v>108</v>
      </c>
      <c r="D470" s="159" t="s">
        <v>880</v>
      </c>
      <c r="E470" s="159" t="s">
        <v>881</v>
      </c>
      <c r="F470" s="157">
        <v>1162</v>
      </c>
      <c r="G470" s="164">
        <v>2044568.175</v>
      </c>
      <c r="H470" s="10">
        <v>447</v>
      </c>
      <c r="I470" s="10">
        <v>644775</v>
      </c>
      <c r="J470" s="49">
        <f t="shared" si="35"/>
        <v>0.38468158347676418</v>
      </c>
      <c r="K470" s="49">
        <f t="shared" si="36"/>
        <v>0.31535999038036477</v>
      </c>
      <c r="L470" s="49">
        <f t="shared" si="37"/>
        <v>0.11540447504302925</v>
      </c>
      <c r="M470" s="49">
        <f t="shared" si="38"/>
        <v>0.22075199326625533</v>
      </c>
      <c r="N470" s="144">
        <f t="shared" si="39"/>
        <v>0.33615646830928458</v>
      </c>
      <c r="O470" s="47"/>
      <c r="P470" s="47"/>
    </row>
    <row r="471" spans="1:16" hidden="1" x14ac:dyDescent="0.25">
      <c r="A471" s="176">
        <v>468</v>
      </c>
      <c r="B471" s="186" t="s">
        <v>109</v>
      </c>
      <c r="C471" s="186" t="s">
        <v>108</v>
      </c>
      <c r="D471" s="158" t="s">
        <v>894</v>
      </c>
      <c r="E471" s="159" t="s">
        <v>895</v>
      </c>
      <c r="F471" s="157">
        <v>1717</v>
      </c>
      <c r="G471" s="164">
        <v>3528459.4249999998</v>
      </c>
      <c r="H471" s="10">
        <v>1079</v>
      </c>
      <c r="I471" s="10">
        <v>2022770</v>
      </c>
      <c r="J471" s="49">
        <f t="shared" si="35"/>
        <v>0.62842166569598135</v>
      </c>
      <c r="K471" s="49">
        <f t="shared" si="36"/>
        <v>0.5732728526416313</v>
      </c>
      <c r="L471" s="49">
        <f t="shared" si="37"/>
        <v>0.1885264997087944</v>
      </c>
      <c r="M471" s="49">
        <f t="shared" si="38"/>
        <v>0.40129099684914188</v>
      </c>
      <c r="N471" s="144">
        <f t="shared" si="39"/>
        <v>0.58981749655793625</v>
      </c>
      <c r="O471" s="47"/>
      <c r="P471" s="47"/>
    </row>
    <row r="472" spans="1:16" hidden="1" x14ac:dyDescent="0.25">
      <c r="A472" s="176">
        <v>469</v>
      </c>
      <c r="B472" s="186" t="s">
        <v>109</v>
      </c>
      <c r="C472" s="186" t="s">
        <v>108</v>
      </c>
      <c r="D472" s="158" t="s">
        <v>896</v>
      </c>
      <c r="E472" s="159" t="s">
        <v>897</v>
      </c>
      <c r="F472" s="157">
        <v>1247</v>
      </c>
      <c r="G472" s="164">
        <v>2278672.9500000002</v>
      </c>
      <c r="H472" s="10">
        <v>978</v>
      </c>
      <c r="I472" s="10">
        <v>1317595</v>
      </c>
      <c r="J472" s="49">
        <f t="shared" si="35"/>
        <v>0.78428227746591817</v>
      </c>
      <c r="K472" s="49">
        <f t="shared" si="36"/>
        <v>0.57822909601836447</v>
      </c>
      <c r="L472" s="49">
        <f t="shared" si="37"/>
        <v>0.23528468323977544</v>
      </c>
      <c r="M472" s="49">
        <f t="shared" si="38"/>
        <v>0.40476036721285513</v>
      </c>
      <c r="N472" s="144">
        <f t="shared" si="39"/>
        <v>0.6400450504526306</v>
      </c>
      <c r="O472" s="47"/>
      <c r="P472" s="47"/>
    </row>
    <row r="473" spans="1:16" hidden="1" x14ac:dyDescent="0.25">
      <c r="A473" s="176">
        <v>470</v>
      </c>
      <c r="B473" s="186" t="s">
        <v>109</v>
      </c>
      <c r="C473" s="186" t="s">
        <v>108</v>
      </c>
      <c r="D473" s="158" t="s">
        <v>899</v>
      </c>
      <c r="E473" s="159" t="s">
        <v>900</v>
      </c>
      <c r="F473" s="157">
        <v>1665</v>
      </c>
      <c r="G473" s="164">
        <v>3340989.4249999998</v>
      </c>
      <c r="H473" s="10">
        <v>1114</v>
      </c>
      <c r="I473" s="10">
        <v>1769550</v>
      </c>
      <c r="J473" s="49">
        <f t="shared" si="35"/>
        <v>0.66906906906906904</v>
      </c>
      <c r="K473" s="49">
        <f t="shared" si="36"/>
        <v>0.52964848878562376</v>
      </c>
      <c r="L473" s="49">
        <f t="shared" si="37"/>
        <v>0.2007207207207207</v>
      </c>
      <c r="M473" s="49">
        <f t="shared" si="38"/>
        <v>0.37075394214993662</v>
      </c>
      <c r="N473" s="144">
        <f t="shared" si="39"/>
        <v>0.57147466287065729</v>
      </c>
      <c r="O473" s="47"/>
      <c r="P473" s="47"/>
    </row>
    <row r="474" spans="1:16" hidden="1" x14ac:dyDescent="0.25">
      <c r="A474" s="176">
        <v>471</v>
      </c>
      <c r="B474" s="186" t="s">
        <v>109</v>
      </c>
      <c r="C474" s="186" t="s">
        <v>108</v>
      </c>
      <c r="D474" s="158" t="s">
        <v>898</v>
      </c>
      <c r="E474" s="159" t="s">
        <v>1069</v>
      </c>
      <c r="F474" s="157">
        <v>1298</v>
      </c>
      <c r="G474" s="164">
        <v>2208327.9500000002</v>
      </c>
      <c r="H474" s="10">
        <v>767</v>
      </c>
      <c r="I474" s="10">
        <v>1251230</v>
      </c>
      <c r="J474" s="49">
        <f t="shared" si="35"/>
        <v>0.59090909090909094</v>
      </c>
      <c r="K474" s="49">
        <f t="shared" si="36"/>
        <v>0.56659609819275247</v>
      </c>
      <c r="L474" s="49">
        <f t="shared" si="37"/>
        <v>0.17727272727272728</v>
      </c>
      <c r="M474" s="49">
        <f t="shared" si="38"/>
        <v>0.3966172687349267</v>
      </c>
      <c r="N474" s="144">
        <f t="shared" si="39"/>
        <v>0.573889996007654</v>
      </c>
      <c r="O474" s="47"/>
      <c r="P474" s="47"/>
    </row>
    <row r="475" spans="1:16" hidden="1" x14ac:dyDescent="0.25">
      <c r="A475" s="176">
        <v>472</v>
      </c>
      <c r="B475" s="160" t="s">
        <v>123</v>
      </c>
      <c r="C475" s="160" t="s">
        <v>124</v>
      </c>
      <c r="D475" s="160" t="s">
        <v>930</v>
      </c>
      <c r="E475" s="160" t="s">
        <v>931</v>
      </c>
      <c r="F475" s="157">
        <v>559</v>
      </c>
      <c r="G475" s="164">
        <v>1411759.2749999999</v>
      </c>
      <c r="H475" s="10">
        <v>107</v>
      </c>
      <c r="I475" s="10">
        <v>190020</v>
      </c>
      <c r="J475" s="49">
        <f t="shared" si="35"/>
        <v>0.19141323792486584</v>
      </c>
      <c r="K475" s="49">
        <f t="shared" si="36"/>
        <v>0.13459801778174965</v>
      </c>
      <c r="L475" s="49">
        <f t="shared" si="37"/>
        <v>5.7423971377459748E-2</v>
      </c>
      <c r="M475" s="49">
        <f t="shared" si="38"/>
        <v>9.421861244722475E-2</v>
      </c>
      <c r="N475" s="144">
        <f t="shared" si="39"/>
        <v>0.15164258382468448</v>
      </c>
      <c r="O475" s="47"/>
      <c r="P475" s="47"/>
    </row>
    <row r="476" spans="1:16" hidden="1" x14ac:dyDescent="0.25">
      <c r="A476" s="176">
        <v>473</v>
      </c>
      <c r="B476" s="160" t="s">
        <v>123</v>
      </c>
      <c r="C476" s="160" t="s">
        <v>124</v>
      </c>
      <c r="D476" s="160" t="s">
        <v>934</v>
      </c>
      <c r="E476" s="160" t="s">
        <v>935</v>
      </c>
      <c r="F476" s="157">
        <v>927</v>
      </c>
      <c r="G476" s="164">
        <v>2334222.0499999998</v>
      </c>
      <c r="H476" s="10">
        <v>407</v>
      </c>
      <c r="I476" s="10">
        <v>793975</v>
      </c>
      <c r="J476" s="49">
        <f t="shared" si="35"/>
        <v>0.43905070118662354</v>
      </c>
      <c r="K476" s="49">
        <f t="shared" si="36"/>
        <v>0.3401454458884921</v>
      </c>
      <c r="L476" s="49">
        <f t="shared" si="37"/>
        <v>0.13171521035598704</v>
      </c>
      <c r="M476" s="49">
        <f t="shared" si="38"/>
        <v>0.23810181212194445</v>
      </c>
      <c r="N476" s="144">
        <f t="shared" si="39"/>
        <v>0.36981702247793147</v>
      </c>
      <c r="O476" s="47"/>
      <c r="P476" s="47"/>
    </row>
    <row r="477" spans="1:16" hidden="1" x14ac:dyDescent="0.25">
      <c r="A477" s="176">
        <v>474</v>
      </c>
      <c r="B477" s="160" t="s">
        <v>123</v>
      </c>
      <c r="C477" s="160" t="s">
        <v>124</v>
      </c>
      <c r="D477" s="160" t="s">
        <v>932</v>
      </c>
      <c r="E477" s="160" t="s">
        <v>1113</v>
      </c>
      <c r="F477" s="157">
        <v>927</v>
      </c>
      <c r="G477" s="164">
        <v>2334222.0499999998</v>
      </c>
      <c r="H477" s="10">
        <v>186</v>
      </c>
      <c r="I477" s="10">
        <v>332345</v>
      </c>
      <c r="J477" s="49">
        <f t="shared" si="35"/>
        <v>0.20064724919093851</v>
      </c>
      <c r="K477" s="49">
        <f t="shared" si="36"/>
        <v>0.1423793421881179</v>
      </c>
      <c r="L477" s="49">
        <f t="shared" si="37"/>
        <v>6.0194174757281553E-2</v>
      </c>
      <c r="M477" s="49">
        <f t="shared" si="38"/>
        <v>9.9665539531682529E-2</v>
      </c>
      <c r="N477" s="144">
        <f t="shared" si="39"/>
        <v>0.15985971428896409</v>
      </c>
      <c r="O477" s="47"/>
      <c r="P477" s="47"/>
    </row>
    <row r="478" spans="1:16" hidden="1" x14ac:dyDescent="0.25">
      <c r="A478" s="176">
        <v>475</v>
      </c>
      <c r="B478" s="160" t="s">
        <v>123</v>
      </c>
      <c r="C478" s="160" t="s">
        <v>124</v>
      </c>
      <c r="D478" s="160" t="s">
        <v>929</v>
      </c>
      <c r="E478" s="160" t="s">
        <v>1403</v>
      </c>
      <c r="F478" s="157">
        <v>852</v>
      </c>
      <c r="G478" s="164">
        <v>2135004.875</v>
      </c>
      <c r="H478" s="10">
        <v>185</v>
      </c>
      <c r="I478" s="10">
        <v>408560</v>
      </c>
      <c r="J478" s="49">
        <f t="shared" si="35"/>
        <v>0.21713615023474178</v>
      </c>
      <c r="K478" s="49">
        <f t="shared" si="36"/>
        <v>0.19136256070609675</v>
      </c>
      <c r="L478" s="49">
        <f t="shared" si="37"/>
        <v>6.5140845070422532E-2</v>
      </c>
      <c r="M478" s="49">
        <f t="shared" si="38"/>
        <v>0.13395379249426773</v>
      </c>
      <c r="N478" s="144">
        <f t="shared" si="39"/>
        <v>0.19909463756469026</v>
      </c>
      <c r="O478" s="47"/>
      <c r="P478" s="47"/>
    </row>
    <row r="479" spans="1:16" hidden="1" x14ac:dyDescent="0.25">
      <c r="A479" s="176">
        <v>476</v>
      </c>
      <c r="B479" s="160" t="s">
        <v>123</v>
      </c>
      <c r="C479" s="160" t="s">
        <v>124</v>
      </c>
      <c r="D479" s="160" t="s">
        <v>933</v>
      </c>
      <c r="E479" s="160" t="s">
        <v>499</v>
      </c>
      <c r="F479" s="157">
        <v>442</v>
      </c>
      <c r="G479" s="164">
        <v>1100208.2749999999</v>
      </c>
      <c r="H479" s="10">
        <v>258</v>
      </c>
      <c r="I479" s="10">
        <v>341245</v>
      </c>
      <c r="J479" s="49">
        <f t="shared" si="35"/>
        <v>0.58371040723981904</v>
      </c>
      <c r="K479" s="49">
        <f t="shared" si="36"/>
        <v>0.31016400053889798</v>
      </c>
      <c r="L479" s="49">
        <f t="shared" si="37"/>
        <v>0.17511312217194572</v>
      </c>
      <c r="M479" s="49">
        <f t="shared" si="38"/>
        <v>0.21711480037722858</v>
      </c>
      <c r="N479" s="144">
        <f t="shared" si="39"/>
        <v>0.39222792254917427</v>
      </c>
      <c r="O479" s="47"/>
      <c r="P479" s="47"/>
    </row>
    <row r="480" spans="1:16" hidden="1" x14ac:dyDescent="0.25">
      <c r="A480" s="176">
        <v>477</v>
      </c>
      <c r="B480" s="160" t="s">
        <v>127</v>
      </c>
      <c r="C480" s="160" t="s">
        <v>124</v>
      </c>
      <c r="D480" s="160" t="s">
        <v>925</v>
      </c>
      <c r="E480" s="160" t="s">
        <v>1404</v>
      </c>
      <c r="F480" s="157">
        <v>1029</v>
      </c>
      <c r="G480" s="164">
        <v>2076183.375</v>
      </c>
      <c r="H480" s="10">
        <v>506</v>
      </c>
      <c r="I480" s="10">
        <v>705670</v>
      </c>
      <c r="J480" s="49">
        <f t="shared" si="35"/>
        <v>0.49173955296404276</v>
      </c>
      <c r="K480" s="49">
        <f t="shared" si="36"/>
        <v>0.33988808912411217</v>
      </c>
      <c r="L480" s="49">
        <f t="shared" si="37"/>
        <v>0.14752186588921282</v>
      </c>
      <c r="M480" s="49">
        <f t="shared" si="38"/>
        <v>0.23792166238687851</v>
      </c>
      <c r="N480" s="144">
        <f t="shared" si="39"/>
        <v>0.3854435282760913</v>
      </c>
      <c r="O480" s="47"/>
      <c r="P480" s="47"/>
    </row>
    <row r="481" spans="1:16" hidden="1" x14ac:dyDescent="0.25">
      <c r="A481" s="176">
        <v>478</v>
      </c>
      <c r="B481" s="160" t="s">
        <v>127</v>
      </c>
      <c r="C481" s="160" t="s">
        <v>124</v>
      </c>
      <c r="D481" s="160" t="s">
        <v>922</v>
      </c>
      <c r="E481" s="160" t="s">
        <v>1405</v>
      </c>
      <c r="F481" s="157">
        <v>1101</v>
      </c>
      <c r="G481" s="164">
        <v>2221813.1749999998</v>
      </c>
      <c r="H481" s="10">
        <v>186</v>
      </c>
      <c r="I481" s="10">
        <v>427260</v>
      </c>
      <c r="J481" s="49">
        <f t="shared" si="35"/>
        <v>0.16893732970027248</v>
      </c>
      <c r="K481" s="49">
        <f t="shared" si="36"/>
        <v>0.19230239734265689</v>
      </c>
      <c r="L481" s="49">
        <f t="shared" si="37"/>
        <v>5.0681198910081743E-2</v>
      </c>
      <c r="M481" s="49">
        <f t="shared" si="38"/>
        <v>0.1346116781398598</v>
      </c>
      <c r="N481" s="144">
        <f t="shared" si="39"/>
        <v>0.18529287704994155</v>
      </c>
      <c r="O481" s="47"/>
      <c r="P481" s="47"/>
    </row>
    <row r="482" spans="1:16" hidden="1" x14ac:dyDescent="0.25">
      <c r="A482" s="176">
        <v>479</v>
      </c>
      <c r="B482" s="160" t="s">
        <v>127</v>
      </c>
      <c r="C482" s="160" t="s">
        <v>124</v>
      </c>
      <c r="D482" s="160" t="s">
        <v>923</v>
      </c>
      <c r="E482" s="160" t="s">
        <v>1230</v>
      </c>
      <c r="F482" s="157">
        <v>1101</v>
      </c>
      <c r="G482" s="164">
        <v>2221813.1749999998</v>
      </c>
      <c r="H482" s="10">
        <v>467</v>
      </c>
      <c r="I482" s="10">
        <v>619435</v>
      </c>
      <c r="J482" s="49">
        <f t="shared" si="35"/>
        <v>0.42415985467756584</v>
      </c>
      <c r="K482" s="49">
        <f t="shared" si="36"/>
        <v>0.27879706852489972</v>
      </c>
      <c r="L482" s="49">
        <f t="shared" si="37"/>
        <v>0.12724795640326975</v>
      </c>
      <c r="M482" s="49">
        <f t="shared" si="38"/>
        <v>0.1951579479674298</v>
      </c>
      <c r="N482" s="144">
        <f t="shared" si="39"/>
        <v>0.32240590437069955</v>
      </c>
      <c r="O482" s="47"/>
      <c r="P482" s="47"/>
    </row>
    <row r="483" spans="1:16" hidden="1" x14ac:dyDescent="0.25">
      <c r="A483" s="176">
        <v>480</v>
      </c>
      <c r="B483" s="160" t="s">
        <v>127</v>
      </c>
      <c r="C483" s="160" t="s">
        <v>124</v>
      </c>
      <c r="D483" s="160" t="s">
        <v>924</v>
      </c>
      <c r="E483" s="160" t="s">
        <v>1406</v>
      </c>
      <c r="F483" s="157">
        <v>1310</v>
      </c>
      <c r="G483" s="164">
        <v>2649446.375</v>
      </c>
      <c r="H483" s="10">
        <v>430</v>
      </c>
      <c r="I483" s="10">
        <v>685430</v>
      </c>
      <c r="J483" s="49">
        <f t="shared" si="35"/>
        <v>0.3282442748091603</v>
      </c>
      <c r="K483" s="49">
        <f t="shared" si="36"/>
        <v>0.25870687796049469</v>
      </c>
      <c r="L483" s="49">
        <f t="shared" si="37"/>
        <v>9.8473282442748084E-2</v>
      </c>
      <c r="M483" s="49">
        <f t="shared" si="38"/>
        <v>0.18109481457234627</v>
      </c>
      <c r="N483" s="144">
        <f t="shared" si="39"/>
        <v>0.27956809701509433</v>
      </c>
      <c r="O483" s="47"/>
      <c r="P483" s="47"/>
    </row>
    <row r="484" spans="1:16" hidden="1" x14ac:dyDescent="0.25">
      <c r="A484" s="176">
        <v>481</v>
      </c>
      <c r="B484" s="160" t="s">
        <v>127</v>
      </c>
      <c r="C484" s="160" t="s">
        <v>124</v>
      </c>
      <c r="D484" s="160" t="s">
        <v>1159</v>
      </c>
      <c r="E484" s="160" t="s">
        <v>1407</v>
      </c>
      <c r="F484" s="157">
        <v>1029</v>
      </c>
      <c r="G484" s="164">
        <v>2076183.375</v>
      </c>
      <c r="H484" s="10">
        <v>446</v>
      </c>
      <c r="I484" s="10">
        <v>738885</v>
      </c>
      <c r="J484" s="49">
        <f t="shared" si="35"/>
        <v>0.4334305150631681</v>
      </c>
      <c r="K484" s="49">
        <f t="shared" si="36"/>
        <v>0.35588619430111756</v>
      </c>
      <c r="L484" s="49">
        <f t="shared" si="37"/>
        <v>0.13002915451895042</v>
      </c>
      <c r="M484" s="49">
        <f t="shared" si="38"/>
        <v>0.24912033601078229</v>
      </c>
      <c r="N484" s="144">
        <f t="shared" si="39"/>
        <v>0.37914949052973268</v>
      </c>
      <c r="O484" s="47"/>
      <c r="P484" s="47"/>
    </row>
    <row r="485" spans="1:16" hidden="1" x14ac:dyDescent="0.25">
      <c r="A485" s="176">
        <v>482</v>
      </c>
      <c r="B485" s="160" t="s">
        <v>127</v>
      </c>
      <c r="C485" s="160" t="s">
        <v>124</v>
      </c>
      <c r="D485" s="160" t="s">
        <v>927</v>
      </c>
      <c r="E485" s="160" t="s">
        <v>806</v>
      </c>
      <c r="F485" s="157">
        <v>899</v>
      </c>
      <c r="G485" s="164">
        <v>1823209.9750000001</v>
      </c>
      <c r="H485" s="10">
        <v>416</v>
      </c>
      <c r="I485" s="10">
        <v>613690</v>
      </c>
      <c r="J485" s="49">
        <f t="shared" si="35"/>
        <v>0.46273637374860954</v>
      </c>
      <c r="K485" s="49">
        <f t="shared" si="36"/>
        <v>0.3365986410863071</v>
      </c>
      <c r="L485" s="49">
        <f t="shared" si="37"/>
        <v>0.13882091212458286</v>
      </c>
      <c r="M485" s="49">
        <f t="shared" si="38"/>
        <v>0.23561904876041495</v>
      </c>
      <c r="N485" s="144">
        <f t="shared" si="39"/>
        <v>0.37443996088499781</v>
      </c>
      <c r="O485" s="47"/>
      <c r="P485" s="47"/>
    </row>
    <row r="486" spans="1:16" hidden="1" x14ac:dyDescent="0.25">
      <c r="A486" s="176">
        <v>483</v>
      </c>
      <c r="B486" s="160" t="s">
        <v>127</v>
      </c>
      <c r="C486" s="160" t="s">
        <v>124</v>
      </c>
      <c r="D486" s="160" t="s">
        <v>928</v>
      </c>
      <c r="E486" s="160" t="s">
        <v>1229</v>
      </c>
      <c r="F486" s="157">
        <v>412</v>
      </c>
      <c r="G486" s="164">
        <v>841690.92500000005</v>
      </c>
      <c r="H486" s="10">
        <v>251</v>
      </c>
      <c r="I486" s="10">
        <v>540575</v>
      </c>
      <c r="J486" s="49">
        <f t="shared" si="35"/>
        <v>0.60922330097087374</v>
      </c>
      <c r="K486" s="49">
        <f t="shared" si="36"/>
        <v>0.64224881597719496</v>
      </c>
      <c r="L486" s="49">
        <f t="shared" si="37"/>
        <v>0.18276699029126212</v>
      </c>
      <c r="M486" s="49">
        <f t="shared" si="38"/>
        <v>0.44957417118403642</v>
      </c>
      <c r="N486" s="144">
        <f t="shared" si="39"/>
        <v>0.63234116147529851</v>
      </c>
      <c r="O486" s="47"/>
      <c r="P486" s="47"/>
    </row>
    <row r="487" spans="1:16" hidden="1" x14ac:dyDescent="0.25">
      <c r="A487" s="176">
        <v>484</v>
      </c>
      <c r="B487" s="160" t="s">
        <v>141</v>
      </c>
      <c r="C487" s="160" t="s">
        <v>124</v>
      </c>
      <c r="D487" s="160" t="s">
        <v>268</v>
      </c>
      <c r="E487" s="160" t="s">
        <v>1408</v>
      </c>
      <c r="F487" s="157">
        <v>749</v>
      </c>
      <c r="G487" s="164">
        <v>1492601.825</v>
      </c>
      <c r="H487" s="10">
        <v>362</v>
      </c>
      <c r="I487" s="10">
        <v>522175</v>
      </c>
      <c r="J487" s="49">
        <f t="shared" si="35"/>
        <v>0.48331108144192259</v>
      </c>
      <c r="K487" s="49">
        <f t="shared" si="36"/>
        <v>0.34984212886112476</v>
      </c>
      <c r="L487" s="49">
        <f t="shared" si="37"/>
        <v>0.14499332443257676</v>
      </c>
      <c r="M487" s="49">
        <f t="shared" si="38"/>
        <v>0.2448894902027873</v>
      </c>
      <c r="N487" s="144">
        <f t="shared" si="39"/>
        <v>0.38988281463536406</v>
      </c>
      <c r="O487" s="47"/>
      <c r="P487" s="47"/>
    </row>
    <row r="488" spans="1:16" hidden="1" x14ac:dyDescent="0.25">
      <c r="A488" s="176">
        <v>485</v>
      </c>
      <c r="B488" s="160" t="s">
        <v>141</v>
      </c>
      <c r="C488" s="160" t="s">
        <v>124</v>
      </c>
      <c r="D488" s="160" t="s">
        <v>270</v>
      </c>
      <c r="E488" s="160" t="s">
        <v>1409</v>
      </c>
      <c r="F488" s="157">
        <v>563</v>
      </c>
      <c r="G488" s="164">
        <v>1138248.1499999999</v>
      </c>
      <c r="H488" s="10">
        <v>335</v>
      </c>
      <c r="I488" s="10">
        <v>512710</v>
      </c>
      <c r="J488" s="49">
        <f t="shared" si="35"/>
        <v>0.5950266429840142</v>
      </c>
      <c r="K488" s="49">
        <f t="shared" si="36"/>
        <v>0.45043780655386967</v>
      </c>
      <c r="L488" s="49">
        <f t="shared" si="37"/>
        <v>0.17850799289520425</v>
      </c>
      <c r="M488" s="49">
        <f t="shared" si="38"/>
        <v>0.31530646458770872</v>
      </c>
      <c r="N488" s="144">
        <f t="shared" si="39"/>
        <v>0.49381445748291297</v>
      </c>
      <c r="O488" s="47"/>
      <c r="P488" s="47"/>
    </row>
    <row r="489" spans="1:16" hidden="1" x14ac:dyDescent="0.25">
      <c r="A489" s="176">
        <v>486</v>
      </c>
      <c r="B489" s="160" t="s">
        <v>141</v>
      </c>
      <c r="C489" s="160" t="s">
        <v>124</v>
      </c>
      <c r="D489" s="160" t="s">
        <v>269</v>
      </c>
      <c r="E489" s="160" t="s">
        <v>1410</v>
      </c>
      <c r="F489" s="157">
        <v>621</v>
      </c>
      <c r="G489" s="164">
        <v>1251103.425</v>
      </c>
      <c r="H489" s="10">
        <v>268</v>
      </c>
      <c r="I489" s="10">
        <v>531765</v>
      </c>
      <c r="J489" s="49">
        <f t="shared" si="35"/>
        <v>0.43156199677938806</v>
      </c>
      <c r="K489" s="49">
        <f t="shared" si="36"/>
        <v>0.42503680301250873</v>
      </c>
      <c r="L489" s="49">
        <f t="shared" si="37"/>
        <v>0.12946859903381641</v>
      </c>
      <c r="M489" s="49">
        <f t="shared" si="38"/>
        <v>0.29752576210875609</v>
      </c>
      <c r="N489" s="144">
        <f t="shared" si="39"/>
        <v>0.4269943611425725</v>
      </c>
      <c r="O489" s="47"/>
      <c r="P489" s="47"/>
    </row>
    <row r="490" spans="1:16" hidden="1" x14ac:dyDescent="0.25">
      <c r="A490" s="176">
        <v>487</v>
      </c>
      <c r="B490" s="160" t="s">
        <v>141</v>
      </c>
      <c r="C490" s="160" t="s">
        <v>124</v>
      </c>
      <c r="D490" s="160" t="s">
        <v>267</v>
      </c>
      <c r="E490" s="160" t="s">
        <v>1411</v>
      </c>
      <c r="F490" s="157">
        <v>1185</v>
      </c>
      <c r="G490" s="164">
        <v>2365292.0499999998</v>
      </c>
      <c r="H490" s="10">
        <v>438</v>
      </c>
      <c r="I490" s="10">
        <v>790290</v>
      </c>
      <c r="J490" s="49">
        <f t="shared" si="35"/>
        <v>0.36962025316455699</v>
      </c>
      <c r="K490" s="49">
        <f t="shared" si="36"/>
        <v>0.33411941666992034</v>
      </c>
      <c r="L490" s="49">
        <f t="shared" si="37"/>
        <v>0.1108860759493671</v>
      </c>
      <c r="M490" s="49">
        <f t="shared" si="38"/>
        <v>0.23388359166894424</v>
      </c>
      <c r="N490" s="144">
        <f t="shared" si="39"/>
        <v>0.34476966761831135</v>
      </c>
      <c r="O490" s="47"/>
      <c r="P490" s="47"/>
    </row>
    <row r="491" spans="1:16" hidden="1" x14ac:dyDescent="0.25">
      <c r="A491" s="176">
        <v>488</v>
      </c>
      <c r="B491" s="160" t="s">
        <v>952</v>
      </c>
      <c r="C491" s="160" t="s">
        <v>124</v>
      </c>
      <c r="D491" s="160" t="s">
        <v>957</v>
      </c>
      <c r="E491" s="160" t="s">
        <v>1434</v>
      </c>
      <c r="F491" s="157">
        <v>515</v>
      </c>
      <c r="G491" s="164">
        <v>1094357.3999999999</v>
      </c>
      <c r="H491" s="10">
        <v>286</v>
      </c>
      <c r="I491" s="10">
        <v>421130</v>
      </c>
      <c r="J491" s="49">
        <f t="shared" si="35"/>
        <v>0.55533980582524267</v>
      </c>
      <c r="K491" s="49">
        <f t="shared" si="36"/>
        <v>0.38481943832974497</v>
      </c>
      <c r="L491" s="49">
        <f t="shared" si="37"/>
        <v>0.16660194174757278</v>
      </c>
      <c r="M491" s="49">
        <f t="shared" si="38"/>
        <v>0.26937360683082145</v>
      </c>
      <c r="N491" s="144">
        <f t="shared" si="39"/>
        <v>0.43597554857839427</v>
      </c>
      <c r="O491" s="47"/>
      <c r="P491" s="47"/>
    </row>
    <row r="492" spans="1:16" hidden="1" x14ac:dyDescent="0.25">
      <c r="A492" s="176">
        <v>489</v>
      </c>
      <c r="B492" s="160" t="s">
        <v>952</v>
      </c>
      <c r="C492" s="160" t="s">
        <v>124</v>
      </c>
      <c r="D492" s="160" t="s">
        <v>955</v>
      </c>
      <c r="E492" s="160" t="s">
        <v>1412</v>
      </c>
      <c r="F492" s="157">
        <v>850</v>
      </c>
      <c r="G492" s="164">
        <v>1893365.65</v>
      </c>
      <c r="H492" s="10">
        <v>420</v>
      </c>
      <c r="I492" s="10">
        <v>641940</v>
      </c>
      <c r="J492" s="49">
        <f t="shared" si="35"/>
        <v>0.49411764705882355</v>
      </c>
      <c r="K492" s="49">
        <f t="shared" si="36"/>
        <v>0.33904702982226387</v>
      </c>
      <c r="L492" s="49">
        <f t="shared" si="37"/>
        <v>0.14823529411764705</v>
      </c>
      <c r="M492" s="49">
        <f t="shared" si="38"/>
        <v>0.23733292087558469</v>
      </c>
      <c r="N492" s="144">
        <f t="shared" si="39"/>
        <v>0.38556821499323174</v>
      </c>
      <c r="O492" s="47"/>
      <c r="P492" s="47"/>
    </row>
    <row r="493" spans="1:16" hidden="1" x14ac:dyDescent="0.25">
      <c r="A493" s="176">
        <v>490</v>
      </c>
      <c r="B493" s="160" t="s">
        <v>952</v>
      </c>
      <c r="C493" s="160" t="s">
        <v>124</v>
      </c>
      <c r="D493" s="160" t="s">
        <v>953</v>
      </c>
      <c r="E493" s="160" t="s">
        <v>954</v>
      </c>
      <c r="F493" s="157">
        <v>1672</v>
      </c>
      <c r="G493" s="164">
        <v>4012840.0750000002</v>
      </c>
      <c r="H493" s="10">
        <v>691</v>
      </c>
      <c r="I493" s="10">
        <v>1045050</v>
      </c>
      <c r="J493" s="49">
        <f t="shared" si="35"/>
        <v>0.41327751196172247</v>
      </c>
      <c r="K493" s="49">
        <f t="shared" si="36"/>
        <v>0.2604265259686433</v>
      </c>
      <c r="L493" s="49">
        <f t="shared" si="37"/>
        <v>0.12398325358851674</v>
      </c>
      <c r="M493" s="49">
        <f t="shared" si="38"/>
        <v>0.18229856817805029</v>
      </c>
      <c r="N493" s="144">
        <f t="shared" si="39"/>
        <v>0.30628182176656704</v>
      </c>
      <c r="O493" s="47"/>
      <c r="P493" s="47"/>
    </row>
    <row r="494" spans="1:16" hidden="1" x14ac:dyDescent="0.25">
      <c r="A494" s="176">
        <v>491</v>
      </c>
      <c r="B494" s="160" t="s">
        <v>952</v>
      </c>
      <c r="C494" s="160" t="s">
        <v>124</v>
      </c>
      <c r="D494" s="160" t="s">
        <v>959</v>
      </c>
      <c r="E494" s="160" t="s">
        <v>960</v>
      </c>
      <c r="F494" s="157">
        <v>1358</v>
      </c>
      <c r="G494" s="164">
        <v>4083021.75</v>
      </c>
      <c r="H494" s="10">
        <v>590</v>
      </c>
      <c r="I494" s="10">
        <v>979100</v>
      </c>
      <c r="J494" s="49">
        <f t="shared" si="35"/>
        <v>0.43446244477172313</v>
      </c>
      <c r="K494" s="49">
        <f t="shared" si="36"/>
        <v>0.23979788988388318</v>
      </c>
      <c r="L494" s="49">
        <f t="shared" si="37"/>
        <v>0.13033873343151695</v>
      </c>
      <c r="M494" s="49">
        <f t="shared" si="38"/>
        <v>0.16785852291871822</v>
      </c>
      <c r="N494" s="144">
        <f t="shared" si="39"/>
        <v>0.2981972563502352</v>
      </c>
      <c r="O494" s="47"/>
      <c r="P494" s="47"/>
    </row>
    <row r="495" spans="1:16" hidden="1" x14ac:dyDescent="0.25">
      <c r="A495" s="176">
        <v>492</v>
      </c>
      <c r="B495" s="160" t="s">
        <v>952</v>
      </c>
      <c r="C495" s="160" t="s">
        <v>124</v>
      </c>
      <c r="D495" s="160" t="s">
        <v>962</v>
      </c>
      <c r="E495" s="160" t="s">
        <v>1413</v>
      </c>
      <c r="F495" s="157">
        <v>686</v>
      </c>
      <c r="G495" s="164">
        <v>1431571.3</v>
      </c>
      <c r="H495" s="10">
        <v>473</v>
      </c>
      <c r="I495" s="10">
        <v>596515</v>
      </c>
      <c r="J495" s="49">
        <f t="shared" si="35"/>
        <v>0.68950437317784252</v>
      </c>
      <c r="K495" s="49">
        <f t="shared" si="36"/>
        <v>0.41668549795598725</v>
      </c>
      <c r="L495" s="49">
        <f t="shared" si="37"/>
        <v>0.20685131195335274</v>
      </c>
      <c r="M495" s="49">
        <f t="shared" si="38"/>
        <v>0.29167984856919105</v>
      </c>
      <c r="N495" s="144">
        <f t="shared" si="39"/>
        <v>0.49853116052254376</v>
      </c>
      <c r="O495" s="47"/>
      <c r="P495" s="47"/>
    </row>
    <row r="496" spans="1:16" hidden="1" x14ac:dyDescent="0.25">
      <c r="A496" s="176">
        <v>493</v>
      </c>
      <c r="B496" s="160" t="s">
        <v>952</v>
      </c>
      <c r="C496" s="160" t="s">
        <v>124</v>
      </c>
      <c r="D496" s="160" t="s">
        <v>961</v>
      </c>
      <c r="E496" s="160" t="s">
        <v>1414</v>
      </c>
      <c r="F496" s="157">
        <v>444</v>
      </c>
      <c r="G496" s="164">
        <v>570666.44999999995</v>
      </c>
      <c r="H496" s="10">
        <v>168</v>
      </c>
      <c r="I496" s="10">
        <v>186055</v>
      </c>
      <c r="J496" s="49">
        <f t="shared" si="35"/>
        <v>0.3783783783783784</v>
      </c>
      <c r="K496" s="49">
        <f t="shared" si="36"/>
        <v>0.32603108172909062</v>
      </c>
      <c r="L496" s="49">
        <f t="shared" si="37"/>
        <v>0.11351351351351352</v>
      </c>
      <c r="M496" s="49">
        <f t="shared" si="38"/>
        <v>0.22822175721036342</v>
      </c>
      <c r="N496" s="144">
        <f t="shared" si="39"/>
        <v>0.34173527072387694</v>
      </c>
      <c r="O496" s="47"/>
      <c r="P496" s="47"/>
    </row>
    <row r="497" spans="1:16" hidden="1" x14ac:dyDescent="0.25">
      <c r="A497" s="176">
        <v>494</v>
      </c>
      <c r="B497" s="160" t="s">
        <v>129</v>
      </c>
      <c r="C497" s="160" t="s">
        <v>124</v>
      </c>
      <c r="D497" s="160" t="s">
        <v>963</v>
      </c>
      <c r="E497" s="160" t="s">
        <v>1435</v>
      </c>
      <c r="F497" s="157">
        <v>763</v>
      </c>
      <c r="G497" s="164">
        <v>1655172.7250000001</v>
      </c>
      <c r="H497" s="10">
        <v>312</v>
      </c>
      <c r="I497" s="10">
        <v>513525</v>
      </c>
      <c r="J497" s="49">
        <f t="shared" si="35"/>
        <v>0.4089121887287025</v>
      </c>
      <c r="K497" s="49">
        <f t="shared" si="36"/>
        <v>0.31025462916566604</v>
      </c>
      <c r="L497" s="49">
        <f t="shared" si="37"/>
        <v>0.12267365661861074</v>
      </c>
      <c r="M497" s="49">
        <f t="shared" si="38"/>
        <v>0.21717824041596623</v>
      </c>
      <c r="N497" s="144">
        <f t="shared" si="39"/>
        <v>0.33985189703457697</v>
      </c>
      <c r="O497" s="47"/>
      <c r="P497" s="47"/>
    </row>
    <row r="498" spans="1:16" hidden="1" x14ac:dyDescent="0.25">
      <c r="A498" s="176">
        <v>495</v>
      </c>
      <c r="B498" s="160" t="s">
        <v>129</v>
      </c>
      <c r="C498" s="160" t="s">
        <v>124</v>
      </c>
      <c r="D498" s="160" t="s">
        <v>968</v>
      </c>
      <c r="E498" s="160" t="s">
        <v>969</v>
      </c>
      <c r="F498" s="157">
        <v>672</v>
      </c>
      <c r="G498" s="164">
        <v>1457347.925</v>
      </c>
      <c r="H498" s="10">
        <v>421</v>
      </c>
      <c r="I498" s="10">
        <v>700845</v>
      </c>
      <c r="J498" s="49">
        <f t="shared" si="35"/>
        <v>0.62648809523809523</v>
      </c>
      <c r="K498" s="49">
        <f t="shared" si="36"/>
        <v>0.48090437978288542</v>
      </c>
      <c r="L498" s="49">
        <f t="shared" si="37"/>
        <v>0.18794642857142857</v>
      </c>
      <c r="M498" s="49">
        <f t="shared" si="38"/>
        <v>0.33663306584801977</v>
      </c>
      <c r="N498" s="144">
        <f t="shared" si="39"/>
        <v>0.5245794944194484</v>
      </c>
      <c r="O498" s="47"/>
      <c r="P498" s="47"/>
    </row>
    <row r="499" spans="1:16" hidden="1" x14ac:dyDescent="0.25">
      <c r="A499" s="176">
        <v>496</v>
      </c>
      <c r="B499" s="160" t="s">
        <v>129</v>
      </c>
      <c r="C499" s="160" t="s">
        <v>124</v>
      </c>
      <c r="D499" s="160" t="s">
        <v>966</v>
      </c>
      <c r="E499" s="160" t="s">
        <v>958</v>
      </c>
      <c r="F499" s="157">
        <v>686</v>
      </c>
      <c r="G499" s="164">
        <v>1535812.45</v>
      </c>
      <c r="H499" s="10">
        <v>425</v>
      </c>
      <c r="I499" s="10">
        <v>845900</v>
      </c>
      <c r="J499" s="49">
        <f t="shared" si="35"/>
        <v>0.61953352769679304</v>
      </c>
      <c r="K499" s="49">
        <f t="shared" si="36"/>
        <v>0.55078339806400189</v>
      </c>
      <c r="L499" s="49">
        <f t="shared" si="37"/>
        <v>0.1858600583090379</v>
      </c>
      <c r="M499" s="49">
        <f t="shared" si="38"/>
        <v>0.38554837864480129</v>
      </c>
      <c r="N499" s="144">
        <f t="shared" si="39"/>
        <v>0.57140843695383925</v>
      </c>
      <c r="O499" s="47"/>
      <c r="P499" s="47"/>
    </row>
    <row r="500" spans="1:16" hidden="1" x14ac:dyDescent="0.25">
      <c r="A500" s="176">
        <v>497</v>
      </c>
      <c r="B500" s="160" t="s">
        <v>129</v>
      </c>
      <c r="C500" s="160" t="s">
        <v>124</v>
      </c>
      <c r="D500" s="160" t="s">
        <v>964</v>
      </c>
      <c r="E500" s="160" t="s">
        <v>965</v>
      </c>
      <c r="F500" s="157">
        <v>807</v>
      </c>
      <c r="G500" s="164">
        <v>1708386.325</v>
      </c>
      <c r="H500" s="10">
        <v>430</v>
      </c>
      <c r="I500" s="10">
        <v>656975</v>
      </c>
      <c r="J500" s="49">
        <f t="shared" si="35"/>
        <v>0.53283767038413876</v>
      </c>
      <c r="K500" s="49">
        <f t="shared" si="36"/>
        <v>0.38455880288084138</v>
      </c>
      <c r="L500" s="49">
        <f t="shared" si="37"/>
        <v>0.15985130111524162</v>
      </c>
      <c r="M500" s="49">
        <f t="shared" si="38"/>
        <v>0.26919116201658894</v>
      </c>
      <c r="N500" s="144">
        <f t="shared" si="39"/>
        <v>0.42904246313183059</v>
      </c>
      <c r="O500" s="47"/>
      <c r="P500" s="47"/>
    </row>
    <row r="501" spans="1:16" hidden="1" x14ac:dyDescent="0.25">
      <c r="A501" s="176">
        <v>498</v>
      </c>
      <c r="B501" s="160" t="s">
        <v>77</v>
      </c>
      <c r="C501" s="160" t="s">
        <v>124</v>
      </c>
      <c r="D501" s="160" t="s">
        <v>684</v>
      </c>
      <c r="E501" s="160" t="s">
        <v>1415</v>
      </c>
      <c r="F501" s="157">
        <v>1562</v>
      </c>
      <c r="G501" s="164">
        <v>2675572.2000000002</v>
      </c>
      <c r="H501" s="10">
        <v>764</v>
      </c>
      <c r="I501" s="10">
        <v>1166440</v>
      </c>
      <c r="J501" s="49">
        <f t="shared" si="35"/>
        <v>0.48911651728553135</v>
      </c>
      <c r="K501" s="49">
        <f t="shared" si="36"/>
        <v>0.43595908194890048</v>
      </c>
      <c r="L501" s="49">
        <f t="shared" si="37"/>
        <v>0.1467349551856594</v>
      </c>
      <c r="M501" s="49">
        <f t="shared" si="38"/>
        <v>0.30517135736423034</v>
      </c>
      <c r="N501" s="144">
        <f t="shared" si="39"/>
        <v>0.45190631254988978</v>
      </c>
      <c r="O501" s="47"/>
      <c r="P501" s="47"/>
    </row>
    <row r="502" spans="1:16" hidden="1" x14ac:dyDescent="0.25">
      <c r="A502" s="176">
        <v>499</v>
      </c>
      <c r="B502" s="160" t="s">
        <v>77</v>
      </c>
      <c r="C502" s="160" t="s">
        <v>124</v>
      </c>
      <c r="D502" s="160" t="s">
        <v>686</v>
      </c>
      <c r="E502" s="160" t="s">
        <v>687</v>
      </c>
      <c r="F502" s="157">
        <v>565</v>
      </c>
      <c r="G502" s="164">
        <v>973317.42500000005</v>
      </c>
      <c r="H502" s="10">
        <v>111</v>
      </c>
      <c r="I502" s="10">
        <v>135345</v>
      </c>
      <c r="J502" s="49">
        <f t="shared" si="35"/>
        <v>0.19646017699115045</v>
      </c>
      <c r="K502" s="49">
        <f t="shared" si="36"/>
        <v>0.1390553549372652</v>
      </c>
      <c r="L502" s="49">
        <f t="shared" si="37"/>
        <v>5.8938053097345136E-2</v>
      </c>
      <c r="M502" s="49">
        <f t="shared" si="38"/>
        <v>9.733874845608563E-2</v>
      </c>
      <c r="N502" s="144">
        <f t="shared" si="39"/>
        <v>0.15627680155343077</v>
      </c>
      <c r="O502" s="47"/>
      <c r="P502" s="47"/>
    </row>
    <row r="503" spans="1:16" hidden="1" x14ac:dyDescent="0.25">
      <c r="A503" s="176">
        <v>500</v>
      </c>
      <c r="B503" s="160" t="s">
        <v>130</v>
      </c>
      <c r="C503" s="160" t="s">
        <v>124</v>
      </c>
      <c r="D503" s="160" t="s">
        <v>918</v>
      </c>
      <c r="E503" s="160" t="s">
        <v>787</v>
      </c>
      <c r="F503" s="157">
        <v>1120</v>
      </c>
      <c r="G503" s="164">
        <v>2026767.1749999998</v>
      </c>
      <c r="H503" s="10">
        <v>433</v>
      </c>
      <c r="I503" s="10">
        <v>641520</v>
      </c>
      <c r="J503" s="49">
        <f t="shared" si="35"/>
        <v>0.38660714285714287</v>
      </c>
      <c r="K503" s="49">
        <f t="shared" si="36"/>
        <v>0.31652377634347667</v>
      </c>
      <c r="L503" s="49">
        <f t="shared" si="37"/>
        <v>0.11598214285714285</v>
      </c>
      <c r="M503" s="49">
        <f t="shared" si="38"/>
        <v>0.22156664344043364</v>
      </c>
      <c r="N503" s="144">
        <f t="shared" si="39"/>
        <v>0.33754878629757651</v>
      </c>
      <c r="O503" s="47"/>
      <c r="P503" s="47"/>
    </row>
    <row r="504" spans="1:16" hidden="1" x14ac:dyDescent="0.25">
      <c r="A504" s="176">
        <v>501</v>
      </c>
      <c r="B504" s="160" t="s">
        <v>130</v>
      </c>
      <c r="C504" s="160" t="s">
        <v>124</v>
      </c>
      <c r="D504" s="160" t="s">
        <v>920</v>
      </c>
      <c r="E504" s="160" t="s">
        <v>1114</v>
      </c>
      <c r="F504" s="157">
        <v>698</v>
      </c>
      <c r="G504" s="164">
        <v>1267171.75</v>
      </c>
      <c r="H504" s="10">
        <v>167</v>
      </c>
      <c r="I504" s="10">
        <v>268215</v>
      </c>
      <c r="J504" s="49">
        <f t="shared" si="35"/>
        <v>0.23925501432664756</v>
      </c>
      <c r="K504" s="49">
        <f t="shared" si="36"/>
        <v>0.21166428307764909</v>
      </c>
      <c r="L504" s="49">
        <f t="shared" si="37"/>
        <v>7.1776504297994259E-2</v>
      </c>
      <c r="M504" s="49">
        <f t="shared" si="38"/>
        <v>0.14816499815435435</v>
      </c>
      <c r="N504" s="144">
        <f t="shared" si="39"/>
        <v>0.21994150245234861</v>
      </c>
      <c r="O504" s="47"/>
      <c r="P504" s="47"/>
    </row>
    <row r="505" spans="1:16" hidden="1" x14ac:dyDescent="0.25">
      <c r="A505" s="176">
        <v>502</v>
      </c>
      <c r="B505" s="160" t="s">
        <v>130</v>
      </c>
      <c r="C505" s="160" t="s">
        <v>124</v>
      </c>
      <c r="D505" s="160" t="s">
        <v>917</v>
      </c>
      <c r="E505" s="160" t="s">
        <v>1256</v>
      </c>
      <c r="F505" s="157">
        <v>1259</v>
      </c>
      <c r="G505" s="164">
        <v>2289000.1</v>
      </c>
      <c r="H505" s="10">
        <v>446</v>
      </c>
      <c r="I505" s="10">
        <v>696520</v>
      </c>
      <c r="J505" s="49">
        <f t="shared" si="35"/>
        <v>0.35424940428911833</v>
      </c>
      <c r="K505" s="49">
        <f t="shared" si="36"/>
        <v>0.30429006971209832</v>
      </c>
      <c r="L505" s="49">
        <f t="shared" si="37"/>
        <v>0.1062748212867355</v>
      </c>
      <c r="M505" s="49">
        <f t="shared" si="38"/>
        <v>0.21300304879846882</v>
      </c>
      <c r="N505" s="144">
        <f t="shared" si="39"/>
        <v>0.31927787008520431</v>
      </c>
      <c r="O505" s="47"/>
      <c r="P505" s="47"/>
    </row>
    <row r="506" spans="1:16" hidden="1" x14ac:dyDescent="0.25">
      <c r="A506" s="176">
        <v>503</v>
      </c>
      <c r="B506" s="160" t="s">
        <v>130</v>
      </c>
      <c r="C506" s="160" t="s">
        <v>124</v>
      </c>
      <c r="D506" s="160" t="s">
        <v>919</v>
      </c>
      <c r="E506" s="160" t="s">
        <v>1436</v>
      </c>
      <c r="F506" s="157">
        <v>1022</v>
      </c>
      <c r="G506" s="164">
        <v>1864659.75</v>
      </c>
      <c r="H506" s="10">
        <v>336</v>
      </c>
      <c r="I506" s="10">
        <v>475030</v>
      </c>
      <c r="J506" s="49">
        <f t="shared" si="35"/>
        <v>0.32876712328767121</v>
      </c>
      <c r="K506" s="49">
        <f t="shared" si="36"/>
        <v>0.25475425208271912</v>
      </c>
      <c r="L506" s="49">
        <f t="shared" si="37"/>
        <v>9.8630136986301367E-2</v>
      </c>
      <c r="M506" s="49">
        <f t="shared" si="38"/>
        <v>0.17832797645790338</v>
      </c>
      <c r="N506" s="144">
        <f t="shared" si="39"/>
        <v>0.27695811344420473</v>
      </c>
      <c r="O506" s="47"/>
      <c r="P506" s="47"/>
    </row>
    <row r="507" spans="1:16" hidden="1" x14ac:dyDescent="0.25">
      <c r="A507" s="176">
        <v>504</v>
      </c>
      <c r="B507" s="160" t="s">
        <v>130</v>
      </c>
      <c r="C507" s="160" t="s">
        <v>124</v>
      </c>
      <c r="D507" s="160" t="s">
        <v>921</v>
      </c>
      <c r="E507" s="160" t="s">
        <v>1258</v>
      </c>
      <c r="F507" s="157">
        <v>560</v>
      </c>
      <c r="G507" s="164">
        <v>1020563.35</v>
      </c>
      <c r="H507" s="10">
        <v>135</v>
      </c>
      <c r="I507" s="10">
        <v>204910</v>
      </c>
      <c r="J507" s="49">
        <f t="shared" si="35"/>
        <v>0.24107142857142858</v>
      </c>
      <c r="K507" s="49">
        <f t="shared" si="36"/>
        <v>0.20078126458293843</v>
      </c>
      <c r="L507" s="49">
        <f t="shared" si="37"/>
        <v>7.2321428571428564E-2</v>
      </c>
      <c r="M507" s="49">
        <f t="shared" si="38"/>
        <v>0.14054688520805689</v>
      </c>
      <c r="N507" s="144">
        <f t="shared" si="39"/>
        <v>0.21286831377948545</v>
      </c>
      <c r="O507" s="47"/>
      <c r="P507" s="47"/>
    </row>
    <row r="508" spans="1:16" hidden="1" x14ac:dyDescent="0.25">
      <c r="A508" s="176">
        <v>505</v>
      </c>
      <c r="B508" s="160" t="s">
        <v>126</v>
      </c>
      <c r="C508" s="160" t="s">
        <v>124</v>
      </c>
      <c r="D508" s="160" t="s">
        <v>916</v>
      </c>
      <c r="E508" s="160" t="s">
        <v>842</v>
      </c>
      <c r="F508" s="157">
        <v>1309</v>
      </c>
      <c r="G508" s="164">
        <v>2989456.0750000002</v>
      </c>
      <c r="H508" s="10">
        <v>371</v>
      </c>
      <c r="I508" s="10">
        <v>758140</v>
      </c>
      <c r="J508" s="49">
        <f t="shared" si="35"/>
        <v>0.28342245989304815</v>
      </c>
      <c r="K508" s="49">
        <f t="shared" si="36"/>
        <v>0.25360466284824068</v>
      </c>
      <c r="L508" s="49">
        <f t="shared" si="37"/>
        <v>8.5026737967914448E-2</v>
      </c>
      <c r="M508" s="49">
        <f t="shared" si="38"/>
        <v>0.17752326399376847</v>
      </c>
      <c r="N508" s="144">
        <f t="shared" si="39"/>
        <v>0.26255000196168293</v>
      </c>
      <c r="O508" s="47"/>
      <c r="P508" s="47"/>
    </row>
    <row r="509" spans="1:16" hidden="1" x14ac:dyDescent="0.25">
      <c r="A509" s="176">
        <v>506</v>
      </c>
      <c r="B509" s="160" t="s">
        <v>126</v>
      </c>
      <c r="C509" s="160" t="s">
        <v>124</v>
      </c>
      <c r="D509" s="160" t="s">
        <v>914</v>
      </c>
      <c r="E509" s="160" t="s">
        <v>915</v>
      </c>
      <c r="F509" s="157">
        <v>566</v>
      </c>
      <c r="G509" s="164">
        <v>1292280.9750000001</v>
      </c>
      <c r="H509" s="10">
        <v>320</v>
      </c>
      <c r="I509" s="10">
        <v>480505</v>
      </c>
      <c r="J509" s="49">
        <f t="shared" si="35"/>
        <v>0.56537102473498235</v>
      </c>
      <c r="K509" s="49">
        <f t="shared" si="36"/>
        <v>0.37182703243000226</v>
      </c>
      <c r="L509" s="49">
        <f t="shared" si="37"/>
        <v>0.16961130742049471</v>
      </c>
      <c r="M509" s="49">
        <f t="shared" si="38"/>
        <v>0.26027892270100156</v>
      </c>
      <c r="N509" s="144">
        <f t="shared" si="39"/>
        <v>0.4298902301214963</v>
      </c>
      <c r="O509" s="47"/>
      <c r="P509" s="47"/>
    </row>
    <row r="510" spans="1:16" hidden="1" x14ac:dyDescent="0.25">
      <c r="A510" s="176">
        <v>507</v>
      </c>
      <c r="B510" s="160" t="s">
        <v>136</v>
      </c>
      <c r="C510" s="160" t="s">
        <v>124</v>
      </c>
      <c r="D510" s="160" t="s">
        <v>979</v>
      </c>
      <c r="E510" s="160" t="s">
        <v>980</v>
      </c>
      <c r="F510" s="157">
        <v>1507</v>
      </c>
      <c r="G510" s="164">
        <v>2829880.5</v>
      </c>
      <c r="H510" s="10">
        <v>1167</v>
      </c>
      <c r="I510" s="10">
        <v>1654525</v>
      </c>
      <c r="J510" s="49">
        <f t="shared" si="35"/>
        <v>0.77438619774386197</v>
      </c>
      <c r="K510" s="49">
        <f t="shared" si="36"/>
        <v>0.58466249723265695</v>
      </c>
      <c r="L510" s="49">
        <f t="shared" si="37"/>
        <v>0.23231585932315857</v>
      </c>
      <c r="M510" s="49">
        <f t="shared" si="38"/>
        <v>0.40926374806285987</v>
      </c>
      <c r="N510" s="144">
        <f t="shared" si="39"/>
        <v>0.64157960738601849</v>
      </c>
      <c r="O510" s="47"/>
      <c r="P510" s="47"/>
    </row>
    <row r="511" spans="1:16" hidden="1" x14ac:dyDescent="0.25">
      <c r="A511" s="176">
        <v>508</v>
      </c>
      <c r="B511" s="160" t="s">
        <v>136</v>
      </c>
      <c r="C511" s="160" t="s">
        <v>124</v>
      </c>
      <c r="D511" s="160" t="s">
        <v>985</v>
      </c>
      <c r="E511" s="160" t="s">
        <v>986</v>
      </c>
      <c r="F511" s="157">
        <v>605</v>
      </c>
      <c r="G511" s="164">
        <v>1098701.45</v>
      </c>
      <c r="H511" s="10">
        <v>396</v>
      </c>
      <c r="I511" s="10">
        <v>580150</v>
      </c>
      <c r="J511" s="49">
        <f t="shared" si="35"/>
        <v>0.65454545454545454</v>
      </c>
      <c r="K511" s="49">
        <f t="shared" si="36"/>
        <v>0.52803243319647941</v>
      </c>
      <c r="L511" s="49">
        <f t="shared" si="37"/>
        <v>0.19636363636363635</v>
      </c>
      <c r="M511" s="49">
        <f t="shared" si="38"/>
        <v>0.36962270323753554</v>
      </c>
      <c r="N511" s="144">
        <f t="shared" si="39"/>
        <v>0.56598633960117195</v>
      </c>
      <c r="O511" s="47"/>
      <c r="P511" s="47"/>
    </row>
    <row r="512" spans="1:16" hidden="1" x14ac:dyDescent="0.25">
      <c r="A512" s="176">
        <v>509</v>
      </c>
      <c r="B512" s="160" t="s">
        <v>136</v>
      </c>
      <c r="C512" s="160" t="s">
        <v>124</v>
      </c>
      <c r="D512" s="160" t="s">
        <v>990</v>
      </c>
      <c r="E512" s="170" t="s">
        <v>1416</v>
      </c>
      <c r="F512" s="157">
        <v>576</v>
      </c>
      <c r="G512" s="164">
        <v>1601106.425</v>
      </c>
      <c r="H512" s="10">
        <v>250</v>
      </c>
      <c r="I512" s="10">
        <v>419575</v>
      </c>
      <c r="J512" s="49">
        <f t="shared" si="35"/>
        <v>0.43402777777777779</v>
      </c>
      <c r="K512" s="49">
        <f t="shared" si="36"/>
        <v>0.26205316114448796</v>
      </c>
      <c r="L512" s="49">
        <f t="shared" si="37"/>
        <v>0.13020833333333334</v>
      </c>
      <c r="M512" s="49">
        <f t="shared" si="38"/>
        <v>0.18343721280114156</v>
      </c>
      <c r="N512" s="144">
        <f t="shared" si="39"/>
        <v>0.31364554613447493</v>
      </c>
      <c r="O512" s="47"/>
      <c r="P512" s="47"/>
    </row>
    <row r="513" spans="1:16" hidden="1" x14ac:dyDescent="0.25">
      <c r="A513" s="176">
        <v>510</v>
      </c>
      <c r="B513" s="160" t="s">
        <v>136</v>
      </c>
      <c r="C513" s="160" t="s">
        <v>124</v>
      </c>
      <c r="D513" s="160" t="s">
        <v>982</v>
      </c>
      <c r="E513" s="160" t="s">
        <v>1231</v>
      </c>
      <c r="F513" s="157">
        <v>474</v>
      </c>
      <c r="G513" s="164">
        <v>989436.85</v>
      </c>
      <c r="H513" s="10">
        <v>327</v>
      </c>
      <c r="I513" s="10">
        <v>674400</v>
      </c>
      <c r="J513" s="49">
        <f t="shared" si="35"/>
        <v>0.689873417721519</v>
      </c>
      <c r="K513" s="49">
        <f t="shared" si="36"/>
        <v>0.6815998413643074</v>
      </c>
      <c r="L513" s="49">
        <f t="shared" si="37"/>
        <v>0.20696202531645569</v>
      </c>
      <c r="M513" s="49">
        <f t="shared" si="38"/>
        <v>0.47711988895501517</v>
      </c>
      <c r="N513" s="144">
        <f t="shared" si="39"/>
        <v>0.68408191427147091</v>
      </c>
      <c r="O513" s="47"/>
      <c r="P513" s="47"/>
    </row>
    <row r="514" spans="1:16" hidden="1" x14ac:dyDescent="0.25">
      <c r="A514" s="176">
        <v>511</v>
      </c>
      <c r="B514" s="160" t="s">
        <v>136</v>
      </c>
      <c r="C514" s="160" t="s">
        <v>124</v>
      </c>
      <c r="D514" s="160" t="s">
        <v>987</v>
      </c>
      <c r="E514" s="160" t="s">
        <v>988</v>
      </c>
      <c r="F514" s="157">
        <v>446</v>
      </c>
      <c r="G514" s="164">
        <v>1531466.35</v>
      </c>
      <c r="H514" s="10">
        <v>458</v>
      </c>
      <c r="I514" s="10">
        <v>1096280</v>
      </c>
      <c r="J514" s="49">
        <f t="shared" si="35"/>
        <v>1.0269058295964126</v>
      </c>
      <c r="K514" s="49">
        <f t="shared" si="36"/>
        <v>0.71583681874564198</v>
      </c>
      <c r="L514" s="49">
        <f t="shared" si="37"/>
        <v>0.3</v>
      </c>
      <c r="M514" s="49">
        <f t="shared" si="38"/>
        <v>0.50108577312194935</v>
      </c>
      <c r="N514" s="144">
        <f t="shared" si="39"/>
        <v>0.8010857731219494</v>
      </c>
      <c r="O514" s="47"/>
      <c r="P514" s="47"/>
    </row>
    <row r="515" spans="1:16" hidden="1" x14ac:dyDescent="0.25">
      <c r="A515" s="176">
        <v>512</v>
      </c>
      <c r="B515" s="160" t="s">
        <v>136</v>
      </c>
      <c r="C515" s="160" t="s">
        <v>124</v>
      </c>
      <c r="D515" s="160" t="s">
        <v>981</v>
      </c>
      <c r="E515" s="160" t="s">
        <v>1298</v>
      </c>
      <c r="F515" s="157">
        <v>652</v>
      </c>
      <c r="G515" s="164">
        <v>1809546.2</v>
      </c>
      <c r="H515" s="10">
        <v>451</v>
      </c>
      <c r="I515" s="10">
        <v>740925</v>
      </c>
      <c r="J515" s="49">
        <f t="shared" ref="J515:J533" si="40">IFERROR(H515/F515,0)</f>
        <v>0.69171779141104295</v>
      </c>
      <c r="K515" s="49">
        <f t="shared" ref="K515:K533" si="41">IFERROR(I515/G515,0)</f>
        <v>0.40945348618344202</v>
      </c>
      <c r="L515" s="49">
        <f t="shared" si="37"/>
        <v>0.20751533742331288</v>
      </c>
      <c r="M515" s="49">
        <f t="shared" si="38"/>
        <v>0.28661744032840941</v>
      </c>
      <c r="N515" s="144">
        <f t="shared" si="39"/>
        <v>0.49413277775172226</v>
      </c>
      <c r="O515" s="47"/>
      <c r="P515" s="47"/>
    </row>
    <row r="516" spans="1:16" hidden="1" x14ac:dyDescent="0.25">
      <c r="A516" s="176">
        <v>513</v>
      </c>
      <c r="B516" s="160" t="s">
        <v>136</v>
      </c>
      <c r="C516" s="160" t="s">
        <v>124</v>
      </c>
      <c r="D516" s="160" t="s">
        <v>989</v>
      </c>
      <c r="E516" s="160" t="s">
        <v>1232</v>
      </c>
      <c r="F516" s="157">
        <v>538</v>
      </c>
      <c r="G516" s="164">
        <v>986968.35</v>
      </c>
      <c r="H516" s="10">
        <v>517</v>
      </c>
      <c r="I516" s="10">
        <v>703140</v>
      </c>
      <c r="J516" s="49">
        <f t="shared" si="40"/>
        <v>0.96096654275092941</v>
      </c>
      <c r="K516" s="49">
        <f t="shared" si="41"/>
        <v>0.71242406101472255</v>
      </c>
      <c r="L516" s="49">
        <f t="shared" ref="L516:L533" si="42">IF((J516*0.3)&gt;30%,30%,(J516*0.3))</f>
        <v>0.2882899628252788</v>
      </c>
      <c r="M516" s="49">
        <f t="shared" ref="M516:M533" si="43">IF((K516*0.7)&gt;70%,70%,(K516*0.7))</f>
        <v>0.49869684271030573</v>
      </c>
      <c r="N516" s="144">
        <f t="shared" ref="N516:N533" si="44">L516+M516</f>
        <v>0.78698680553558453</v>
      </c>
      <c r="O516" s="47"/>
      <c r="P516" s="47"/>
    </row>
    <row r="517" spans="1:16" hidden="1" x14ac:dyDescent="0.25">
      <c r="A517" s="176">
        <v>514</v>
      </c>
      <c r="B517" s="160" t="s">
        <v>136</v>
      </c>
      <c r="C517" s="160" t="s">
        <v>124</v>
      </c>
      <c r="D517" s="160" t="s">
        <v>983</v>
      </c>
      <c r="E517" s="160" t="s">
        <v>984</v>
      </c>
      <c r="F517" s="157">
        <v>825</v>
      </c>
      <c r="G517" s="164">
        <v>1411651.1</v>
      </c>
      <c r="H517" s="10">
        <v>834</v>
      </c>
      <c r="I517" s="10">
        <v>1191390</v>
      </c>
      <c r="J517" s="49">
        <f t="shared" si="40"/>
        <v>1.010909090909091</v>
      </c>
      <c r="K517" s="49">
        <f t="shared" si="41"/>
        <v>0.84396916490200724</v>
      </c>
      <c r="L517" s="49">
        <f t="shared" si="42"/>
        <v>0.3</v>
      </c>
      <c r="M517" s="49">
        <f t="shared" si="43"/>
        <v>0.59077841543140508</v>
      </c>
      <c r="N517" s="144">
        <f t="shared" si="44"/>
        <v>0.89077841543140512</v>
      </c>
      <c r="O517" s="47"/>
      <c r="P517" s="47"/>
    </row>
    <row r="518" spans="1:16" hidden="1" x14ac:dyDescent="0.25">
      <c r="A518" s="176">
        <v>515</v>
      </c>
      <c r="B518" s="160" t="s">
        <v>1259</v>
      </c>
      <c r="C518" s="160" t="s">
        <v>124</v>
      </c>
      <c r="D518" s="160" t="s">
        <v>975</v>
      </c>
      <c r="E518" s="160" t="s">
        <v>976</v>
      </c>
      <c r="F518" s="157">
        <v>1944</v>
      </c>
      <c r="G518" s="164">
        <v>2480040.4750000001</v>
      </c>
      <c r="H518" s="10">
        <v>1035</v>
      </c>
      <c r="I518" s="10">
        <v>1268115</v>
      </c>
      <c r="J518" s="49">
        <f t="shared" si="40"/>
        <v>0.53240740740740744</v>
      </c>
      <c r="K518" s="49">
        <f t="shared" si="41"/>
        <v>0.51132834838108843</v>
      </c>
      <c r="L518" s="49">
        <f t="shared" si="42"/>
        <v>0.15972222222222224</v>
      </c>
      <c r="M518" s="49">
        <f t="shared" si="43"/>
        <v>0.35792984386676185</v>
      </c>
      <c r="N518" s="144">
        <f t="shared" si="44"/>
        <v>0.51765206608898406</v>
      </c>
      <c r="O518" s="47"/>
      <c r="P518" s="47"/>
    </row>
    <row r="519" spans="1:16" hidden="1" x14ac:dyDescent="0.25">
      <c r="A519" s="176">
        <v>516</v>
      </c>
      <c r="B519" s="160" t="s">
        <v>1259</v>
      </c>
      <c r="C519" s="160" t="s">
        <v>124</v>
      </c>
      <c r="D519" s="160" t="s">
        <v>978</v>
      </c>
      <c r="E519" s="160" t="s">
        <v>1260</v>
      </c>
      <c r="F519" s="157">
        <v>980</v>
      </c>
      <c r="G519" s="164">
        <v>1281415.5</v>
      </c>
      <c r="H519" s="10">
        <v>341</v>
      </c>
      <c r="I519" s="10">
        <v>531990</v>
      </c>
      <c r="J519" s="49">
        <f t="shared" si="40"/>
        <v>0.3479591836734694</v>
      </c>
      <c r="K519" s="49">
        <f t="shared" si="41"/>
        <v>0.41515808104397051</v>
      </c>
      <c r="L519" s="49">
        <f t="shared" si="42"/>
        <v>0.10438775510204082</v>
      </c>
      <c r="M519" s="49">
        <f t="shared" si="43"/>
        <v>0.29061065673077935</v>
      </c>
      <c r="N519" s="144">
        <f t="shared" si="44"/>
        <v>0.39499841183282014</v>
      </c>
      <c r="O519" s="47"/>
      <c r="P519" s="47"/>
    </row>
    <row r="520" spans="1:16" hidden="1" x14ac:dyDescent="0.25">
      <c r="A520" s="176">
        <v>517</v>
      </c>
      <c r="B520" s="160" t="s">
        <v>1259</v>
      </c>
      <c r="C520" s="160" t="s">
        <v>124</v>
      </c>
      <c r="D520" s="160" t="s">
        <v>977</v>
      </c>
      <c r="E520" s="160" t="s">
        <v>1115</v>
      </c>
      <c r="F520" s="157">
        <v>1644</v>
      </c>
      <c r="G520" s="164">
        <v>2767728.3</v>
      </c>
      <c r="H520" s="10">
        <v>696</v>
      </c>
      <c r="I520" s="10">
        <v>895345</v>
      </c>
      <c r="J520" s="49">
        <f t="shared" si="40"/>
        <v>0.42335766423357662</v>
      </c>
      <c r="K520" s="49">
        <f t="shared" si="41"/>
        <v>0.32349454243756515</v>
      </c>
      <c r="L520" s="49">
        <f t="shared" si="42"/>
        <v>0.12700729927007298</v>
      </c>
      <c r="M520" s="49">
        <f t="shared" si="43"/>
        <v>0.22644617970629558</v>
      </c>
      <c r="N520" s="144">
        <f t="shared" si="44"/>
        <v>0.35345347897636858</v>
      </c>
      <c r="O520" s="47"/>
      <c r="P520" s="47"/>
    </row>
    <row r="521" spans="1:16" hidden="1" x14ac:dyDescent="0.25">
      <c r="A521" s="176">
        <v>518</v>
      </c>
      <c r="B521" s="160" t="s">
        <v>135</v>
      </c>
      <c r="C521" s="160" t="s">
        <v>124</v>
      </c>
      <c r="D521" s="160" t="s">
        <v>973</v>
      </c>
      <c r="E521" s="160" t="s">
        <v>974</v>
      </c>
      <c r="F521" s="157">
        <v>2073</v>
      </c>
      <c r="G521" s="164">
        <v>3082684.55</v>
      </c>
      <c r="H521" s="10">
        <v>1156</v>
      </c>
      <c r="I521" s="10">
        <v>1537265</v>
      </c>
      <c r="J521" s="49">
        <f t="shared" si="40"/>
        <v>0.55764592378195854</v>
      </c>
      <c r="K521" s="49">
        <f t="shared" si="41"/>
        <v>0.49867736223610687</v>
      </c>
      <c r="L521" s="49">
        <f t="shared" si="42"/>
        <v>0.16729377713458757</v>
      </c>
      <c r="M521" s="49">
        <f t="shared" si="43"/>
        <v>0.34907415356527477</v>
      </c>
      <c r="N521" s="144">
        <f t="shared" si="44"/>
        <v>0.51636793069986231</v>
      </c>
      <c r="O521" s="47"/>
      <c r="P521" s="47"/>
    </row>
    <row r="522" spans="1:16" hidden="1" x14ac:dyDescent="0.25">
      <c r="A522" s="176">
        <v>519</v>
      </c>
      <c r="B522" s="160" t="s">
        <v>135</v>
      </c>
      <c r="C522" s="160" t="s">
        <v>124</v>
      </c>
      <c r="D522" s="160" t="s">
        <v>970</v>
      </c>
      <c r="E522" s="160" t="s">
        <v>1116</v>
      </c>
      <c r="F522" s="157">
        <v>1527</v>
      </c>
      <c r="G522" s="164">
        <v>1925911.7000000002</v>
      </c>
      <c r="H522" s="10">
        <v>762</v>
      </c>
      <c r="I522" s="10">
        <v>899090</v>
      </c>
      <c r="J522" s="49">
        <f t="shared" si="40"/>
        <v>0.49901768172888017</v>
      </c>
      <c r="K522" s="49">
        <f t="shared" si="41"/>
        <v>0.46683864062926661</v>
      </c>
      <c r="L522" s="49">
        <f t="shared" si="42"/>
        <v>0.14970530451866404</v>
      </c>
      <c r="M522" s="49">
        <f t="shared" si="43"/>
        <v>0.32678704844048662</v>
      </c>
      <c r="N522" s="144">
        <f t="shared" si="44"/>
        <v>0.47649235295915066</v>
      </c>
      <c r="O522" s="47"/>
      <c r="P522" s="47"/>
    </row>
    <row r="523" spans="1:16" hidden="1" x14ac:dyDescent="0.25">
      <c r="A523" s="176">
        <v>520</v>
      </c>
      <c r="B523" s="160" t="s">
        <v>135</v>
      </c>
      <c r="C523" s="160" t="s">
        <v>124</v>
      </c>
      <c r="D523" s="160" t="s">
        <v>971</v>
      </c>
      <c r="E523" s="160" t="s">
        <v>972</v>
      </c>
      <c r="F523" s="157">
        <v>1592</v>
      </c>
      <c r="G523" s="164">
        <v>3567366.4750000001</v>
      </c>
      <c r="H523" s="10">
        <v>702</v>
      </c>
      <c r="I523" s="10">
        <v>1447570</v>
      </c>
      <c r="J523" s="49">
        <f t="shared" si="40"/>
        <v>0.44095477386934673</v>
      </c>
      <c r="K523" s="49">
        <f t="shared" si="41"/>
        <v>0.40578113018231465</v>
      </c>
      <c r="L523" s="49">
        <f t="shared" si="42"/>
        <v>0.13228643216080402</v>
      </c>
      <c r="M523" s="49">
        <f t="shared" si="43"/>
        <v>0.28404679112762021</v>
      </c>
      <c r="N523" s="144">
        <f t="shared" si="44"/>
        <v>0.41633322328842426</v>
      </c>
      <c r="O523" s="47"/>
      <c r="P523" s="47"/>
    </row>
    <row r="524" spans="1:16" hidden="1" x14ac:dyDescent="0.25">
      <c r="A524" s="176">
        <v>521</v>
      </c>
      <c r="B524" s="160" t="s">
        <v>135</v>
      </c>
      <c r="C524" s="160" t="s">
        <v>124</v>
      </c>
      <c r="D524" s="160" t="s">
        <v>1161</v>
      </c>
      <c r="E524" s="160" t="s">
        <v>1417</v>
      </c>
      <c r="F524" s="157">
        <v>786</v>
      </c>
      <c r="G524" s="164">
        <v>1103256.675</v>
      </c>
      <c r="H524" s="10">
        <v>407</v>
      </c>
      <c r="I524" s="10">
        <v>582400</v>
      </c>
      <c r="J524" s="49">
        <f t="shared" si="40"/>
        <v>0.51781170483460559</v>
      </c>
      <c r="K524" s="49">
        <f t="shared" si="41"/>
        <v>0.52789166220091077</v>
      </c>
      <c r="L524" s="49">
        <f t="shared" si="42"/>
        <v>0.15534351145038167</v>
      </c>
      <c r="M524" s="49">
        <f t="shared" si="43"/>
        <v>0.3695241635406375</v>
      </c>
      <c r="N524" s="144">
        <f t="shared" si="44"/>
        <v>0.52486767499101916</v>
      </c>
      <c r="O524" s="47"/>
      <c r="P524" s="47"/>
    </row>
    <row r="525" spans="1:16" hidden="1" x14ac:dyDescent="0.25">
      <c r="A525" s="176">
        <v>522</v>
      </c>
      <c r="B525" s="160" t="s">
        <v>132</v>
      </c>
      <c r="C525" s="160" t="s">
        <v>124</v>
      </c>
      <c r="D525" s="160" t="s">
        <v>945</v>
      </c>
      <c r="E525" s="160" t="s">
        <v>946</v>
      </c>
      <c r="F525" s="157">
        <v>788</v>
      </c>
      <c r="G525" s="164">
        <v>1235961.3500000001</v>
      </c>
      <c r="H525" s="10">
        <v>409</v>
      </c>
      <c r="I525" s="10">
        <v>448300</v>
      </c>
      <c r="J525" s="49">
        <f t="shared" si="40"/>
        <v>0.51903553299492389</v>
      </c>
      <c r="K525" s="49">
        <f t="shared" si="41"/>
        <v>0.36271360750884318</v>
      </c>
      <c r="L525" s="49">
        <f t="shared" si="42"/>
        <v>0.15571065989847716</v>
      </c>
      <c r="M525" s="49">
        <f t="shared" si="43"/>
        <v>0.25389952525619019</v>
      </c>
      <c r="N525" s="144">
        <f t="shared" si="44"/>
        <v>0.40961018515466735</v>
      </c>
      <c r="O525" s="47"/>
      <c r="P525" s="47"/>
    </row>
    <row r="526" spans="1:16" hidden="1" x14ac:dyDescent="0.25">
      <c r="A526" s="176">
        <v>523</v>
      </c>
      <c r="B526" s="160" t="s">
        <v>132</v>
      </c>
      <c r="C526" s="160" t="s">
        <v>124</v>
      </c>
      <c r="D526" s="160" t="s">
        <v>947</v>
      </c>
      <c r="E526" s="170" t="s">
        <v>1418</v>
      </c>
      <c r="F526" s="157">
        <v>1365</v>
      </c>
      <c r="G526" s="164">
        <v>2360643.5249999999</v>
      </c>
      <c r="H526" s="10">
        <v>880</v>
      </c>
      <c r="I526" s="10">
        <v>1092350</v>
      </c>
      <c r="J526" s="49">
        <f t="shared" si="40"/>
        <v>0.64468864468864473</v>
      </c>
      <c r="K526" s="49">
        <f t="shared" si="41"/>
        <v>0.46273399114760455</v>
      </c>
      <c r="L526" s="49">
        <f t="shared" si="42"/>
        <v>0.19340659340659341</v>
      </c>
      <c r="M526" s="49">
        <f t="shared" si="43"/>
        <v>0.32391379380332319</v>
      </c>
      <c r="N526" s="144">
        <f t="shared" si="44"/>
        <v>0.51732038720991658</v>
      </c>
      <c r="O526" s="47"/>
      <c r="P526" s="47"/>
    </row>
    <row r="527" spans="1:16" hidden="1" x14ac:dyDescent="0.25">
      <c r="A527" s="176">
        <v>524</v>
      </c>
      <c r="B527" s="160" t="s">
        <v>132</v>
      </c>
      <c r="C527" s="160" t="s">
        <v>124</v>
      </c>
      <c r="D527" s="160" t="s">
        <v>949</v>
      </c>
      <c r="E527" s="160" t="s">
        <v>950</v>
      </c>
      <c r="F527" s="157">
        <v>850</v>
      </c>
      <c r="G527" s="164">
        <v>1663693.25</v>
      </c>
      <c r="H527" s="10">
        <v>399</v>
      </c>
      <c r="I527" s="10">
        <v>504035</v>
      </c>
      <c r="J527" s="49">
        <f t="shared" si="40"/>
        <v>0.46941176470588236</v>
      </c>
      <c r="K527" s="49">
        <f t="shared" si="41"/>
        <v>0.30296149846132991</v>
      </c>
      <c r="L527" s="49">
        <f t="shared" si="42"/>
        <v>0.14082352941176471</v>
      </c>
      <c r="M527" s="49">
        <f t="shared" si="43"/>
        <v>0.21207304892293094</v>
      </c>
      <c r="N527" s="144">
        <f t="shared" si="44"/>
        <v>0.35289657833469568</v>
      </c>
      <c r="O527" s="47"/>
      <c r="P527" s="47"/>
    </row>
    <row r="528" spans="1:16" hidden="1" x14ac:dyDescent="0.25">
      <c r="A528" s="176">
        <v>525</v>
      </c>
      <c r="B528" s="160" t="s">
        <v>132</v>
      </c>
      <c r="C528" s="160" t="s">
        <v>124</v>
      </c>
      <c r="D528" s="160" t="s">
        <v>951</v>
      </c>
      <c r="E528" s="160" t="s">
        <v>1419</v>
      </c>
      <c r="F528" s="157">
        <v>833</v>
      </c>
      <c r="G528" s="164">
        <v>1598689.675</v>
      </c>
      <c r="H528" s="10">
        <v>545</v>
      </c>
      <c r="I528" s="10">
        <v>744200</v>
      </c>
      <c r="J528" s="49">
        <f t="shared" si="40"/>
        <v>0.65426170468187272</v>
      </c>
      <c r="K528" s="49">
        <f t="shared" si="41"/>
        <v>0.46550622777994732</v>
      </c>
      <c r="L528" s="49">
        <f t="shared" si="42"/>
        <v>0.19627851140456182</v>
      </c>
      <c r="M528" s="49">
        <f t="shared" si="43"/>
        <v>0.32585435944596308</v>
      </c>
      <c r="N528" s="144">
        <f t="shared" si="44"/>
        <v>0.52213287085052484</v>
      </c>
      <c r="O528" s="47"/>
      <c r="P528" s="47"/>
    </row>
    <row r="529" spans="1:16" hidden="1" x14ac:dyDescent="0.25">
      <c r="A529" s="176">
        <v>526</v>
      </c>
      <c r="B529" s="160" t="s">
        <v>132</v>
      </c>
      <c r="C529" s="160" t="s">
        <v>124</v>
      </c>
      <c r="D529" s="160" t="s">
        <v>938</v>
      </c>
      <c r="E529" s="170" t="s">
        <v>1420</v>
      </c>
      <c r="F529" s="157">
        <v>1198</v>
      </c>
      <c r="G529" s="164">
        <v>2102188.6749999998</v>
      </c>
      <c r="H529" s="10">
        <v>634</v>
      </c>
      <c r="I529" s="10">
        <v>811805</v>
      </c>
      <c r="J529" s="49">
        <f t="shared" si="40"/>
        <v>0.52921535893155258</v>
      </c>
      <c r="K529" s="49">
        <f t="shared" si="41"/>
        <v>0.38617133164795497</v>
      </c>
      <c r="L529" s="49">
        <f t="shared" si="42"/>
        <v>0.15876460767946576</v>
      </c>
      <c r="M529" s="49">
        <f t="shared" si="43"/>
        <v>0.27031993215356848</v>
      </c>
      <c r="N529" s="144">
        <f t="shared" si="44"/>
        <v>0.42908453983303424</v>
      </c>
      <c r="O529" s="47"/>
      <c r="P529" s="47"/>
    </row>
    <row r="530" spans="1:16" hidden="1" x14ac:dyDescent="0.25">
      <c r="A530" s="176">
        <v>527</v>
      </c>
      <c r="B530" s="160" t="s">
        <v>134</v>
      </c>
      <c r="C530" s="160" t="s">
        <v>124</v>
      </c>
      <c r="D530" s="160" t="s">
        <v>940</v>
      </c>
      <c r="E530" s="160" t="s">
        <v>941</v>
      </c>
      <c r="F530" s="157">
        <v>1175</v>
      </c>
      <c r="G530" s="164">
        <v>2040431.5249999999</v>
      </c>
      <c r="H530" s="10">
        <v>334</v>
      </c>
      <c r="I530" s="10">
        <v>543555</v>
      </c>
      <c r="J530" s="49">
        <f t="shared" si="40"/>
        <v>0.28425531914893615</v>
      </c>
      <c r="K530" s="49">
        <f t="shared" si="41"/>
        <v>0.26639217897792478</v>
      </c>
      <c r="L530" s="49">
        <f t="shared" si="42"/>
        <v>8.5276595744680841E-2</v>
      </c>
      <c r="M530" s="49">
        <f t="shared" si="43"/>
        <v>0.18647452528454733</v>
      </c>
      <c r="N530" s="144">
        <f t="shared" si="44"/>
        <v>0.27175112102922816</v>
      </c>
      <c r="O530" s="47"/>
      <c r="P530" s="47"/>
    </row>
    <row r="531" spans="1:16" hidden="1" x14ac:dyDescent="0.25">
      <c r="A531" s="176">
        <v>528</v>
      </c>
      <c r="B531" s="160" t="s">
        <v>134</v>
      </c>
      <c r="C531" s="160" t="s">
        <v>124</v>
      </c>
      <c r="D531" s="160" t="s">
        <v>936</v>
      </c>
      <c r="E531" s="160" t="s">
        <v>937</v>
      </c>
      <c r="F531" s="157">
        <v>1294</v>
      </c>
      <c r="G531" s="164">
        <v>2228187.7749999999</v>
      </c>
      <c r="H531" s="10">
        <v>346</v>
      </c>
      <c r="I531" s="10">
        <v>652120</v>
      </c>
      <c r="J531" s="49">
        <f t="shared" si="40"/>
        <v>0.26738794435857804</v>
      </c>
      <c r="K531" s="49">
        <f t="shared" si="41"/>
        <v>0.29266833222796945</v>
      </c>
      <c r="L531" s="49">
        <f t="shared" si="42"/>
        <v>8.0216383307573413E-2</v>
      </c>
      <c r="M531" s="49">
        <f t="shared" si="43"/>
        <v>0.20486783255957861</v>
      </c>
      <c r="N531" s="144">
        <f t="shared" si="44"/>
        <v>0.28508421586715205</v>
      </c>
      <c r="O531" s="47"/>
      <c r="P531" s="47"/>
    </row>
    <row r="532" spans="1:16" hidden="1" x14ac:dyDescent="0.25">
      <c r="A532" s="176">
        <v>529</v>
      </c>
      <c r="B532" s="160" t="s">
        <v>134</v>
      </c>
      <c r="C532" s="160" t="s">
        <v>124</v>
      </c>
      <c r="D532" s="160" t="s">
        <v>943</v>
      </c>
      <c r="E532" s="160" t="s">
        <v>944</v>
      </c>
      <c r="F532" s="157">
        <v>1172</v>
      </c>
      <c r="G532" s="164">
        <v>1894046.7749999999</v>
      </c>
      <c r="H532" s="10">
        <v>310</v>
      </c>
      <c r="I532" s="10">
        <v>573980</v>
      </c>
      <c r="J532" s="49">
        <f t="shared" si="40"/>
        <v>0.26450511945392491</v>
      </c>
      <c r="K532" s="49">
        <f t="shared" si="41"/>
        <v>0.30304425823908177</v>
      </c>
      <c r="L532" s="49">
        <f t="shared" si="42"/>
        <v>7.9351535836177475E-2</v>
      </c>
      <c r="M532" s="49">
        <f t="shared" si="43"/>
        <v>0.21213098076735723</v>
      </c>
      <c r="N532" s="144">
        <f t="shared" si="44"/>
        <v>0.29148251660353469</v>
      </c>
      <c r="P532" s="47"/>
    </row>
    <row r="533" spans="1:16" hidden="1" x14ac:dyDescent="0.25">
      <c r="A533" s="176">
        <v>530</v>
      </c>
      <c r="B533" s="160" t="s">
        <v>134</v>
      </c>
      <c r="C533" s="160" t="s">
        <v>124</v>
      </c>
      <c r="D533" s="160" t="s">
        <v>942</v>
      </c>
      <c r="E533" s="170" t="s">
        <v>1437</v>
      </c>
      <c r="F533" s="157">
        <v>1148</v>
      </c>
      <c r="G533" s="164">
        <v>2059749.6</v>
      </c>
      <c r="H533" s="10">
        <v>416</v>
      </c>
      <c r="I533" s="10">
        <v>683205</v>
      </c>
      <c r="J533" s="49">
        <f t="shared" si="40"/>
        <v>0.3623693379790941</v>
      </c>
      <c r="K533" s="49">
        <f t="shared" si="41"/>
        <v>0.33169323106070758</v>
      </c>
      <c r="L533" s="49">
        <f t="shared" si="42"/>
        <v>0.10871080139372823</v>
      </c>
      <c r="M533" s="49">
        <f t="shared" si="43"/>
        <v>0.23218526174249529</v>
      </c>
      <c r="N533" s="144">
        <f t="shared" si="44"/>
        <v>0.3408960631362235</v>
      </c>
    </row>
    <row r="534" spans="1:16" hidden="1" x14ac:dyDescent="0.25">
      <c r="B534" s="174"/>
      <c r="C534" s="174"/>
      <c r="D534" s="175"/>
      <c r="E534" s="174"/>
      <c r="F534" s="156">
        <f>SUM(F4:F533)</f>
        <v>593607.75999999989</v>
      </c>
      <c r="G534" s="156">
        <f>SUM(G4:G533)</f>
        <v>1159143605.6349993</v>
      </c>
    </row>
  </sheetData>
  <autoFilter ref="A1:N534" xr:uid="{50E71D0A-2A52-4816-BD1A-1DA4062895D3}">
    <filterColumn colId="1">
      <filters>
        <filter val="Mugdho Corporation"/>
        <filter val="Tulip-2"/>
      </filters>
    </filterColumn>
    <filterColumn colId="5" showButton="0"/>
    <filterColumn colId="6" showButton="0"/>
    <filterColumn colId="7" showButton="0"/>
    <filterColumn colId="8" showButton="0"/>
    <filterColumn colId="9" showButton="0"/>
    <filterColumn colId="11" showButton="0"/>
  </autoFilter>
  <mergeCells count="11">
    <mergeCell ref="A1:A3"/>
    <mergeCell ref="B1:B3"/>
    <mergeCell ref="C1:C3"/>
    <mergeCell ref="E1:E3"/>
    <mergeCell ref="D1:D3"/>
    <mergeCell ref="L1:M2"/>
    <mergeCell ref="N1:N3"/>
    <mergeCell ref="F2:G2"/>
    <mergeCell ref="H2:I2"/>
    <mergeCell ref="J2:K2"/>
    <mergeCell ref="F1:K1"/>
  </mergeCells>
  <conditionalFormatting sqref="N4:N533">
    <cfRule type="expression" dxfId="55" priority="236">
      <formula>$N4&lt;10%</formula>
    </cfRule>
  </conditionalFormatting>
  <conditionalFormatting sqref="N4:N533">
    <cfRule type="expression" dxfId="54" priority="235">
      <formula>$N4&gt;79.5%</formula>
    </cfRule>
  </conditionalFormatting>
  <conditionalFormatting sqref="D133:D139">
    <cfRule type="duplicateValues" dxfId="53" priority="39"/>
  </conditionalFormatting>
  <conditionalFormatting sqref="D147:D149">
    <cfRule type="duplicateValues" dxfId="52" priority="37"/>
  </conditionalFormatting>
  <conditionalFormatting sqref="D147:D149">
    <cfRule type="duplicateValues" dxfId="51" priority="38"/>
  </conditionalFormatting>
  <conditionalFormatting sqref="E147:E149">
    <cfRule type="duplicateValues" dxfId="50" priority="36"/>
  </conditionalFormatting>
  <conditionalFormatting sqref="D161:D166">
    <cfRule type="duplicateValues" dxfId="49" priority="34"/>
  </conditionalFormatting>
  <conditionalFormatting sqref="D161:D166">
    <cfRule type="duplicateValues" dxfId="48" priority="35"/>
  </conditionalFormatting>
  <conditionalFormatting sqref="E161:E166">
    <cfRule type="duplicateValues" dxfId="47" priority="33"/>
  </conditionalFormatting>
  <conditionalFormatting sqref="D254:D257">
    <cfRule type="duplicateValues" dxfId="46" priority="19"/>
    <cfRule type="duplicateValues" dxfId="45" priority="20"/>
  </conditionalFormatting>
  <conditionalFormatting sqref="D262:D263">
    <cfRule type="duplicateValues" dxfId="44" priority="17"/>
    <cfRule type="duplicateValues" dxfId="43" priority="18"/>
  </conditionalFormatting>
  <conditionalFormatting sqref="D218:D225">
    <cfRule type="duplicateValues" dxfId="42" priority="14"/>
    <cfRule type="duplicateValues" dxfId="41" priority="15"/>
  </conditionalFormatting>
  <conditionalFormatting sqref="D218:D225">
    <cfRule type="duplicateValues" dxfId="40" priority="16"/>
  </conditionalFormatting>
  <conditionalFormatting sqref="D253">
    <cfRule type="duplicateValues" dxfId="39" priority="21"/>
    <cfRule type="duplicateValues" dxfId="38" priority="22"/>
  </conditionalFormatting>
  <conditionalFormatting sqref="D258:D261">
    <cfRule type="duplicateValues" dxfId="37" priority="23"/>
    <cfRule type="duplicateValues" dxfId="36" priority="24"/>
  </conditionalFormatting>
  <conditionalFormatting sqref="D264:D278">
    <cfRule type="duplicateValues" dxfId="35" priority="25"/>
    <cfRule type="duplicateValues" dxfId="34" priority="26"/>
  </conditionalFormatting>
  <conditionalFormatting sqref="D226:D229">
    <cfRule type="duplicateValues" dxfId="33" priority="10"/>
    <cfRule type="duplicateValues" dxfId="32" priority="11"/>
  </conditionalFormatting>
  <conditionalFormatting sqref="D230:D234">
    <cfRule type="duplicateValues" dxfId="31" priority="12"/>
    <cfRule type="duplicateValues" dxfId="30" priority="13"/>
  </conditionalFormatting>
  <conditionalFormatting sqref="D248:D252">
    <cfRule type="duplicateValues" dxfId="29" priority="8"/>
    <cfRule type="duplicateValues" dxfId="28" priority="9"/>
  </conditionalFormatting>
  <conditionalFormatting sqref="D235:D237">
    <cfRule type="duplicateValues" dxfId="27" priority="6"/>
    <cfRule type="duplicateValues" dxfId="26" priority="7"/>
  </conditionalFormatting>
  <conditionalFormatting sqref="D238:D242">
    <cfRule type="duplicateValues" dxfId="25" priority="4"/>
    <cfRule type="duplicateValues" dxfId="24" priority="5"/>
  </conditionalFormatting>
  <conditionalFormatting sqref="D243:D247">
    <cfRule type="duplicateValues" dxfId="23" priority="2"/>
    <cfRule type="duplicateValues" dxfId="22" priority="3"/>
  </conditionalFormatting>
  <conditionalFormatting sqref="D262:E263">
    <cfRule type="duplicateValues" dxfId="21" priority="27"/>
  </conditionalFormatting>
  <conditionalFormatting sqref="E218:E225">
    <cfRule type="duplicateValues" dxfId="20" priority="28"/>
  </conditionalFormatting>
  <conditionalFormatting sqref="D253:E261">
    <cfRule type="duplicateValues" dxfId="19" priority="29"/>
  </conditionalFormatting>
  <conditionalFormatting sqref="D226:E234">
    <cfRule type="duplicateValues" dxfId="18" priority="30"/>
  </conditionalFormatting>
  <conditionalFormatting sqref="D248:E252">
    <cfRule type="duplicateValues" dxfId="17" priority="31"/>
  </conditionalFormatting>
  <conditionalFormatting sqref="D235:E247">
    <cfRule type="duplicateValues" dxfId="16" priority="32"/>
  </conditionalFormatting>
  <conditionalFormatting sqref="D294:D295">
    <cfRule type="duplicateValues" dxfId="1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46"/>
  <sheetViews>
    <sheetView topLeftCell="A525" workbookViewId="0">
      <selection activeCell="A2" sqref="A2:D546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3" width="9.7109375" bestFit="1" customWidth="1"/>
    <col min="4" max="4" width="28.5703125" bestFit="1" customWidth="1"/>
  </cols>
  <sheetData>
    <row r="1" spans="1:4" x14ac:dyDescent="0.25">
      <c r="A1" s="81" t="s">
        <v>1263</v>
      </c>
      <c r="B1" s="81" t="s">
        <v>0</v>
      </c>
      <c r="C1" s="81" t="s">
        <v>187</v>
      </c>
      <c r="D1" s="81" t="s">
        <v>188</v>
      </c>
    </row>
    <row r="2" spans="1:4" x14ac:dyDescent="0.25">
      <c r="A2" s="82" t="s">
        <v>17</v>
      </c>
      <c r="B2" s="63" t="s">
        <v>3</v>
      </c>
      <c r="C2" s="63" t="s">
        <v>202</v>
      </c>
      <c r="D2" s="82" t="s">
        <v>429</v>
      </c>
    </row>
    <row r="3" spans="1:4" x14ac:dyDescent="0.25">
      <c r="A3" s="82" t="s">
        <v>17</v>
      </c>
      <c r="B3" s="63" t="s">
        <v>3</v>
      </c>
      <c r="C3" s="63" t="s">
        <v>198</v>
      </c>
      <c r="D3" s="82" t="s">
        <v>992</v>
      </c>
    </row>
    <row r="4" spans="1:4" x14ac:dyDescent="0.25">
      <c r="A4" s="82" t="s">
        <v>17</v>
      </c>
      <c r="B4" s="63" t="s">
        <v>3</v>
      </c>
      <c r="C4" s="63" t="s">
        <v>196</v>
      </c>
      <c r="D4" s="82" t="s">
        <v>993</v>
      </c>
    </row>
    <row r="5" spans="1:4" x14ac:dyDescent="0.25">
      <c r="A5" s="82" t="s">
        <v>17</v>
      </c>
      <c r="B5" s="63" t="s">
        <v>3</v>
      </c>
      <c r="C5" s="63" t="s">
        <v>199</v>
      </c>
      <c r="D5" s="82" t="s">
        <v>1120</v>
      </c>
    </row>
    <row r="6" spans="1:4" x14ac:dyDescent="0.25">
      <c r="A6" s="82" t="s">
        <v>17</v>
      </c>
      <c r="B6" s="63" t="s">
        <v>3</v>
      </c>
      <c r="C6" s="63" t="s">
        <v>201</v>
      </c>
      <c r="D6" s="82" t="s">
        <v>1121</v>
      </c>
    </row>
    <row r="7" spans="1:4" x14ac:dyDescent="0.25">
      <c r="A7" s="82" t="s">
        <v>17</v>
      </c>
      <c r="B7" s="63" t="s">
        <v>3</v>
      </c>
      <c r="C7" s="63" t="s">
        <v>197</v>
      </c>
      <c r="D7" s="82" t="s">
        <v>994</v>
      </c>
    </row>
    <row r="8" spans="1:4" x14ac:dyDescent="0.25">
      <c r="A8" s="82" t="s">
        <v>17</v>
      </c>
      <c r="B8" s="63" t="s">
        <v>3</v>
      </c>
      <c r="C8" s="63" t="s">
        <v>200</v>
      </c>
      <c r="D8" s="82" t="s">
        <v>1122</v>
      </c>
    </row>
    <row r="9" spans="1:4" x14ac:dyDescent="0.25">
      <c r="A9" s="82" t="s">
        <v>2</v>
      </c>
      <c r="B9" s="63" t="s">
        <v>3</v>
      </c>
      <c r="C9" s="63" t="s">
        <v>204</v>
      </c>
      <c r="D9" s="82" t="s">
        <v>205</v>
      </c>
    </row>
    <row r="10" spans="1:4" x14ac:dyDescent="0.25">
      <c r="A10" s="82" t="s">
        <v>2</v>
      </c>
      <c r="B10" s="63" t="s">
        <v>3</v>
      </c>
      <c r="C10" s="63" t="s">
        <v>203</v>
      </c>
      <c r="D10" s="82" t="s">
        <v>995</v>
      </c>
    </row>
    <row r="11" spans="1:4" x14ac:dyDescent="0.25">
      <c r="A11" s="82" t="s">
        <v>2</v>
      </c>
      <c r="B11" s="63" t="s">
        <v>3</v>
      </c>
      <c r="C11" s="63" t="s">
        <v>206</v>
      </c>
      <c r="D11" s="82" t="s">
        <v>1128</v>
      </c>
    </row>
    <row r="12" spans="1:4" x14ac:dyDescent="0.25">
      <c r="A12" s="82" t="s">
        <v>2</v>
      </c>
      <c r="B12" s="63" t="s">
        <v>3</v>
      </c>
      <c r="C12" s="63" t="s">
        <v>207</v>
      </c>
      <c r="D12" s="82" t="s">
        <v>1129</v>
      </c>
    </row>
    <row r="13" spans="1:4" x14ac:dyDescent="0.25">
      <c r="A13" s="82" t="s">
        <v>18</v>
      </c>
      <c r="B13" s="63" t="s">
        <v>3</v>
      </c>
      <c r="C13" s="63" t="s">
        <v>208</v>
      </c>
      <c r="D13" s="82" t="s">
        <v>996</v>
      </c>
    </row>
    <row r="14" spans="1:4" x14ac:dyDescent="0.25">
      <c r="A14" s="82" t="s">
        <v>18</v>
      </c>
      <c r="B14" s="63" t="s">
        <v>3</v>
      </c>
      <c r="C14" s="63" t="s">
        <v>209</v>
      </c>
      <c r="D14" s="82" t="s">
        <v>210</v>
      </c>
    </row>
    <row r="15" spans="1:4" x14ac:dyDescent="0.25">
      <c r="A15" s="82" t="s">
        <v>4</v>
      </c>
      <c r="B15" s="63" t="s">
        <v>3</v>
      </c>
      <c r="C15" s="63" t="s">
        <v>212</v>
      </c>
      <c r="D15" s="82" t="s">
        <v>213</v>
      </c>
    </row>
    <row r="16" spans="1:4" x14ac:dyDescent="0.25">
      <c r="A16" s="82" t="s">
        <v>4</v>
      </c>
      <c r="B16" s="63" t="s">
        <v>3</v>
      </c>
      <c r="C16" s="63" t="s">
        <v>218</v>
      </c>
      <c r="D16" s="82" t="s">
        <v>219</v>
      </c>
    </row>
    <row r="17" spans="1:4" x14ac:dyDescent="0.25">
      <c r="A17" s="82" t="s">
        <v>4</v>
      </c>
      <c r="B17" s="63" t="s">
        <v>3</v>
      </c>
      <c r="C17" s="63" t="s">
        <v>216</v>
      </c>
      <c r="D17" s="83" t="s">
        <v>217</v>
      </c>
    </row>
    <row r="18" spans="1:4" x14ac:dyDescent="0.25">
      <c r="A18" s="82" t="s">
        <v>4</v>
      </c>
      <c r="B18" s="63" t="s">
        <v>3</v>
      </c>
      <c r="C18" s="63" t="s">
        <v>214</v>
      </c>
      <c r="D18" s="82" t="s">
        <v>215</v>
      </c>
    </row>
    <row r="19" spans="1:4" x14ac:dyDescent="0.25">
      <c r="A19" s="82" t="s">
        <v>4</v>
      </c>
      <c r="B19" s="63" t="s">
        <v>3</v>
      </c>
      <c r="C19" s="63" t="s">
        <v>211</v>
      </c>
      <c r="D19" s="82" t="s">
        <v>997</v>
      </c>
    </row>
    <row r="20" spans="1:4" x14ac:dyDescent="0.25">
      <c r="A20" s="82" t="s">
        <v>4</v>
      </c>
      <c r="B20" s="63" t="s">
        <v>3</v>
      </c>
      <c r="C20" s="63" t="s">
        <v>220</v>
      </c>
      <c r="D20" s="82" t="s">
        <v>221</v>
      </c>
    </row>
    <row r="21" spans="1:4" x14ac:dyDescent="0.25">
      <c r="A21" s="82" t="s">
        <v>1233</v>
      </c>
      <c r="B21" s="63" t="s">
        <v>3</v>
      </c>
      <c r="C21" s="63" t="s">
        <v>224</v>
      </c>
      <c r="D21" s="82" t="s">
        <v>225</v>
      </c>
    </row>
    <row r="22" spans="1:4" x14ac:dyDescent="0.25">
      <c r="A22" s="82" t="s">
        <v>1233</v>
      </c>
      <c r="B22" s="63" t="s">
        <v>3</v>
      </c>
      <c r="C22" s="63" t="s">
        <v>222</v>
      </c>
      <c r="D22" s="82" t="s">
        <v>223</v>
      </c>
    </row>
    <row r="23" spans="1:4" x14ac:dyDescent="0.25">
      <c r="A23" s="82" t="s">
        <v>1233</v>
      </c>
      <c r="B23" s="63" t="s">
        <v>3</v>
      </c>
      <c r="C23" s="63" t="s">
        <v>226</v>
      </c>
      <c r="D23" s="82" t="s">
        <v>227</v>
      </c>
    </row>
    <row r="24" spans="1:4" x14ac:dyDescent="0.25">
      <c r="A24" s="82" t="s">
        <v>1233</v>
      </c>
      <c r="B24" s="63" t="s">
        <v>3</v>
      </c>
      <c r="C24" s="63" t="s">
        <v>228</v>
      </c>
      <c r="D24" s="82" t="s">
        <v>229</v>
      </c>
    </row>
    <row r="25" spans="1:4" x14ac:dyDescent="0.25">
      <c r="A25" s="82" t="s">
        <v>6</v>
      </c>
      <c r="B25" s="63" t="s">
        <v>3</v>
      </c>
      <c r="C25" s="63" t="s">
        <v>230</v>
      </c>
      <c r="D25" s="82" t="s">
        <v>231</v>
      </c>
    </row>
    <row r="26" spans="1:4" x14ac:dyDescent="0.25">
      <c r="A26" s="82" t="s">
        <v>6</v>
      </c>
      <c r="B26" s="63" t="s">
        <v>3</v>
      </c>
      <c r="C26" s="63" t="s">
        <v>232</v>
      </c>
      <c r="D26" s="82" t="s">
        <v>998</v>
      </c>
    </row>
    <row r="27" spans="1:4" x14ac:dyDescent="0.25">
      <c r="A27" s="82" t="s">
        <v>1261</v>
      </c>
      <c r="B27" s="63" t="s">
        <v>3</v>
      </c>
      <c r="C27" s="59" t="s">
        <v>233</v>
      </c>
      <c r="D27" s="84" t="s">
        <v>999</v>
      </c>
    </row>
    <row r="28" spans="1:4" x14ac:dyDescent="0.25">
      <c r="A28" s="82" t="s">
        <v>1261</v>
      </c>
      <c r="B28" s="63" t="s">
        <v>3</v>
      </c>
      <c r="C28" s="59" t="s">
        <v>234</v>
      </c>
      <c r="D28" s="84" t="s">
        <v>1000</v>
      </c>
    </row>
    <row r="29" spans="1:4" x14ac:dyDescent="0.25">
      <c r="A29" s="82" t="s">
        <v>1261</v>
      </c>
      <c r="B29" s="63" t="s">
        <v>3</v>
      </c>
      <c r="C29" s="59" t="s">
        <v>235</v>
      </c>
      <c r="D29" s="84" t="s">
        <v>1123</v>
      </c>
    </row>
    <row r="30" spans="1:4" x14ac:dyDescent="0.25">
      <c r="A30" s="82" t="s">
        <v>16</v>
      </c>
      <c r="B30" s="63" t="s">
        <v>3</v>
      </c>
      <c r="C30" s="59" t="s">
        <v>240</v>
      </c>
      <c r="D30" s="84" t="s">
        <v>1126</v>
      </c>
    </row>
    <row r="31" spans="1:4" x14ac:dyDescent="0.25">
      <c r="A31" s="82" t="s">
        <v>16</v>
      </c>
      <c r="B31" s="63" t="s">
        <v>3</v>
      </c>
      <c r="C31" s="59" t="s">
        <v>238</v>
      </c>
      <c r="D31" s="84" t="s">
        <v>239</v>
      </c>
    </row>
    <row r="32" spans="1:4" x14ac:dyDescent="0.25">
      <c r="A32" s="82" t="s">
        <v>16</v>
      </c>
      <c r="B32" s="63" t="s">
        <v>3</v>
      </c>
      <c r="C32" s="59" t="s">
        <v>236</v>
      </c>
      <c r="D32" s="84" t="s">
        <v>237</v>
      </c>
    </row>
    <row r="33" spans="1:4" x14ac:dyDescent="0.25">
      <c r="A33" s="82" t="s">
        <v>16</v>
      </c>
      <c r="B33" s="63" t="s">
        <v>3</v>
      </c>
      <c r="C33" s="59" t="s">
        <v>241</v>
      </c>
      <c r="D33" s="85" t="s">
        <v>1264</v>
      </c>
    </row>
    <row r="34" spans="1:4" x14ac:dyDescent="0.25">
      <c r="A34" s="82" t="s">
        <v>7</v>
      </c>
      <c r="B34" s="63" t="s">
        <v>3</v>
      </c>
      <c r="C34" s="59" t="s">
        <v>248</v>
      </c>
      <c r="D34" s="84" t="s">
        <v>249</v>
      </c>
    </row>
    <row r="35" spans="1:4" x14ac:dyDescent="0.25">
      <c r="A35" s="82" t="s">
        <v>7</v>
      </c>
      <c r="B35" s="63" t="s">
        <v>3</v>
      </c>
      <c r="C35" s="59" t="s">
        <v>246</v>
      </c>
      <c r="D35" s="84" t="s">
        <v>247</v>
      </c>
    </row>
    <row r="36" spans="1:4" x14ac:dyDescent="0.25">
      <c r="A36" s="82" t="s">
        <v>7</v>
      </c>
      <c r="B36" s="63" t="s">
        <v>3</v>
      </c>
      <c r="C36" s="59" t="s">
        <v>244</v>
      </c>
      <c r="D36" s="84" t="s">
        <v>245</v>
      </c>
    </row>
    <row r="37" spans="1:4" x14ac:dyDescent="0.25">
      <c r="A37" s="82" t="s">
        <v>7</v>
      </c>
      <c r="B37" s="63" t="s">
        <v>3</v>
      </c>
      <c r="C37" s="59" t="s">
        <v>242</v>
      </c>
      <c r="D37" s="84" t="s">
        <v>243</v>
      </c>
    </row>
    <row r="38" spans="1:4" x14ac:dyDescent="0.25">
      <c r="A38" s="82" t="s">
        <v>9</v>
      </c>
      <c r="B38" s="63" t="s">
        <v>3</v>
      </c>
      <c r="C38" s="63" t="s">
        <v>250</v>
      </c>
      <c r="D38" s="2" t="s">
        <v>1124</v>
      </c>
    </row>
    <row r="39" spans="1:4" x14ac:dyDescent="0.25">
      <c r="A39" s="82" t="s">
        <v>9</v>
      </c>
      <c r="B39" s="63" t="s">
        <v>3</v>
      </c>
      <c r="C39" s="63" t="s">
        <v>251</v>
      </c>
      <c r="D39" s="2" t="s">
        <v>1125</v>
      </c>
    </row>
    <row r="40" spans="1:4" x14ac:dyDescent="0.25">
      <c r="A40" s="82" t="s">
        <v>10</v>
      </c>
      <c r="B40" s="63" t="s">
        <v>3</v>
      </c>
      <c r="C40" s="63" t="s">
        <v>252</v>
      </c>
      <c r="D40" s="2" t="s">
        <v>253</v>
      </c>
    </row>
    <row r="41" spans="1:4" x14ac:dyDescent="0.25">
      <c r="A41" s="82" t="s">
        <v>10</v>
      </c>
      <c r="B41" s="63" t="s">
        <v>3</v>
      </c>
      <c r="C41" s="63" t="s">
        <v>255</v>
      </c>
      <c r="D41" s="2" t="s">
        <v>1127</v>
      </c>
    </row>
    <row r="42" spans="1:4" x14ac:dyDescent="0.25">
      <c r="A42" s="82" t="s">
        <v>10</v>
      </c>
      <c r="B42" s="63" t="s">
        <v>3</v>
      </c>
      <c r="C42" s="63" t="s">
        <v>254</v>
      </c>
      <c r="D42" s="2" t="s">
        <v>1265</v>
      </c>
    </row>
    <row r="43" spans="1:4" x14ac:dyDescent="0.25">
      <c r="A43" s="82" t="s">
        <v>1132</v>
      </c>
      <c r="B43" s="63" t="s">
        <v>3</v>
      </c>
      <c r="C43" s="63" t="s">
        <v>256</v>
      </c>
      <c r="D43" s="2" t="s">
        <v>1133</v>
      </c>
    </row>
    <row r="44" spans="1:4" x14ac:dyDescent="0.25">
      <c r="A44" s="82" t="s">
        <v>1132</v>
      </c>
      <c r="B44" s="63" t="s">
        <v>3</v>
      </c>
      <c r="C44" s="63" t="s">
        <v>257</v>
      </c>
      <c r="D44" s="2" t="s">
        <v>1266</v>
      </c>
    </row>
    <row r="45" spans="1:4" x14ac:dyDescent="0.25">
      <c r="A45" s="82" t="s">
        <v>12</v>
      </c>
      <c r="B45" s="63" t="s">
        <v>3</v>
      </c>
      <c r="C45" s="63" t="s">
        <v>258</v>
      </c>
      <c r="D45" s="82" t="s">
        <v>1001</v>
      </c>
    </row>
    <row r="46" spans="1:4" x14ac:dyDescent="0.25">
      <c r="A46" s="82" t="s">
        <v>12</v>
      </c>
      <c r="B46" s="63" t="s">
        <v>3</v>
      </c>
      <c r="C46" s="63" t="s">
        <v>259</v>
      </c>
      <c r="D46" s="82" t="s">
        <v>1099</v>
      </c>
    </row>
    <row r="47" spans="1:4" x14ac:dyDescent="0.25">
      <c r="A47" s="82" t="s">
        <v>12</v>
      </c>
      <c r="B47" s="63" t="s">
        <v>3</v>
      </c>
      <c r="C47" s="63" t="s">
        <v>260</v>
      </c>
      <c r="D47" s="82" t="s">
        <v>1002</v>
      </c>
    </row>
    <row r="48" spans="1:4" x14ac:dyDescent="0.25">
      <c r="A48" s="82" t="s">
        <v>12</v>
      </c>
      <c r="B48" s="63" t="s">
        <v>3</v>
      </c>
      <c r="C48" s="63" t="s">
        <v>261</v>
      </c>
      <c r="D48" s="82" t="s">
        <v>1003</v>
      </c>
    </row>
    <row r="49" spans="1:4" x14ac:dyDescent="0.25">
      <c r="A49" s="82" t="s">
        <v>12</v>
      </c>
      <c r="B49" s="63" t="s">
        <v>3</v>
      </c>
      <c r="C49" s="63" t="s">
        <v>1130</v>
      </c>
      <c r="D49" s="82" t="s">
        <v>1131</v>
      </c>
    </row>
    <row r="50" spans="1:4" x14ac:dyDescent="0.25">
      <c r="A50" s="82" t="s">
        <v>14</v>
      </c>
      <c r="B50" s="63" t="s">
        <v>3</v>
      </c>
      <c r="C50" s="63" t="s">
        <v>262</v>
      </c>
      <c r="D50" s="82" t="s">
        <v>1100</v>
      </c>
    </row>
    <row r="51" spans="1:4" x14ac:dyDescent="0.25">
      <c r="A51" s="82" t="s">
        <v>14</v>
      </c>
      <c r="B51" s="63" t="s">
        <v>3</v>
      </c>
      <c r="C51" s="63" t="s">
        <v>263</v>
      </c>
      <c r="D51" s="82" t="s">
        <v>1004</v>
      </c>
    </row>
    <row r="52" spans="1:4" x14ac:dyDescent="0.25">
      <c r="A52" s="82" t="s">
        <v>14</v>
      </c>
      <c r="B52" s="63" t="s">
        <v>3</v>
      </c>
      <c r="C52" s="63" t="s">
        <v>265</v>
      </c>
      <c r="D52" s="82" t="s">
        <v>266</v>
      </c>
    </row>
    <row r="53" spans="1:4" x14ac:dyDescent="0.25">
      <c r="A53" s="82" t="s">
        <v>14</v>
      </c>
      <c r="B53" s="63" t="s">
        <v>3</v>
      </c>
      <c r="C53" s="63" t="s">
        <v>264</v>
      </c>
      <c r="D53" s="82" t="s">
        <v>1005</v>
      </c>
    </row>
    <row r="54" spans="1:4" x14ac:dyDescent="0.25">
      <c r="A54" s="86" t="s">
        <v>152</v>
      </c>
      <c r="B54" s="86" t="s">
        <v>173</v>
      </c>
      <c r="C54" s="86" t="s">
        <v>350</v>
      </c>
      <c r="D54" s="86" t="s">
        <v>351</v>
      </c>
    </row>
    <row r="55" spans="1:4" x14ac:dyDescent="0.25">
      <c r="A55" s="87" t="s">
        <v>152</v>
      </c>
      <c r="B55" s="87" t="s">
        <v>173</v>
      </c>
      <c r="C55" s="87" t="s">
        <v>354</v>
      </c>
      <c r="D55" s="87" t="s">
        <v>1163</v>
      </c>
    </row>
    <row r="56" spans="1:4" x14ac:dyDescent="0.25">
      <c r="A56" s="87" t="s">
        <v>152</v>
      </c>
      <c r="B56" s="87" t="s">
        <v>173</v>
      </c>
      <c r="C56" s="87" t="s">
        <v>352</v>
      </c>
      <c r="D56" s="87" t="s">
        <v>353</v>
      </c>
    </row>
    <row r="57" spans="1:4" x14ac:dyDescent="0.25">
      <c r="A57" s="87" t="s">
        <v>153</v>
      </c>
      <c r="B57" s="87" t="s">
        <v>173</v>
      </c>
      <c r="C57" s="87" t="s">
        <v>355</v>
      </c>
      <c r="D57" s="87" t="s">
        <v>356</v>
      </c>
    </row>
    <row r="58" spans="1:4" x14ac:dyDescent="0.25">
      <c r="A58" s="87" t="s">
        <v>153</v>
      </c>
      <c r="B58" s="87" t="s">
        <v>173</v>
      </c>
      <c r="C58" s="87" t="s">
        <v>357</v>
      </c>
      <c r="D58" s="87" t="s">
        <v>358</v>
      </c>
    </row>
    <row r="59" spans="1:4" x14ac:dyDescent="0.25">
      <c r="A59" s="87" t="s">
        <v>153</v>
      </c>
      <c r="B59" s="87" t="s">
        <v>173</v>
      </c>
      <c r="C59" s="87" t="s">
        <v>359</v>
      </c>
      <c r="D59" s="87" t="s">
        <v>360</v>
      </c>
    </row>
    <row r="60" spans="1:4" x14ac:dyDescent="0.25">
      <c r="A60" s="87" t="s">
        <v>154</v>
      </c>
      <c r="B60" s="87" t="s">
        <v>173</v>
      </c>
      <c r="C60" s="87" t="s">
        <v>361</v>
      </c>
      <c r="D60" s="87" t="s">
        <v>1267</v>
      </c>
    </row>
    <row r="61" spans="1:4" x14ac:dyDescent="0.25">
      <c r="A61" s="87" t="s">
        <v>154</v>
      </c>
      <c r="B61" s="87" t="s">
        <v>173</v>
      </c>
      <c r="C61" s="87" t="s">
        <v>363</v>
      </c>
      <c r="D61" s="87" t="s">
        <v>365</v>
      </c>
    </row>
    <row r="62" spans="1:4" x14ac:dyDescent="0.25">
      <c r="A62" s="87" t="s">
        <v>154</v>
      </c>
      <c r="B62" s="87" t="s">
        <v>173</v>
      </c>
      <c r="C62" s="87" t="s">
        <v>364</v>
      </c>
      <c r="D62" s="87" t="s">
        <v>1268</v>
      </c>
    </row>
    <row r="63" spans="1:4" x14ac:dyDescent="0.25">
      <c r="A63" s="87" t="s">
        <v>142</v>
      </c>
      <c r="B63" s="87" t="s">
        <v>173</v>
      </c>
      <c r="C63" s="88" t="s">
        <v>300</v>
      </c>
      <c r="D63" s="89" t="s">
        <v>301</v>
      </c>
    </row>
    <row r="64" spans="1:4" x14ac:dyDescent="0.25">
      <c r="A64" s="87" t="s">
        <v>142</v>
      </c>
      <c r="B64" s="87" t="s">
        <v>173</v>
      </c>
      <c r="C64" s="88" t="s">
        <v>302</v>
      </c>
      <c r="D64" s="89" t="s">
        <v>303</v>
      </c>
    </row>
    <row r="65" spans="1:4" x14ac:dyDescent="0.25">
      <c r="A65" s="87" t="s">
        <v>142</v>
      </c>
      <c r="B65" s="87" t="s">
        <v>173</v>
      </c>
      <c r="C65" s="88" t="s">
        <v>304</v>
      </c>
      <c r="D65" s="89" t="s">
        <v>305</v>
      </c>
    </row>
    <row r="66" spans="1:4" x14ac:dyDescent="0.25">
      <c r="A66" s="87" t="s">
        <v>142</v>
      </c>
      <c r="B66" s="87" t="s">
        <v>173</v>
      </c>
      <c r="C66" s="88" t="s">
        <v>298</v>
      </c>
      <c r="D66" s="89" t="s">
        <v>299</v>
      </c>
    </row>
    <row r="67" spans="1:4" x14ac:dyDescent="0.25">
      <c r="A67" s="87" t="s">
        <v>143</v>
      </c>
      <c r="B67" s="87" t="s">
        <v>173</v>
      </c>
      <c r="C67" s="88" t="s">
        <v>310</v>
      </c>
      <c r="D67" s="89" t="s">
        <v>311</v>
      </c>
    </row>
    <row r="68" spans="1:4" x14ac:dyDescent="0.25">
      <c r="A68" s="87" t="s">
        <v>143</v>
      </c>
      <c r="B68" s="87" t="s">
        <v>173</v>
      </c>
      <c r="C68" s="88" t="s">
        <v>312</v>
      </c>
      <c r="D68" s="89" t="s">
        <v>313</v>
      </c>
    </row>
    <row r="69" spans="1:4" x14ac:dyDescent="0.25">
      <c r="A69" s="87" t="s">
        <v>143</v>
      </c>
      <c r="B69" s="87" t="s">
        <v>173</v>
      </c>
      <c r="C69" s="88" t="s">
        <v>306</v>
      </c>
      <c r="D69" s="89" t="s">
        <v>1006</v>
      </c>
    </row>
    <row r="70" spans="1:4" x14ac:dyDescent="0.25">
      <c r="A70" s="87" t="s">
        <v>143</v>
      </c>
      <c r="B70" s="87" t="s">
        <v>173</v>
      </c>
      <c r="C70" s="88" t="s">
        <v>308</v>
      </c>
      <c r="D70" s="89" t="s">
        <v>309</v>
      </c>
    </row>
    <row r="71" spans="1:4" x14ac:dyDescent="0.25">
      <c r="A71" s="87" t="s">
        <v>143</v>
      </c>
      <c r="B71" s="87" t="s">
        <v>173</v>
      </c>
      <c r="C71" s="88" t="s">
        <v>307</v>
      </c>
      <c r="D71" t="s">
        <v>1164</v>
      </c>
    </row>
    <row r="72" spans="1:4" x14ac:dyDescent="0.25">
      <c r="A72" s="87" t="s">
        <v>155</v>
      </c>
      <c r="B72" s="87" t="s">
        <v>173</v>
      </c>
      <c r="C72" s="88" t="s">
        <v>314</v>
      </c>
      <c r="D72" s="89" t="s">
        <v>315</v>
      </c>
    </row>
    <row r="73" spans="1:4" x14ac:dyDescent="0.25">
      <c r="A73" s="87" t="s">
        <v>155</v>
      </c>
      <c r="B73" s="87" t="s">
        <v>173</v>
      </c>
      <c r="C73" s="88" t="s">
        <v>318</v>
      </c>
      <c r="D73" s="89" t="s">
        <v>319</v>
      </c>
    </row>
    <row r="74" spans="1:4" x14ac:dyDescent="0.25">
      <c r="A74" s="87" t="s">
        <v>155</v>
      </c>
      <c r="B74" s="87" t="s">
        <v>173</v>
      </c>
      <c r="C74" s="88" t="s">
        <v>316</v>
      </c>
      <c r="D74" s="87" t="s">
        <v>317</v>
      </c>
    </row>
    <row r="75" spans="1:4" x14ac:dyDescent="0.25">
      <c r="A75" s="90" t="s">
        <v>156</v>
      </c>
      <c r="B75" s="90" t="s">
        <v>173</v>
      </c>
      <c r="C75" s="90" t="s">
        <v>271</v>
      </c>
      <c r="D75" s="90" t="s">
        <v>272</v>
      </c>
    </row>
    <row r="76" spans="1:4" x14ac:dyDescent="0.25">
      <c r="A76" s="90" t="s">
        <v>156</v>
      </c>
      <c r="B76" s="90" t="s">
        <v>173</v>
      </c>
      <c r="C76" s="90" t="s">
        <v>274</v>
      </c>
      <c r="D76" s="90" t="s">
        <v>275</v>
      </c>
    </row>
    <row r="77" spans="1:4" x14ac:dyDescent="0.25">
      <c r="A77" s="90" t="s">
        <v>156</v>
      </c>
      <c r="B77" s="90" t="s">
        <v>173</v>
      </c>
      <c r="C77" s="90" t="s">
        <v>276</v>
      </c>
      <c r="D77" s="90" t="s">
        <v>1017</v>
      </c>
    </row>
    <row r="78" spans="1:4" x14ac:dyDescent="0.25">
      <c r="A78" s="90" t="s">
        <v>156</v>
      </c>
      <c r="B78" s="90" t="s">
        <v>173</v>
      </c>
      <c r="C78" s="90" t="s">
        <v>273</v>
      </c>
      <c r="D78" s="90" t="s">
        <v>1018</v>
      </c>
    </row>
    <row r="79" spans="1:4" x14ac:dyDescent="0.25">
      <c r="A79" s="90" t="s">
        <v>1234</v>
      </c>
      <c r="B79" s="90" t="s">
        <v>173</v>
      </c>
      <c r="C79" s="91" t="s">
        <v>278</v>
      </c>
      <c r="D79" s="91" t="s">
        <v>1014</v>
      </c>
    </row>
    <row r="80" spans="1:4" x14ac:dyDescent="0.25">
      <c r="A80" s="90" t="s">
        <v>1234</v>
      </c>
      <c r="B80" s="90" t="s">
        <v>173</v>
      </c>
      <c r="C80" s="90" t="s">
        <v>279</v>
      </c>
      <c r="D80" s="90" t="s">
        <v>1015</v>
      </c>
    </row>
    <row r="81" spans="1:4" x14ac:dyDescent="0.25">
      <c r="A81" s="90" t="s">
        <v>1234</v>
      </c>
      <c r="B81" s="90" t="s">
        <v>173</v>
      </c>
      <c r="C81" s="90" t="s">
        <v>277</v>
      </c>
      <c r="D81" s="90" t="s">
        <v>1016</v>
      </c>
    </row>
    <row r="82" spans="1:4" x14ac:dyDescent="0.25">
      <c r="A82" s="90" t="s">
        <v>158</v>
      </c>
      <c r="B82" s="2" t="s">
        <v>173</v>
      </c>
      <c r="C82" s="92" t="s">
        <v>288</v>
      </c>
      <c r="D82" s="92" t="s">
        <v>1165</v>
      </c>
    </row>
    <row r="83" spans="1:4" x14ac:dyDescent="0.25">
      <c r="A83" s="90" t="s">
        <v>158</v>
      </c>
      <c r="B83" s="2" t="s">
        <v>173</v>
      </c>
      <c r="C83" s="92" t="s">
        <v>289</v>
      </c>
      <c r="D83" s="92" t="s">
        <v>290</v>
      </c>
    </row>
    <row r="84" spans="1:4" x14ac:dyDescent="0.25">
      <c r="A84" s="90" t="s">
        <v>158</v>
      </c>
      <c r="B84" s="2" t="s">
        <v>173</v>
      </c>
      <c r="C84" s="92" t="s">
        <v>291</v>
      </c>
      <c r="D84" s="92" t="s">
        <v>292</v>
      </c>
    </row>
    <row r="85" spans="1:4" x14ac:dyDescent="0.25">
      <c r="A85" s="90" t="s">
        <v>157</v>
      </c>
      <c r="B85" s="2" t="s">
        <v>173</v>
      </c>
      <c r="C85" s="92" t="s">
        <v>295</v>
      </c>
      <c r="D85" s="92" t="s">
        <v>1166</v>
      </c>
    </row>
    <row r="86" spans="1:4" x14ac:dyDescent="0.25">
      <c r="A86" s="90" t="s">
        <v>157</v>
      </c>
      <c r="B86" s="2" t="s">
        <v>173</v>
      </c>
      <c r="C86" s="92" t="s">
        <v>293</v>
      </c>
      <c r="D86" s="92" t="s">
        <v>294</v>
      </c>
    </row>
    <row r="87" spans="1:4" x14ac:dyDescent="0.25">
      <c r="A87" s="90" t="s">
        <v>157</v>
      </c>
      <c r="B87" s="2" t="s">
        <v>173</v>
      </c>
      <c r="C87" s="92" t="s">
        <v>296</v>
      </c>
      <c r="D87" s="92" t="s">
        <v>297</v>
      </c>
    </row>
    <row r="88" spans="1:4" x14ac:dyDescent="0.25">
      <c r="A88" s="2" t="s">
        <v>146</v>
      </c>
      <c r="B88" s="2" t="s">
        <v>173</v>
      </c>
      <c r="C88" s="2" t="s">
        <v>334</v>
      </c>
      <c r="D88" s="2" t="s">
        <v>1019</v>
      </c>
    </row>
    <row r="89" spans="1:4" x14ac:dyDescent="0.25">
      <c r="A89" s="2" t="s">
        <v>146</v>
      </c>
      <c r="B89" s="2" t="s">
        <v>173</v>
      </c>
      <c r="C89" s="2" t="s">
        <v>335</v>
      </c>
      <c r="D89" s="2" t="s">
        <v>336</v>
      </c>
    </row>
    <row r="90" spans="1:4" x14ac:dyDescent="0.25">
      <c r="A90" s="2" t="s">
        <v>147</v>
      </c>
      <c r="B90" s="2" t="s">
        <v>173</v>
      </c>
      <c r="C90" s="2" t="s">
        <v>339</v>
      </c>
      <c r="D90" s="2" t="s">
        <v>340</v>
      </c>
    </row>
    <row r="91" spans="1:4" x14ac:dyDescent="0.25">
      <c r="A91" s="2" t="s">
        <v>147</v>
      </c>
      <c r="B91" s="2" t="s">
        <v>173</v>
      </c>
      <c r="C91" s="2" t="s">
        <v>341</v>
      </c>
      <c r="D91" s="2" t="s">
        <v>342</v>
      </c>
    </row>
    <row r="92" spans="1:4" x14ac:dyDescent="0.25">
      <c r="A92" s="2" t="s">
        <v>147</v>
      </c>
      <c r="B92" s="2" t="s">
        <v>173</v>
      </c>
      <c r="C92" s="2" t="s">
        <v>337</v>
      </c>
      <c r="D92" s="2" t="s">
        <v>338</v>
      </c>
    </row>
    <row r="93" spans="1:4" x14ac:dyDescent="0.25">
      <c r="A93" s="2" t="s">
        <v>148</v>
      </c>
      <c r="B93" s="2" t="s">
        <v>173</v>
      </c>
      <c r="C93" s="2" t="s">
        <v>343</v>
      </c>
      <c r="D93" s="2" t="s">
        <v>344</v>
      </c>
    </row>
    <row r="94" spans="1:4" x14ac:dyDescent="0.25">
      <c r="A94" s="2" t="s">
        <v>148</v>
      </c>
      <c r="B94" s="2" t="s">
        <v>173</v>
      </c>
      <c r="C94" s="2" t="s">
        <v>345</v>
      </c>
      <c r="D94" s="2" t="s">
        <v>1020</v>
      </c>
    </row>
    <row r="95" spans="1:4" x14ac:dyDescent="0.25">
      <c r="A95" s="2" t="s">
        <v>148</v>
      </c>
      <c r="B95" s="2" t="s">
        <v>173</v>
      </c>
      <c r="C95" s="2" t="s">
        <v>346</v>
      </c>
      <c r="D95" s="2" t="s">
        <v>347</v>
      </c>
    </row>
    <row r="96" spans="1:4" x14ac:dyDescent="0.25">
      <c r="A96" s="93" t="s">
        <v>159</v>
      </c>
      <c r="B96" s="92" t="s">
        <v>173</v>
      </c>
      <c r="C96" s="88" t="s">
        <v>286</v>
      </c>
      <c r="D96" s="88" t="s">
        <v>287</v>
      </c>
    </row>
    <row r="97" spans="1:4" x14ac:dyDescent="0.25">
      <c r="A97" s="93" t="s">
        <v>159</v>
      </c>
      <c r="B97" s="92" t="s">
        <v>173</v>
      </c>
      <c r="C97" s="88" t="s">
        <v>284</v>
      </c>
      <c r="D97" s="88" t="s">
        <v>285</v>
      </c>
    </row>
    <row r="98" spans="1:4" x14ac:dyDescent="0.25">
      <c r="A98" s="93" t="s">
        <v>159</v>
      </c>
      <c r="B98" s="92" t="s">
        <v>173</v>
      </c>
      <c r="C98" s="88" t="s">
        <v>282</v>
      </c>
      <c r="D98" s="88" t="s">
        <v>283</v>
      </c>
    </row>
    <row r="99" spans="1:4" x14ac:dyDescent="0.25">
      <c r="A99" s="93" t="s">
        <v>159</v>
      </c>
      <c r="B99" s="92" t="s">
        <v>173</v>
      </c>
      <c r="C99" s="94" t="s">
        <v>1008</v>
      </c>
      <c r="D99" s="94" t="s">
        <v>1009</v>
      </c>
    </row>
    <row r="100" spans="1:4" x14ac:dyDescent="0.25">
      <c r="A100" s="93" t="s">
        <v>159</v>
      </c>
      <c r="B100" s="92" t="s">
        <v>173</v>
      </c>
      <c r="C100" s="94" t="s">
        <v>281</v>
      </c>
      <c r="D100" s="94" t="s">
        <v>1134</v>
      </c>
    </row>
    <row r="101" spans="1:4" x14ac:dyDescent="0.25">
      <c r="A101" s="93" t="s">
        <v>159</v>
      </c>
      <c r="B101" s="92" t="s">
        <v>173</v>
      </c>
      <c r="C101" s="94" t="s">
        <v>280</v>
      </c>
      <c r="D101" s="94" t="s">
        <v>1135</v>
      </c>
    </row>
    <row r="102" spans="1:4" x14ac:dyDescent="0.25">
      <c r="A102" s="95" t="s">
        <v>145</v>
      </c>
      <c r="B102" s="92" t="s">
        <v>173</v>
      </c>
      <c r="C102" s="95" t="s">
        <v>323</v>
      </c>
      <c r="D102" s="95" t="s">
        <v>324</v>
      </c>
    </row>
    <row r="103" spans="1:4" x14ac:dyDescent="0.25">
      <c r="A103" s="95" t="s">
        <v>145</v>
      </c>
      <c r="B103" s="92" t="s">
        <v>173</v>
      </c>
      <c r="C103" s="95" t="s">
        <v>329</v>
      </c>
      <c r="D103" s="95" t="s">
        <v>330</v>
      </c>
    </row>
    <row r="104" spans="1:4" x14ac:dyDescent="0.25">
      <c r="A104" s="95" t="s">
        <v>145</v>
      </c>
      <c r="B104" s="92" t="s">
        <v>173</v>
      </c>
      <c r="C104" s="95" t="s">
        <v>333</v>
      </c>
      <c r="D104" s="95" t="s">
        <v>1167</v>
      </c>
    </row>
    <row r="105" spans="1:4" x14ac:dyDescent="0.25">
      <c r="A105" s="95" t="s">
        <v>145</v>
      </c>
      <c r="B105" s="92" t="s">
        <v>173</v>
      </c>
      <c r="C105" s="95" t="s">
        <v>331</v>
      </c>
      <c r="D105" s="95" t="s">
        <v>332</v>
      </c>
    </row>
    <row r="106" spans="1:4" x14ac:dyDescent="0.25">
      <c r="A106" s="95" t="s">
        <v>145</v>
      </c>
      <c r="B106" s="92" t="s">
        <v>173</v>
      </c>
      <c r="C106" s="95" t="s">
        <v>325</v>
      </c>
      <c r="D106" s="95" t="s">
        <v>326</v>
      </c>
    </row>
    <row r="107" spans="1:4" x14ac:dyDescent="0.25">
      <c r="A107" s="95" t="s">
        <v>145</v>
      </c>
      <c r="B107" s="92" t="s">
        <v>173</v>
      </c>
      <c r="C107" s="95" t="s">
        <v>327</v>
      </c>
      <c r="D107" s="95" t="s">
        <v>328</v>
      </c>
    </row>
    <row r="108" spans="1:4" x14ac:dyDescent="0.25">
      <c r="A108" s="95" t="s">
        <v>144</v>
      </c>
      <c r="B108" s="92" t="s">
        <v>173</v>
      </c>
      <c r="C108" s="95" t="s">
        <v>321</v>
      </c>
      <c r="D108" s="95" t="s">
        <v>322</v>
      </c>
    </row>
    <row r="109" spans="1:4" x14ac:dyDescent="0.25">
      <c r="A109" s="95" t="s">
        <v>144</v>
      </c>
      <c r="B109" s="92" t="s">
        <v>173</v>
      </c>
      <c r="C109" s="95" t="s">
        <v>320</v>
      </c>
      <c r="D109" s="95" t="s">
        <v>1007</v>
      </c>
    </row>
    <row r="110" spans="1:4" x14ac:dyDescent="0.25">
      <c r="A110" s="90" t="s">
        <v>149</v>
      </c>
      <c r="B110" s="2" t="s">
        <v>173</v>
      </c>
      <c r="C110" s="90" t="s">
        <v>1079</v>
      </c>
      <c r="D110" s="90" t="s">
        <v>349</v>
      </c>
    </row>
    <row r="111" spans="1:4" x14ac:dyDescent="0.25">
      <c r="A111" s="90" t="s">
        <v>149</v>
      </c>
      <c r="B111" s="2" t="s">
        <v>173</v>
      </c>
      <c r="C111" s="90" t="s">
        <v>1080</v>
      </c>
      <c r="D111" s="90" t="s">
        <v>1022</v>
      </c>
    </row>
    <row r="112" spans="1:4" x14ac:dyDescent="0.25">
      <c r="A112" s="90" t="s">
        <v>1082</v>
      </c>
      <c r="B112" s="2" t="s">
        <v>173</v>
      </c>
      <c r="C112" s="95" t="s">
        <v>1269</v>
      </c>
      <c r="D112" s="94" t="s">
        <v>1270</v>
      </c>
    </row>
    <row r="113" spans="1:4" x14ac:dyDescent="0.25">
      <c r="A113" s="90" t="s">
        <v>1082</v>
      </c>
      <c r="B113" s="2" t="s">
        <v>173</v>
      </c>
      <c r="C113" s="95" t="s">
        <v>1271</v>
      </c>
      <c r="D113" s="94" t="s">
        <v>1272</v>
      </c>
    </row>
    <row r="114" spans="1:4" x14ac:dyDescent="0.25">
      <c r="A114" s="96" t="s">
        <v>150</v>
      </c>
      <c r="B114" s="29" t="s">
        <v>173</v>
      </c>
      <c r="C114" s="97" t="s">
        <v>1273</v>
      </c>
      <c r="D114" s="98" t="s">
        <v>1274</v>
      </c>
    </row>
    <row r="115" spans="1:4" x14ac:dyDescent="0.25">
      <c r="A115" s="96" t="s">
        <v>150</v>
      </c>
      <c r="B115" s="29" t="s">
        <v>173</v>
      </c>
      <c r="C115" s="97" t="s">
        <v>1275</v>
      </c>
      <c r="D115" s="98" t="s">
        <v>1168</v>
      </c>
    </row>
    <row r="116" spans="1:4" x14ac:dyDescent="0.25">
      <c r="A116" s="96" t="s">
        <v>150</v>
      </c>
      <c r="B116" s="29" t="s">
        <v>173</v>
      </c>
      <c r="C116" s="97" t="s">
        <v>1276</v>
      </c>
      <c r="D116" s="97" t="s">
        <v>1021</v>
      </c>
    </row>
    <row r="117" spans="1:4" x14ac:dyDescent="0.25">
      <c r="A117" s="90" t="s">
        <v>151</v>
      </c>
      <c r="B117" s="2" t="s">
        <v>173</v>
      </c>
      <c r="C117" s="99" t="s">
        <v>1277</v>
      </c>
      <c r="D117" s="100" t="s">
        <v>1023</v>
      </c>
    </row>
    <row r="118" spans="1:4" x14ac:dyDescent="0.25">
      <c r="A118" s="90" t="s">
        <v>151</v>
      </c>
      <c r="B118" s="2" t="s">
        <v>173</v>
      </c>
      <c r="C118" s="99" t="s">
        <v>1278</v>
      </c>
      <c r="D118" s="99" t="s">
        <v>1024</v>
      </c>
    </row>
    <row r="119" spans="1:4" x14ac:dyDescent="0.25">
      <c r="A119" s="90" t="s">
        <v>151</v>
      </c>
      <c r="B119" s="2" t="s">
        <v>173</v>
      </c>
      <c r="C119" s="99" t="s">
        <v>1279</v>
      </c>
      <c r="D119" s="99" t="s">
        <v>1025</v>
      </c>
    </row>
    <row r="120" spans="1:4" x14ac:dyDescent="0.25">
      <c r="A120" s="1" t="s">
        <v>1136</v>
      </c>
      <c r="B120" s="1" t="s">
        <v>26</v>
      </c>
      <c r="C120" s="1" t="s">
        <v>379</v>
      </c>
      <c r="D120" s="1" t="s">
        <v>380</v>
      </c>
    </row>
    <row r="121" spans="1:4" x14ac:dyDescent="0.25">
      <c r="A121" s="1" t="s">
        <v>1136</v>
      </c>
      <c r="B121" s="1" t="s">
        <v>26</v>
      </c>
      <c r="C121" s="1" t="s">
        <v>1200</v>
      </c>
      <c r="D121" s="1" t="s">
        <v>1101</v>
      </c>
    </row>
    <row r="122" spans="1:4" x14ac:dyDescent="0.25">
      <c r="A122" s="1" t="s">
        <v>1136</v>
      </c>
      <c r="B122" s="1" t="s">
        <v>26</v>
      </c>
      <c r="C122" s="1" t="s">
        <v>378</v>
      </c>
      <c r="D122" s="1" t="s">
        <v>1280</v>
      </c>
    </row>
    <row r="123" spans="1:4" x14ac:dyDescent="0.25">
      <c r="A123" s="1" t="s">
        <v>1136</v>
      </c>
      <c r="B123" s="1" t="s">
        <v>26</v>
      </c>
      <c r="C123" s="1" t="s">
        <v>381</v>
      </c>
      <c r="D123" s="1" t="s">
        <v>1281</v>
      </c>
    </row>
    <row r="124" spans="1:4" x14ac:dyDescent="0.25">
      <c r="A124" s="1" t="s">
        <v>1102</v>
      </c>
      <c r="B124" s="1" t="s">
        <v>26</v>
      </c>
      <c r="C124" s="1" t="s">
        <v>382</v>
      </c>
      <c r="D124" s="1" t="s">
        <v>383</v>
      </c>
    </row>
    <row r="125" spans="1:4" x14ac:dyDescent="0.25">
      <c r="A125" s="1" t="s">
        <v>1102</v>
      </c>
      <c r="B125" s="1" t="s">
        <v>26</v>
      </c>
      <c r="C125" s="1" t="s">
        <v>387</v>
      </c>
      <c r="D125" s="1" t="s">
        <v>388</v>
      </c>
    </row>
    <row r="126" spans="1:4" x14ac:dyDescent="0.25">
      <c r="A126" s="1" t="s">
        <v>1102</v>
      </c>
      <c r="B126" s="1" t="s">
        <v>26</v>
      </c>
      <c r="C126" s="1" t="s">
        <v>389</v>
      </c>
      <c r="D126" s="1" t="s">
        <v>513</v>
      </c>
    </row>
    <row r="127" spans="1:4" x14ac:dyDescent="0.25">
      <c r="A127" s="1" t="s">
        <v>1102</v>
      </c>
      <c r="B127" s="1" t="s">
        <v>26</v>
      </c>
      <c r="C127" s="1" t="s">
        <v>386</v>
      </c>
      <c r="D127" s="1" t="s">
        <v>1026</v>
      </c>
    </row>
    <row r="128" spans="1:4" x14ac:dyDescent="0.25">
      <c r="A128" s="1" t="s">
        <v>1102</v>
      </c>
      <c r="B128" s="1" t="s">
        <v>26</v>
      </c>
      <c r="C128" s="1" t="s">
        <v>384</v>
      </c>
      <c r="D128" s="1" t="s">
        <v>385</v>
      </c>
    </row>
    <row r="129" spans="1:4" x14ac:dyDescent="0.25">
      <c r="A129" s="1" t="s">
        <v>32</v>
      </c>
      <c r="B129" s="1" t="s">
        <v>26</v>
      </c>
      <c r="C129" s="1" t="s">
        <v>408</v>
      </c>
      <c r="D129" s="1" t="s">
        <v>1083</v>
      </c>
    </row>
    <row r="130" spans="1:4" x14ac:dyDescent="0.25">
      <c r="A130" s="1" t="s">
        <v>32</v>
      </c>
      <c r="B130" s="1" t="s">
        <v>26</v>
      </c>
      <c r="C130" s="1" t="s">
        <v>406</v>
      </c>
      <c r="D130" s="1" t="s">
        <v>1085</v>
      </c>
    </row>
    <row r="131" spans="1:4" x14ac:dyDescent="0.25">
      <c r="A131" s="1" t="s">
        <v>32</v>
      </c>
      <c r="B131" s="1" t="s">
        <v>26</v>
      </c>
      <c r="C131" s="1" t="s">
        <v>410</v>
      </c>
      <c r="D131" s="1" t="s">
        <v>1084</v>
      </c>
    </row>
    <row r="132" spans="1:4" x14ac:dyDescent="0.25">
      <c r="A132" s="1" t="s">
        <v>32</v>
      </c>
      <c r="B132" s="1" t="s">
        <v>26</v>
      </c>
      <c r="C132" s="1" t="s">
        <v>404</v>
      </c>
      <c r="D132" s="1" t="s">
        <v>405</v>
      </c>
    </row>
    <row r="133" spans="1:4" x14ac:dyDescent="0.25">
      <c r="A133" s="1" t="s">
        <v>32</v>
      </c>
      <c r="B133" s="1" t="s">
        <v>26</v>
      </c>
      <c r="C133" s="1" t="s">
        <v>409</v>
      </c>
      <c r="D133" s="1" t="s">
        <v>1282</v>
      </c>
    </row>
    <row r="134" spans="1:4" x14ac:dyDescent="0.25">
      <c r="A134" s="1" t="s">
        <v>32</v>
      </c>
      <c r="B134" s="1" t="s">
        <v>26</v>
      </c>
      <c r="C134" s="1" t="s">
        <v>403</v>
      </c>
      <c r="D134" s="1" t="s">
        <v>1103</v>
      </c>
    </row>
    <row r="135" spans="1:4" x14ac:dyDescent="0.25">
      <c r="A135" s="1" t="s">
        <v>32</v>
      </c>
      <c r="B135" s="1" t="s">
        <v>26</v>
      </c>
      <c r="C135" s="1" t="s">
        <v>413</v>
      </c>
      <c r="D135" s="1" t="s">
        <v>1104</v>
      </c>
    </row>
    <row r="136" spans="1:4" x14ac:dyDescent="0.25">
      <c r="A136" s="1" t="s">
        <v>32</v>
      </c>
      <c r="B136" s="1" t="s">
        <v>26</v>
      </c>
      <c r="C136" s="1" t="s">
        <v>412</v>
      </c>
      <c r="D136" s="1" t="s">
        <v>1283</v>
      </c>
    </row>
    <row r="137" spans="1:4" x14ac:dyDescent="0.25">
      <c r="A137" s="1" t="s">
        <v>32</v>
      </c>
      <c r="B137" s="1" t="s">
        <v>26</v>
      </c>
      <c r="C137" s="1" t="s">
        <v>411</v>
      </c>
      <c r="D137" s="1" t="s">
        <v>1086</v>
      </c>
    </row>
    <row r="138" spans="1:4" x14ac:dyDescent="0.25">
      <c r="A138" s="1" t="s">
        <v>32</v>
      </c>
      <c r="B138" s="1" t="s">
        <v>26</v>
      </c>
      <c r="C138" s="1" t="s">
        <v>407</v>
      </c>
      <c r="D138" s="1" t="s">
        <v>1087</v>
      </c>
    </row>
    <row r="139" spans="1:4" x14ac:dyDescent="0.25">
      <c r="A139" s="1" t="s">
        <v>25</v>
      </c>
      <c r="B139" s="1" t="s">
        <v>26</v>
      </c>
      <c r="C139" s="1" t="s">
        <v>367</v>
      </c>
      <c r="D139" s="1" t="s">
        <v>1028</v>
      </c>
    </row>
    <row r="140" spans="1:4" x14ac:dyDescent="0.25">
      <c r="A140" s="1" t="s">
        <v>25</v>
      </c>
      <c r="B140" s="1" t="s">
        <v>26</v>
      </c>
      <c r="C140" s="1" t="s">
        <v>366</v>
      </c>
      <c r="D140" s="1" t="s">
        <v>1138</v>
      </c>
    </row>
    <row r="141" spans="1:4" x14ac:dyDescent="0.25">
      <c r="A141" s="1" t="s">
        <v>25</v>
      </c>
      <c r="B141" s="1" t="s">
        <v>26</v>
      </c>
      <c r="C141" s="1" t="s">
        <v>368</v>
      </c>
      <c r="D141" s="1" t="s">
        <v>1139</v>
      </c>
    </row>
    <row r="142" spans="1:4" x14ac:dyDescent="0.25">
      <c r="A142" s="1" t="s">
        <v>25</v>
      </c>
      <c r="B142" s="1" t="s">
        <v>26</v>
      </c>
      <c r="C142" s="1" t="s">
        <v>369</v>
      </c>
      <c r="D142" s="1" t="s">
        <v>1140</v>
      </c>
    </row>
    <row r="143" spans="1:4" x14ac:dyDescent="0.25">
      <c r="A143" s="1" t="s">
        <v>1203</v>
      </c>
      <c r="B143" s="1" t="s">
        <v>26</v>
      </c>
      <c r="C143" s="1" t="s">
        <v>432</v>
      </c>
      <c r="D143" s="1" t="s">
        <v>1284</v>
      </c>
    </row>
    <row r="144" spans="1:4" x14ac:dyDescent="0.25">
      <c r="A144" s="1" t="s">
        <v>1203</v>
      </c>
      <c r="B144" s="1" t="s">
        <v>26</v>
      </c>
      <c r="C144" s="1" t="s">
        <v>438</v>
      </c>
      <c r="D144" s="1" t="s">
        <v>439</v>
      </c>
    </row>
    <row r="145" spans="1:4" x14ac:dyDescent="0.25">
      <c r="A145" s="1" t="s">
        <v>1203</v>
      </c>
      <c r="B145" s="1" t="s">
        <v>26</v>
      </c>
      <c r="C145" s="1" t="s">
        <v>442</v>
      </c>
      <c r="D145" s="1" t="s">
        <v>1137</v>
      </c>
    </row>
    <row r="146" spans="1:4" x14ac:dyDescent="0.25">
      <c r="A146" s="1" t="s">
        <v>1203</v>
      </c>
      <c r="B146" s="1" t="s">
        <v>26</v>
      </c>
      <c r="C146" s="1" t="s">
        <v>433</v>
      </c>
      <c r="D146" s="1" t="s">
        <v>1027</v>
      </c>
    </row>
    <row r="147" spans="1:4" x14ac:dyDescent="0.25">
      <c r="A147" s="1" t="s">
        <v>1203</v>
      </c>
      <c r="B147" s="1" t="s">
        <v>26</v>
      </c>
      <c r="C147" s="1" t="s">
        <v>436</v>
      </c>
      <c r="D147" s="1" t="s">
        <v>437</v>
      </c>
    </row>
    <row r="148" spans="1:4" x14ac:dyDescent="0.25">
      <c r="A148" s="1" t="s">
        <v>1203</v>
      </c>
      <c r="B148" s="1" t="s">
        <v>26</v>
      </c>
      <c r="C148" s="1" t="s">
        <v>440</v>
      </c>
      <c r="D148" s="1" t="s">
        <v>441</v>
      </c>
    </row>
    <row r="149" spans="1:4" x14ac:dyDescent="0.25">
      <c r="A149" s="1" t="s">
        <v>1203</v>
      </c>
      <c r="B149" s="1" t="s">
        <v>26</v>
      </c>
      <c r="C149" s="1" t="s">
        <v>434</v>
      </c>
      <c r="D149" s="1" t="s">
        <v>435</v>
      </c>
    </row>
    <row r="150" spans="1:4" x14ac:dyDescent="0.25">
      <c r="A150" s="1" t="s">
        <v>39</v>
      </c>
      <c r="B150" s="1" t="s">
        <v>26</v>
      </c>
      <c r="C150" s="1" t="s">
        <v>374</v>
      </c>
      <c r="D150" s="1" t="s">
        <v>375</v>
      </c>
    </row>
    <row r="151" spans="1:4" x14ac:dyDescent="0.25">
      <c r="A151" s="1" t="s">
        <v>39</v>
      </c>
      <c r="B151" s="1" t="s">
        <v>26</v>
      </c>
      <c r="C151" s="1" t="s">
        <v>370</v>
      </c>
      <c r="D151" s="1" t="s">
        <v>371</v>
      </c>
    </row>
    <row r="152" spans="1:4" x14ac:dyDescent="0.25">
      <c r="A152" s="1" t="s">
        <v>39</v>
      </c>
      <c r="B152" s="1" t="s">
        <v>26</v>
      </c>
      <c r="C152" s="1" t="s">
        <v>376</v>
      </c>
      <c r="D152" s="1" t="s">
        <v>377</v>
      </c>
    </row>
    <row r="153" spans="1:4" x14ac:dyDescent="0.25">
      <c r="A153" s="1" t="s">
        <v>39</v>
      </c>
      <c r="B153" s="1" t="s">
        <v>26</v>
      </c>
      <c r="C153" s="1" t="s">
        <v>372</v>
      </c>
      <c r="D153" s="1" t="s">
        <v>373</v>
      </c>
    </row>
    <row r="154" spans="1:4" x14ac:dyDescent="0.25">
      <c r="A154" s="1" t="s">
        <v>30</v>
      </c>
      <c r="B154" s="1" t="s">
        <v>26</v>
      </c>
      <c r="C154" s="1" t="s">
        <v>395</v>
      </c>
      <c r="D154" s="1" t="s">
        <v>348</v>
      </c>
    </row>
    <row r="155" spans="1:4" x14ac:dyDescent="0.25">
      <c r="A155" s="1" t="s">
        <v>30</v>
      </c>
      <c r="B155" s="1" t="s">
        <v>26</v>
      </c>
      <c r="C155" s="1" t="s">
        <v>396</v>
      </c>
      <c r="D155" s="1" t="s">
        <v>397</v>
      </c>
    </row>
    <row r="156" spans="1:4" x14ac:dyDescent="0.25">
      <c r="A156" s="1" t="s">
        <v>30</v>
      </c>
      <c r="B156" s="1" t="s">
        <v>26</v>
      </c>
      <c r="C156" s="1" t="s">
        <v>399</v>
      </c>
      <c r="D156" s="1" t="s">
        <v>400</v>
      </c>
    </row>
    <row r="157" spans="1:4" x14ac:dyDescent="0.25">
      <c r="A157" s="1" t="s">
        <v>30</v>
      </c>
      <c r="B157" s="1" t="s">
        <v>26</v>
      </c>
      <c r="C157" s="1" t="s">
        <v>398</v>
      </c>
      <c r="D157" s="1" t="s">
        <v>362</v>
      </c>
    </row>
    <row r="158" spans="1:4" x14ac:dyDescent="0.25">
      <c r="A158" s="1" t="s">
        <v>30</v>
      </c>
      <c r="B158" s="1" t="s">
        <v>26</v>
      </c>
      <c r="C158" s="1" t="s">
        <v>390</v>
      </c>
      <c r="D158" s="1" t="s">
        <v>391</v>
      </c>
    </row>
    <row r="159" spans="1:4" x14ac:dyDescent="0.25">
      <c r="A159" s="1" t="s">
        <v>30</v>
      </c>
      <c r="B159" s="1" t="s">
        <v>26</v>
      </c>
      <c r="C159" s="1" t="s">
        <v>394</v>
      </c>
      <c r="D159" s="1" t="s">
        <v>1235</v>
      </c>
    </row>
    <row r="160" spans="1:4" x14ac:dyDescent="0.25">
      <c r="A160" s="1" t="s">
        <v>30</v>
      </c>
      <c r="B160" s="1" t="s">
        <v>26</v>
      </c>
      <c r="C160" s="1" t="s">
        <v>401</v>
      </c>
      <c r="D160" s="1" t="s">
        <v>402</v>
      </c>
    </row>
    <row r="161" spans="1:4" x14ac:dyDescent="0.25">
      <c r="A161" s="1" t="s">
        <v>30</v>
      </c>
      <c r="B161" s="1" t="s">
        <v>26</v>
      </c>
      <c r="C161" s="1" t="s">
        <v>392</v>
      </c>
      <c r="D161" s="1" t="s">
        <v>393</v>
      </c>
    </row>
    <row r="162" spans="1:4" x14ac:dyDescent="0.25">
      <c r="A162" s="1" t="s">
        <v>34</v>
      </c>
      <c r="B162" s="1" t="s">
        <v>26</v>
      </c>
      <c r="C162" s="1" t="s">
        <v>422</v>
      </c>
      <c r="D162" s="1" t="s">
        <v>423</v>
      </c>
    </row>
    <row r="163" spans="1:4" x14ac:dyDescent="0.25">
      <c r="A163" s="1" t="s">
        <v>34</v>
      </c>
      <c r="B163" s="1" t="s">
        <v>26</v>
      </c>
      <c r="C163" s="1" t="s">
        <v>424</v>
      </c>
      <c r="D163" s="1" t="s">
        <v>425</v>
      </c>
    </row>
    <row r="164" spans="1:4" x14ac:dyDescent="0.25">
      <c r="A164" s="1" t="s">
        <v>34</v>
      </c>
      <c r="B164" s="1" t="s">
        <v>26</v>
      </c>
      <c r="C164" s="1" t="s">
        <v>430</v>
      </c>
      <c r="D164" s="1" t="s">
        <v>431</v>
      </c>
    </row>
    <row r="165" spans="1:4" x14ac:dyDescent="0.25">
      <c r="A165" s="1" t="s">
        <v>34</v>
      </c>
      <c r="B165" s="1" t="s">
        <v>26</v>
      </c>
      <c r="C165" s="1" t="s">
        <v>420</v>
      </c>
      <c r="D165" s="1" t="s">
        <v>421</v>
      </c>
    </row>
    <row r="166" spans="1:4" x14ac:dyDescent="0.25">
      <c r="A166" s="1" t="s">
        <v>34</v>
      </c>
      <c r="B166" s="1" t="s">
        <v>26</v>
      </c>
      <c r="C166" s="1" t="s">
        <v>428</v>
      </c>
      <c r="D166" s="1" t="s">
        <v>429</v>
      </c>
    </row>
    <row r="167" spans="1:4" x14ac:dyDescent="0.25">
      <c r="A167" s="1" t="s">
        <v>34</v>
      </c>
      <c r="B167" s="1" t="s">
        <v>26</v>
      </c>
      <c r="C167" s="1" t="s">
        <v>426</v>
      </c>
      <c r="D167" s="1" t="s">
        <v>427</v>
      </c>
    </row>
    <row r="168" spans="1:4" x14ac:dyDescent="0.25">
      <c r="A168" s="1" t="s">
        <v>38</v>
      </c>
      <c r="B168" s="1" t="s">
        <v>26</v>
      </c>
      <c r="C168" s="1" t="s">
        <v>418</v>
      </c>
      <c r="D168" s="1" t="s">
        <v>419</v>
      </c>
    </row>
    <row r="169" spans="1:4" x14ac:dyDescent="0.25">
      <c r="A169" s="1" t="s">
        <v>38</v>
      </c>
      <c r="B169" s="1" t="s">
        <v>26</v>
      </c>
      <c r="C169" s="1" t="s">
        <v>416</v>
      </c>
      <c r="D169" s="1" t="s">
        <v>417</v>
      </c>
    </row>
    <row r="170" spans="1:4" x14ac:dyDescent="0.25">
      <c r="A170" s="1" t="s">
        <v>38</v>
      </c>
      <c r="B170" s="1" t="s">
        <v>26</v>
      </c>
      <c r="C170" s="1" t="s">
        <v>414</v>
      </c>
      <c r="D170" s="1" t="s">
        <v>415</v>
      </c>
    </row>
    <row r="171" spans="1:4" x14ac:dyDescent="0.25">
      <c r="A171" s="101" t="s">
        <v>1236</v>
      </c>
      <c r="B171" s="101" t="s">
        <v>41</v>
      </c>
      <c r="C171" s="101" t="s">
        <v>516</v>
      </c>
      <c r="D171" s="101" t="s">
        <v>517</v>
      </c>
    </row>
    <row r="172" spans="1:4" x14ac:dyDescent="0.25">
      <c r="A172" s="101" t="s">
        <v>1236</v>
      </c>
      <c r="B172" s="101" t="s">
        <v>41</v>
      </c>
      <c r="C172" s="101" t="s">
        <v>515</v>
      </c>
      <c r="D172" s="101" t="s">
        <v>1039</v>
      </c>
    </row>
    <row r="173" spans="1:4" x14ac:dyDescent="0.25">
      <c r="A173" s="101" t="s">
        <v>1236</v>
      </c>
      <c r="B173" s="101" t="s">
        <v>41</v>
      </c>
      <c r="C173" s="101" t="s">
        <v>512</v>
      </c>
      <c r="D173" s="101" t="s">
        <v>358</v>
      </c>
    </row>
    <row r="174" spans="1:4" x14ac:dyDescent="0.25">
      <c r="A174" s="101" t="s">
        <v>1236</v>
      </c>
      <c r="B174" s="101" t="s">
        <v>41</v>
      </c>
      <c r="C174" s="101" t="s">
        <v>514</v>
      </c>
      <c r="D174" s="101" t="s">
        <v>348</v>
      </c>
    </row>
    <row r="175" spans="1:4" x14ac:dyDescent="0.25">
      <c r="A175" s="101" t="s">
        <v>1236</v>
      </c>
      <c r="B175" s="101" t="s">
        <v>41</v>
      </c>
      <c r="C175" s="101" t="s">
        <v>518</v>
      </c>
      <c r="D175" s="101" t="s">
        <v>1040</v>
      </c>
    </row>
    <row r="176" spans="1:4" x14ac:dyDescent="0.25">
      <c r="A176" s="101" t="s">
        <v>55</v>
      </c>
      <c r="B176" s="101" t="s">
        <v>41</v>
      </c>
      <c r="C176" s="101" t="s">
        <v>502</v>
      </c>
      <c r="D176" s="101" t="s">
        <v>503</v>
      </c>
    </row>
    <row r="177" spans="1:4" x14ac:dyDescent="0.25">
      <c r="A177" s="101" t="s">
        <v>55</v>
      </c>
      <c r="B177" s="101" t="s">
        <v>41</v>
      </c>
      <c r="C177" s="101" t="s">
        <v>504</v>
      </c>
      <c r="D177" s="101" t="s">
        <v>505</v>
      </c>
    </row>
    <row r="178" spans="1:4" x14ac:dyDescent="0.25">
      <c r="A178" s="101" t="s">
        <v>55</v>
      </c>
      <c r="B178" s="101" t="s">
        <v>41</v>
      </c>
      <c r="C178" s="101" t="s">
        <v>498</v>
      </c>
      <c r="D178" s="101" t="s">
        <v>499</v>
      </c>
    </row>
    <row r="179" spans="1:4" x14ac:dyDescent="0.25">
      <c r="A179" s="101" t="s">
        <v>55</v>
      </c>
      <c r="B179" s="101" t="s">
        <v>41</v>
      </c>
      <c r="C179" s="101" t="s">
        <v>500</v>
      </c>
      <c r="D179" s="101" t="s">
        <v>501</v>
      </c>
    </row>
    <row r="180" spans="1:4" x14ac:dyDescent="0.25">
      <c r="A180" s="101" t="s">
        <v>55</v>
      </c>
      <c r="B180" s="101" t="s">
        <v>41</v>
      </c>
      <c r="C180" s="101" t="s">
        <v>508</v>
      </c>
      <c r="D180" s="101" t="s">
        <v>509</v>
      </c>
    </row>
    <row r="181" spans="1:4" x14ac:dyDescent="0.25">
      <c r="A181" s="101" t="s">
        <v>55</v>
      </c>
      <c r="B181" s="101" t="s">
        <v>41</v>
      </c>
      <c r="C181" s="101" t="s">
        <v>506</v>
      </c>
      <c r="D181" s="101" t="s">
        <v>507</v>
      </c>
    </row>
    <row r="182" spans="1:4" x14ac:dyDescent="0.25">
      <c r="A182" s="101" t="s">
        <v>59</v>
      </c>
      <c r="B182" s="101" t="s">
        <v>41</v>
      </c>
      <c r="C182" s="101" t="s">
        <v>443</v>
      </c>
      <c r="D182" s="101" t="s">
        <v>1141</v>
      </c>
    </row>
    <row r="183" spans="1:4" x14ac:dyDescent="0.25">
      <c r="A183" s="101" t="s">
        <v>59</v>
      </c>
      <c r="B183" s="101" t="s">
        <v>41</v>
      </c>
      <c r="C183" s="101" t="s">
        <v>446</v>
      </c>
      <c r="D183" s="101" t="s">
        <v>1142</v>
      </c>
    </row>
    <row r="184" spans="1:4" x14ac:dyDescent="0.25">
      <c r="A184" s="101" t="s">
        <v>59</v>
      </c>
      <c r="B184" s="101" t="s">
        <v>41</v>
      </c>
      <c r="C184" s="101" t="s">
        <v>445</v>
      </c>
      <c r="D184" s="101" t="s">
        <v>1143</v>
      </c>
    </row>
    <row r="185" spans="1:4" x14ac:dyDescent="0.25">
      <c r="A185" s="101" t="s">
        <v>59</v>
      </c>
      <c r="B185" s="101" t="s">
        <v>41</v>
      </c>
      <c r="C185" s="101" t="s">
        <v>444</v>
      </c>
      <c r="D185" s="101" t="s">
        <v>1144</v>
      </c>
    </row>
    <row r="186" spans="1:4" x14ac:dyDescent="0.25">
      <c r="A186" s="101" t="s">
        <v>40</v>
      </c>
      <c r="B186" s="101" t="s">
        <v>41</v>
      </c>
      <c r="C186" s="101" t="s">
        <v>451</v>
      </c>
      <c r="D186" s="101" t="s">
        <v>1145</v>
      </c>
    </row>
    <row r="187" spans="1:4" x14ac:dyDescent="0.25">
      <c r="A187" s="101" t="s">
        <v>40</v>
      </c>
      <c r="B187" s="101" t="s">
        <v>41</v>
      </c>
      <c r="C187" s="101" t="s">
        <v>455</v>
      </c>
      <c r="D187" s="101" t="s">
        <v>1029</v>
      </c>
    </row>
    <row r="188" spans="1:4" x14ac:dyDescent="0.25">
      <c r="A188" s="101" t="s">
        <v>40</v>
      </c>
      <c r="B188" s="101" t="s">
        <v>41</v>
      </c>
      <c r="C188" s="101" t="s">
        <v>452</v>
      </c>
      <c r="D188" s="101" t="s">
        <v>453</v>
      </c>
    </row>
    <row r="189" spans="1:4" x14ac:dyDescent="0.25">
      <c r="A189" s="101" t="s">
        <v>40</v>
      </c>
      <c r="B189" s="101" t="s">
        <v>41</v>
      </c>
      <c r="C189" s="101" t="s">
        <v>454</v>
      </c>
      <c r="D189" s="101" t="s">
        <v>1030</v>
      </c>
    </row>
    <row r="190" spans="1:4" x14ac:dyDescent="0.25">
      <c r="A190" s="101" t="s">
        <v>40</v>
      </c>
      <c r="B190" s="101" t="s">
        <v>41</v>
      </c>
      <c r="C190" s="101" t="s">
        <v>449</v>
      </c>
      <c r="D190" s="101" t="s">
        <v>1031</v>
      </c>
    </row>
    <row r="191" spans="1:4" x14ac:dyDescent="0.25">
      <c r="A191" s="101" t="s">
        <v>40</v>
      </c>
      <c r="B191" s="101" t="s">
        <v>41</v>
      </c>
      <c r="C191" s="101" t="s">
        <v>450</v>
      </c>
      <c r="D191" s="101" t="s">
        <v>1146</v>
      </c>
    </row>
    <row r="192" spans="1:4" x14ac:dyDescent="0.25">
      <c r="A192" s="101" t="s">
        <v>40</v>
      </c>
      <c r="B192" s="101" t="s">
        <v>41</v>
      </c>
      <c r="C192" s="101" t="s">
        <v>447</v>
      </c>
      <c r="D192" s="101" t="s">
        <v>448</v>
      </c>
    </row>
    <row r="193" spans="1:4" x14ac:dyDescent="0.25">
      <c r="A193" s="101" t="s">
        <v>43</v>
      </c>
      <c r="B193" s="101" t="s">
        <v>41</v>
      </c>
      <c r="C193" s="101" t="s">
        <v>460</v>
      </c>
      <c r="D193" s="101" t="s">
        <v>1105</v>
      </c>
    </row>
    <row r="194" spans="1:4" x14ac:dyDescent="0.25">
      <c r="A194" s="101" t="s">
        <v>43</v>
      </c>
      <c r="B194" s="101" t="s">
        <v>41</v>
      </c>
      <c r="C194" s="101" t="s">
        <v>456</v>
      </c>
      <c r="D194" s="101" t="s">
        <v>457</v>
      </c>
    </row>
    <row r="195" spans="1:4" x14ac:dyDescent="0.25">
      <c r="A195" s="101" t="s">
        <v>43</v>
      </c>
      <c r="B195" s="101" t="s">
        <v>41</v>
      </c>
      <c r="C195" s="101" t="s">
        <v>458</v>
      </c>
      <c r="D195" s="101" t="s">
        <v>459</v>
      </c>
    </row>
    <row r="196" spans="1:4" x14ac:dyDescent="0.25">
      <c r="A196" s="101" t="s">
        <v>57</v>
      </c>
      <c r="B196" s="101" t="s">
        <v>41</v>
      </c>
      <c r="C196" s="101" t="s">
        <v>511</v>
      </c>
      <c r="D196" s="101" t="s">
        <v>1285</v>
      </c>
    </row>
    <row r="197" spans="1:4" x14ac:dyDescent="0.25">
      <c r="A197" s="101" t="s">
        <v>57</v>
      </c>
      <c r="B197" s="101" t="s">
        <v>41</v>
      </c>
      <c r="C197" s="101" t="s">
        <v>510</v>
      </c>
      <c r="D197" s="101" t="s">
        <v>1041</v>
      </c>
    </row>
    <row r="198" spans="1:4" x14ac:dyDescent="0.25">
      <c r="A198" s="101" t="s">
        <v>53</v>
      </c>
      <c r="B198" s="101" t="s">
        <v>41</v>
      </c>
      <c r="C198" s="101" t="s">
        <v>492</v>
      </c>
      <c r="D198" s="101" t="s">
        <v>493</v>
      </c>
    </row>
    <row r="199" spans="1:4" x14ac:dyDescent="0.25">
      <c r="A199" s="101" t="s">
        <v>53</v>
      </c>
      <c r="B199" s="101" t="s">
        <v>41</v>
      </c>
      <c r="C199" s="101" t="s">
        <v>491</v>
      </c>
      <c r="D199" s="101" t="s">
        <v>1034</v>
      </c>
    </row>
    <row r="200" spans="1:4" x14ac:dyDescent="0.25">
      <c r="A200" s="101" t="s">
        <v>53</v>
      </c>
      <c r="B200" s="101" t="s">
        <v>41</v>
      </c>
      <c r="C200" s="101" t="s">
        <v>489</v>
      </c>
      <c r="D200" s="101" t="s">
        <v>1035</v>
      </c>
    </row>
    <row r="201" spans="1:4" x14ac:dyDescent="0.25">
      <c r="A201" s="101" t="s">
        <v>53</v>
      </c>
      <c r="B201" s="101" t="s">
        <v>41</v>
      </c>
      <c r="C201" s="101" t="s">
        <v>490</v>
      </c>
      <c r="D201" s="101" t="s">
        <v>1036</v>
      </c>
    </row>
    <row r="202" spans="1:4" x14ac:dyDescent="0.25">
      <c r="A202" s="101" t="s">
        <v>179</v>
      </c>
      <c r="B202" s="101" t="s">
        <v>41</v>
      </c>
      <c r="C202" s="101" t="s">
        <v>495</v>
      </c>
      <c r="D202" s="101" t="s">
        <v>1037</v>
      </c>
    </row>
    <row r="203" spans="1:4" x14ac:dyDescent="0.25">
      <c r="A203" s="101" t="s">
        <v>179</v>
      </c>
      <c r="B203" s="101" t="s">
        <v>41</v>
      </c>
      <c r="C203" s="101" t="s">
        <v>494</v>
      </c>
      <c r="D203" s="101" t="s">
        <v>1239</v>
      </c>
    </row>
    <row r="204" spans="1:4" x14ac:dyDescent="0.25">
      <c r="A204" s="101" t="s">
        <v>179</v>
      </c>
      <c r="B204" s="101" t="s">
        <v>41</v>
      </c>
      <c r="C204" s="101" t="s">
        <v>496</v>
      </c>
      <c r="D204" s="101" t="s">
        <v>1038</v>
      </c>
    </row>
    <row r="205" spans="1:4" x14ac:dyDescent="0.25">
      <c r="A205" s="101" t="s">
        <v>179</v>
      </c>
      <c r="B205" s="101" t="s">
        <v>41</v>
      </c>
      <c r="C205" s="101" t="s">
        <v>497</v>
      </c>
      <c r="D205" s="101" t="s">
        <v>1091</v>
      </c>
    </row>
    <row r="206" spans="1:4" x14ac:dyDescent="0.25">
      <c r="A206" s="101" t="s">
        <v>50</v>
      </c>
      <c r="B206" s="101" t="s">
        <v>41</v>
      </c>
      <c r="C206" s="101" t="s">
        <v>475</v>
      </c>
      <c r="D206" s="101" t="s">
        <v>1170</v>
      </c>
    </row>
    <row r="207" spans="1:4" x14ac:dyDescent="0.25">
      <c r="A207" s="101" t="s">
        <v>50</v>
      </c>
      <c r="B207" s="101" t="s">
        <v>41</v>
      </c>
      <c r="C207" s="101" t="s">
        <v>477</v>
      </c>
      <c r="D207" s="101" t="s">
        <v>1169</v>
      </c>
    </row>
    <row r="208" spans="1:4" x14ac:dyDescent="0.25">
      <c r="A208" s="101" t="s">
        <v>50</v>
      </c>
      <c r="B208" s="101" t="s">
        <v>41</v>
      </c>
      <c r="C208" s="101" t="s">
        <v>474</v>
      </c>
      <c r="D208" s="101" t="s">
        <v>478</v>
      </c>
    </row>
    <row r="209" spans="1:4" x14ac:dyDescent="0.25">
      <c r="A209" s="101" t="s">
        <v>50</v>
      </c>
      <c r="B209" s="101" t="s">
        <v>41</v>
      </c>
      <c r="C209" s="101" t="s">
        <v>1201</v>
      </c>
      <c r="D209" s="101" t="s">
        <v>476</v>
      </c>
    </row>
    <row r="210" spans="1:4" x14ac:dyDescent="0.25">
      <c r="A210" s="101" t="s">
        <v>50</v>
      </c>
      <c r="B210" s="101" t="s">
        <v>41</v>
      </c>
      <c r="C210" s="101" t="s">
        <v>1202</v>
      </c>
      <c r="D210" s="101" t="s">
        <v>1286</v>
      </c>
    </row>
    <row r="211" spans="1:4" x14ac:dyDescent="0.25">
      <c r="A211" s="101" t="s">
        <v>45</v>
      </c>
      <c r="B211" s="101" t="s">
        <v>41</v>
      </c>
      <c r="C211" s="101" t="s">
        <v>464</v>
      </c>
      <c r="D211" s="101" t="s">
        <v>465</v>
      </c>
    </row>
    <row r="212" spans="1:4" x14ac:dyDescent="0.25">
      <c r="A212" s="101" t="s">
        <v>45</v>
      </c>
      <c r="B212" s="101" t="s">
        <v>41</v>
      </c>
      <c r="C212" s="101" t="s">
        <v>463</v>
      </c>
      <c r="D212" s="101" t="s">
        <v>1237</v>
      </c>
    </row>
    <row r="213" spans="1:4" x14ac:dyDescent="0.25">
      <c r="A213" s="101" t="s">
        <v>45</v>
      </c>
      <c r="B213" s="101" t="s">
        <v>41</v>
      </c>
      <c r="C213" s="101" t="s">
        <v>461</v>
      </c>
      <c r="D213" s="101" t="s">
        <v>462</v>
      </c>
    </row>
    <row r="214" spans="1:4" x14ac:dyDescent="0.25">
      <c r="A214" s="101" t="s">
        <v>1238</v>
      </c>
      <c r="B214" s="101" t="s">
        <v>41</v>
      </c>
      <c r="C214" s="101" t="s">
        <v>470</v>
      </c>
      <c r="D214" s="101" t="s">
        <v>471</v>
      </c>
    </row>
    <row r="215" spans="1:4" x14ac:dyDescent="0.25">
      <c r="A215" s="101" t="s">
        <v>1238</v>
      </c>
      <c r="B215" s="101" t="s">
        <v>41</v>
      </c>
      <c r="C215" s="101" t="s">
        <v>466</v>
      </c>
      <c r="D215" s="101" t="s">
        <v>1032</v>
      </c>
    </row>
    <row r="216" spans="1:4" x14ac:dyDescent="0.25">
      <c r="A216" s="101" t="s">
        <v>1238</v>
      </c>
      <c r="B216" s="101" t="s">
        <v>41</v>
      </c>
      <c r="C216" s="101" t="s">
        <v>469</v>
      </c>
      <c r="D216" s="101" t="s">
        <v>1033</v>
      </c>
    </row>
    <row r="217" spans="1:4" x14ac:dyDescent="0.25">
      <c r="A217" s="101" t="s">
        <v>1238</v>
      </c>
      <c r="B217" s="101" t="s">
        <v>41</v>
      </c>
      <c r="C217" s="101" t="s">
        <v>467</v>
      </c>
      <c r="D217" s="101" t="s">
        <v>468</v>
      </c>
    </row>
    <row r="218" spans="1:4" x14ac:dyDescent="0.25">
      <c r="A218" s="101" t="s">
        <v>1238</v>
      </c>
      <c r="B218" s="101" t="s">
        <v>41</v>
      </c>
      <c r="C218" s="101" t="s">
        <v>472</v>
      </c>
      <c r="D218" s="101" t="s">
        <v>473</v>
      </c>
    </row>
    <row r="219" spans="1:4" x14ac:dyDescent="0.25">
      <c r="A219" s="101" t="s">
        <v>48</v>
      </c>
      <c r="B219" s="101" t="s">
        <v>41</v>
      </c>
      <c r="C219" s="101" t="s">
        <v>479</v>
      </c>
      <c r="D219" s="101" t="s">
        <v>480</v>
      </c>
    </row>
    <row r="220" spans="1:4" x14ac:dyDescent="0.25">
      <c r="A220" s="101" t="s">
        <v>48</v>
      </c>
      <c r="B220" s="101" t="s">
        <v>41</v>
      </c>
      <c r="C220" s="101" t="s">
        <v>481</v>
      </c>
      <c r="D220" s="101" t="s">
        <v>796</v>
      </c>
    </row>
    <row r="221" spans="1:4" x14ac:dyDescent="0.25">
      <c r="A221" s="101" t="s">
        <v>52</v>
      </c>
      <c r="B221" s="101" t="s">
        <v>41</v>
      </c>
      <c r="C221" s="101" t="s">
        <v>485</v>
      </c>
      <c r="D221" s="101" t="s">
        <v>358</v>
      </c>
    </row>
    <row r="222" spans="1:4" x14ac:dyDescent="0.25">
      <c r="A222" s="101" t="s">
        <v>52</v>
      </c>
      <c r="B222" s="101" t="s">
        <v>41</v>
      </c>
      <c r="C222" s="101" t="s">
        <v>483</v>
      </c>
      <c r="D222" s="101" t="s">
        <v>484</v>
      </c>
    </row>
    <row r="223" spans="1:4" x14ac:dyDescent="0.25">
      <c r="A223" s="101" t="s">
        <v>52</v>
      </c>
      <c r="B223" s="101" t="s">
        <v>41</v>
      </c>
      <c r="C223" s="101" t="s">
        <v>486</v>
      </c>
      <c r="D223" s="101" t="s">
        <v>1042</v>
      </c>
    </row>
    <row r="224" spans="1:4" x14ac:dyDescent="0.25">
      <c r="A224" s="101" t="s">
        <v>52</v>
      </c>
      <c r="B224" s="101" t="s">
        <v>41</v>
      </c>
      <c r="C224" s="101" t="s">
        <v>487</v>
      </c>
      <c r="D224" s="101" t="s">
        <v>488</v>
      </c>
    </row>
    <row r="225" spans="1:4" x14ac:dyDescent="0.25">
      <c r="A225" s="101" t="s">
        <v>52</v>
      </c>
      <c r="B225" s="101" t="s">
        <v>41</v>
      </c>
      <c r="C225" s="101" t="s">
        <v>482</v>
      </c>
      <c r="D225" s="101" t="s">
        <v>1043</v>
      </c>
    </row>
    <row r="226" spans="1:4" x14ac:dyDescent="0.25">
      <c r="A226" s="59" t="s">
        <v>1044</v>
      </c>
      <c r="B226" s="59" t="s">
        <v>172</v>
      </c>
      <c r="C226" s="59" t="s">
        <v>572</v>
      </c>
      <c r="D226" s="102" t="s">
        <v>1241</v>
      </c>
    </row>
    <row r="227" spans="1:4" x14ac:dyDescent="0.25">
      <c r="A227" s="59" t="s">
        <v>1044</v>
      </c>
      <c r="B227" s="59" t="s">
        <v>172</v>
      </c>
      <c r="C227" s="59" t="s">
        <v>571</v>
      </c>
      <c r="D227" s="103" t="s">
        <v>1045</v>
      </c>
    </row>
    <row r="228" spans="1:4" x14ac:dyDescent="0.25">
      <c r="A228" s="59" t="s">
        <v>1044</v>
      </c>
      <c r="B228" s="59" t="s">
        <v>172</v>
      </c>
      <c r="C228" s="59" t="s">
        <v>579</v>
      </c>
      <c r="D228" s="103" t="s">
        <v>1091</v>
      </c>
    </row>
    <row r="229" spans="1:4" x14ac:dyDescent="0.25">
      <c r="A229" s="59" t="s">
        <v>1044</v>
      </c>
      <c r="B229" s="59" t="s">
        <v>172</v>
      </c>
      <c r="C229" s="59" t="s">
        <v>580</v>
      </c>
      <c r="D229" s="103" t="s">
        <v>1150</v>
      </c>
    </row>
    <row r="230" spans="1:4" x14ac:dyDescent="0.25">
      <c r="A230" s="59" t="s">
        <v>1044</v>
      </c>
      <c r="B230" s="59" t="s">
        <v>172</v>
      </c>
      <c r="C230" s="59" t="s">
        <v>575</v>
      </c>
      <c r="D230" s="103" t="s">
        <v>576</v>
      </c>
    </row>
    <row r="231" spans="1:4" x14ac:dyDescent="0.25">
      <c r="A231" s="59" t="s">
        <v>1044</v>
      </c>
      <c r="B231" s="59" t="s">
        <v>172</v>
      </c>
      <c r="C231" s="59" t="s">
        <v>581</v>
      </c>
      <c r="D231" s="103" t="s">
        <v>1151</v>
      </c>
    </row>
    <row r="232" spans="1:4" x14ac:dyDescent="0.25">
      <c r="A232" s="59" t="s">
        <v>1044</v>
      </c>
      <c r="B232" s="59" t="s">
        <v>172</v>
      </c>
      <c r="C232" s="59" t="s">
        <v>577</v>
      </c>
      <c r="D232" s="103" t="s">
        <v>578</v>
      </c>
    </row>
    <row r="233" spans="1:4" x14ac:dyDescent="0.25">
      <c r="A233" s="59" t="s">
        <v>1044</v>
      </c>
      <c r="B233" s="59" t="s">
        <v>172</v>
      </c>
      <c r="C233" s="59" t="s">
        <v>573</v>
      </c>
      <c r="D233" s="103" t="s">
        <v>574</v>
      </c>
    </row>
    <row r="234" spans="1:4" x14ac:dyDescent="0.25">
      <c r="A234" s="59" t="s">
        <v>169</v>
      </c>
      <c r="B234" s="59" t="s">
        <v>172</v>
      </c>
      <c r="C234" s="59" t="s">
        <v>593</v>
      </c>
      <c r="D234" s="103" t="s">
        <v>594</v>
      </c>
    </row>
    <row r="235" spans="1:4" x14ac:dyDescent="0.25">
      <c r="A235" s="59" t="s">
        <v>169</v>
      </c>
      <c r="B235" s="59" t="s">
        <v>172</v>
      </c>
      <c r="C235" s="59" t="s">
        <v>597</v>
      </c>
      <c r="D235" s="103" t="s">
        <v>1204</v>
      </c>
    </row>
    <row r="236" spans="1:4" x14ac:dyDescent="0.25">
      <c r="A236" s="59" t="s">
        <v>169</v>
      </c>
      <c r="B236" s="59" t="s">
        <v>172</v>
      </c>
      <c r="C236" s="59" t="s">
        <v>591</v>
      </c>
      <c r="D236" s="103" t="s">
        <v>592</v>
      </c>
    </row>
    <row r="237" spans="1:4" x14ac:dyDescent="0.25">
      <c r="A237" s="59" t="s">
        <v>169</v>
      </c>
      <c r="B237" s="59" t="s">
        <v>172</v>
      </c>
      <c r="C237" s="59" t="s">
        <v>595</v>
      </c>
      <c r="D237" s="103" t="s">
        <v>596</v>
      </c>
    </row>
    <row r="238" spans="1:4" x14ac:dyDescent="0.25">
      <c r="A238" s="59" t="s">
        <v>169</v>
      </c>
      <c r="B238" s="59" t="s">
        <v>172</v>
      </c>
      <c r="C238" s="59" t="s">
        <v>590</v>
      </c>
      <c r="D238" s="103" t="s">
        <v>373</v>
      </c>
    </row>
    <row r="239" spans="1:4" x14ac:dyDescent="0.25">
      <c r="A239" s="59" t="s">
        <v>170</v>
      </c>
      <c r="B239" s="59" t="s">
        <v>172</v>
      </c>
      <c r="C239" s="59" t="s">
        <v>604</v>
      </c>
      <c r="D239" s="103" t="s">
        <v>605</v>
      </c>
    </row>
    <row r="240" spans="1:4" x14ac:dyDescent="0.25">
      <c r="A240" s="59" t="s">
        <v>170</v>
      </c>
      <c r="B240" s="59" t="s">
        <v>172</v>
      </c>
      <c r="C240" s="59" t="s">
        <v>602</v>
      </c>
      <c r="D240" s="103" t="s">
        <v>603</v>
      </c>
    </row>
    <row r="241" spans="1:4" x14ac:dyDescent="0.25">
      <c r="A241" s="59" t="s">
        <v>170</v>
      </c>
      <c r="B241" s="59" t="s">
        <v>172</v>
      </c>
      <c r="C241" s="59" t="s">
        <v>600</v>
      </c>
      <c r="D241" s="103" t="s">
        <v>601</v>
      </c>
    </row>
    <row r="242" spans="1:4" x14ac:dyDescent="0.25">
      <c r="A242" s="59" t="s">
        <v>170</v>
      </c>
      <c r="B242" s="59" t="s">
        <v>172</v>
      </c>
      <c r="C242" s="59" t="s">
        <v>606</v>
      </c>
      <c r="D242" s="103" t="s">
        <v>607</v>
      </c>
    </row>
    <row r="243" spans="1:4" x14ac:dyDescent="0.25">
      <c r="A243" s="59" t="s">
        <v>170</v>
      </c>
      <c r="B243" s="59" t="s">
        <v>172</v>
      </c>
      <c r="C243" s="59" t="s">
        <v>608</v>
      </c>
      <c r="D243" s="103" t="s">
        <v>1205</v>
      </c>
    </row>
    <row r="244" spans="1:4" x14ac:dyDescent="0.25">
      <c r="A244" s="59" t="s">
        <v>170</v>
      </c>
      <c r="B244" s="59" t="s">
        <v>172</v>
      </c>
      <c r="C244" s="59" t="s">
        <v>598</v>
      </c>
      <c r="D244" s="103" t="s">
        <v>599</v>
      </c>
    </row>
    <row r="245" spans="1:4" x14ac:dyDescent="0.25">
      <c r="A245" s="105" t="s">
        <v>166</v>
      </c>
      <c r="B245" s="105" t="s">
        <v>172</v>
      </c>
      <c r="C245" s="105" t="s">
        <v>519</v>
      </c>
      <c r="D245" s="106" t="s">
        <v>520</v>
      </c>
    </row>
    <row r="246" spans="1:4" x14ac:dyDescent="0.25">
      <c r="A246" s="105" t="s">
        <v>166</v>
      </c>
      <c r="B246" s="105" t="s">
        <v>172</v>
      </c>
      <c r="C246" s="105" t="s">
        <v>522</v>
      </c>
      <c r="D246" s="106" t="s">
        <v>523</v>
      </c>
    </row>
    <row r="247" spans="1:4" x14ac:dyDescent="0.25">
      <c r="A247" s="105" t="s">
        <v>166</v>
      </c>
      <c r="B247" s="105" t="s">
        <v>172</v>
      </c>
      <c r="C247" s="105" t="s">
        <v>521</v>
      </c>
      <c r="D247" s="106" t="s">
        <v>1242</v>
      </c>
    </row>
    <row r="248" spans="1:4" x14ac:dyDescent="0.25">
      <c r="A248" s="105" t="s">
        <v>168</v>
      </c>
      <c r="B248" s="105" t="s">
        <v>172</v>
      </c>
      <c r="C248" s="105" t="s">
        <v>525</v>
      </c>
      <c r="D248" s="106" t="s">
        <v>526</v>
      </c>
    </row>
    <row r="249" spans="1:4" x14ac:dyDescent="0.25">
      <c r="A249" s="104" t="s">
        <v>168</v>
      </c>
      <c r="B249" s="105" t="s">
        <v>172</v>
      </c>
      <c r="C249" s="105" t="s">
        <v>528</v>
      </c>
      <c r="D249" s="106" t="s">
        <v>529</v>
      </c>
    </row>
    <row r="250" spans="1:4" x14ac:dyDescent="0.25">
      <c r="A250" s="104" t="s">
        <v>168</v>
      </c>
      <c r="B250" s="105" t="s">
        <v>172</v>
      </c>
      <c r="C250" s="105" t="s">
        <v>530</v>
      </c>
      <c r="D250" s="106" t="s">
        <v>468</v>
      </c>
    </row>
    <row r="251" spans="1:4" x14ac:dyDescent="0.25">
      <c r="A251" s="104" t="s">
        <v>168</v>
      </c>
      <c r="B251" s="105" t="s">
        <v>172</v>
      </c>
      <c r="C251" s="105" t="s">
        <v>527</v>
      </c>
      <c r="D251" s="106" t="s">
        <v>1148</v>
      </c>
    </row>
    <row r="252" spans="1:4" x14ac:dyDescent="0.25">
      <c r="A252" s="104" t="s">
        <v>168</v>
      </c>
      <c r="B252" s="105" t="s">
        <v>172</v>
      </c>
      <c r="C252" s="105" t="s">
        <v>524</v>
      </c>
      <c r="D252" s="106" t="s">
        <v>1149</v>
      </c>
    </row>
    <row r="253" spans="1:4" x14ac:dyDescent="0.25">
      <c r="A253" s="127" t="s">
        <v>167</v>
      </c>
      <c r="B253" s="59" t="s">
        <v>172</v>
      </c>
      <c r="C253" s="10" t="s">
        <v>586</v>
      </c>
      <c r="D253" s="58" t="s">
        <v>587</v>
      </c>
    </row>
    <row r="254" spans="1:4" x14ac:dyDescent="0.25">
      <c r="A254" s="127" t="s">
        <v>167</v>
      </c>
      <c r="B254" s="59" t="s">
        <v>172</v>
      </c>
      <c r="C254" s="10" t="s">
        <v>588</v>
      </c>
      <c r="D254" s="58" t="s">
        <v>589</v>
      </c>
    </row>
    <row r="255" spans="1:4" x14ac:dyDescent="0.25">
      <c r="A255" s="127" t="s">
        <v>167</v>
      </c>
      <c r="B255" s="59" t="s">
        <v>172</v>
      </c>
      <c r="C255" s="10" t="s">
        <v>583</v>
      </c>
      <c r="D255" s="58" t="s">
        <v>584</v>
      </c>
    </row>
    <row r="256" spans="1:4" x14ac:dyDescent="0.25">
      <c r="A256" s="127" t="s">
        <v>167</v>
      </c>
      <c r="B256" s="10" t="s">
        <v>172</v>
      </c>
      <c r="C256" s="10" t="s">
        <v>582</v>
      </c>
      <c r="D256" s="58" t="s">
        <v>1172</v>
      </c>
    </row>
    <row r="257" spans="1:4" x14ac:dyDescent="0.25">
      <c r="A257" s="10" t="s">
        <v>167</v>
      </c>
      <c r="B257" s="10" t="s">
        <v>172</v>
      </c>
      <c r="C257" s="10" t="s">
        <v>585</v>
      </c>
      <c r="D257" s="58" t="s">
        <v>1173</v>
      </c>
    </row>
    <row r="258" spans="1:4" x14ac:dyDescent="0.25">
      <c r="A258" s="105" t="s">
        <v>165</v>
      </c>
      <c r="B258" s="105" t="s">
        <v>172</v>
      </c>
      <c r="C258" s="105" t="s">
        <v>613</v>
      </c>
      <c r="D258" s="106" t="s">
        <v>614</v>
      </c>
    </row>
    <row r="259" spans="1:4" x14ac:dyDescent="0.25">
      <c r="A259" s="105" t="s">
        <v>165</v>
      </c>
      <c r="B259" s="105" t="s">
        <v>172</v>
      </c>
      <c r="C259" s="105" t="s">
        <v>617</v>
      </c>
      <c r="D259" s="106" t="s">
        <v>618</v>
      </c>
    </row>
    <row r="260" spans="1:4" x14ac:dyDescent="0.25">
      <c r="A260" s="105" t="s">
        <v>165</v>
      </c>
      <c r="B260" s="105" t="s">
        <v>172</v>
      </c>
      <c r="C260" s="105" t="s">
        <v>615</v>
      </c>
      <c r="D260" s="106" t="s">
        <v>616</v>
      </c>
    </row>
    <row r="261" spans="1:4" x14ac:dyDescent="0.25">
      <c r="A261" s="105" t="s">
        <v>165</v>
      </c>
      <c r="B261" s="105" t="s">
        <v>172</v>
      </c>
      <c r="C261" s="105" t="s">
        <v>611</v>
      </c>
      <c r="D261" s="106" t="s">
        <v>612</v>
      </c>
    </row>
    <row r="262" spans="1:4" x14ac:dyDescent="0.25">
      <c r="A262" s="105" t="s">
        <v>165</v>
      </c>
      <c r="B262" s="105" t="s">
        <v>172</v>
      </c>
      <c r="C262" s="105" t="s">
        <v>609</v>
      </c>
      <c r="D262" s="106" t="s">
        <v>1046</v>
      </c>
    </row>
    <row r="263" spans="1:4" x14ac:dyDescent="0.25">
      <c r="A263" s="105" t="s">
        <v>165</v>
      </c>
      <c r="B263" s="105" t="s">
        <v>172</v>
      </c>
      <c r="C263" s="105" t="s">
        <v>1047</v>
      </c>
      <c r="D263" s="106" t="s">
        <v>1152</v>
      </c>
    </row>
    <row r="264" spans="1:4" x14ac:dyDescent="0.25">
      <c r="A264" s="105" t="s">
        <v>165</v>
      </c>
      <c r="B264" s="105" t="s">
        <v>172</v>
      </c>
      <c r="C264" s="105" t="s">
        <v>610</v>
      </c>
      <c r="D264" s="106" t="s">
        <v>1243</v>
      </c>
    </row>
    <row r="265" spans="1:4" x14ac:dyDescent="0.25">
      <c r="A265" s="105" t="s">
        <v>165</v>
      </c>
      <c r="B265" s="105" t="s">
        <v>172</v>
      </c>
      <c r="C265" s="105" t="s">
        <v>619</v>
      </c>
      <c r="D265" s="106" t="s">
        <v>1106</v>
      </c>
    </row>
    <row r="266" spans="1:4" x14ac:dyDescent="0.25">
      <c r="A266" s="59" t="s">
        <v>1240</v>
      </c>
      <c r="B266" s="59" t="s">
        <v>172</v>
      </c>
      <c r="C266" s="59" t="s">
        <v>565</v>
      </c>
      <c r="D266" s="103" t="s">
        <v>566</v>
      </c>
    </row>
    <row r="267" spans="1:4" x14ac:dyDescent="0.25">
      <c r="A267" s="59" t="s">
        <v>1240</v>
      </c>
      <c r="B267" s="59" t="s">
        <v>172</v>
      </c>
      <c r="C267" s="59" t="s">
        <v>569</v>
      </c>
      <c r="D267" s="103" t="s">
        <v>570</v>
      </c>
    </row>
    <row r="268" spans="1:4" x14ac:dyDescent="0.25">
      <c r="A268" s="59" t="s">
        <v>1240</v>
      </c>
      <c r="B268" s="59" t="s">
        <v>172</v>
      </c>
      <c r="C268" s="59" t="s">
        <v>567</v>
      </c>
      <c r="D268" s="103" t="s">
        <v>568</v>
      </c>
    </row>
    <row r="269" spans="1:4" x14ac:dyDescent="0.25">
      <c r="A269" s="59" t="s">
        <v>1240</v>
      </c>
      <c r="B269" s="59" t="s">
        <v>172</v>
      </c>
      <c r="C269" s="59" t="s">
        <v>563</v>
      </c>
      <c r="D269" s="103" t="s">
        <v>564</v>
      </c>
    </row>
    <row r="270" spans="1:4" x14ac:dyDescent="0.25">
      <c r="A270" s="59" t="s">
        <v>162</v>
      </c>
      <c r="B270" s="59" t="s">
        <v>172</v>
      </c>
      <c r="C270" s="59" t="s">
        <v>555</v>
      </c>
      <c r="D270" s="103" t="s">
        <v>556</v>
      </c>
    </row>
    <row r="271" spans="1:4" x14ac:dyDescent="0.25">
      <c r="A271" s="59" t="s">
        <v>162</v>
      </c>
      <c r="B271" s="59" t="s">
        <v>172</v>
      </c>
      <c r="C271" s="59" t="s">
        <v>553</v>
      </c>
      <c r="D271" s="103" t="s">
        <v>554</v>
      </c>
    </row>
    <row r="272" spans="1:4" x14ac:dyDescent="0.25">
      <c r="A272" s="59" t="s">
        <v>162</v>
      </c>
      <c r="B272" s="59" t="s">
        <v>172</v>
      </c>
      <c r="C272" s="59" t="s">
        <v>551</v>
      </c>
      <c r="D272" s="103" t="s">
        <v>552</v>
      </c>
    </row>
    <row r="273" spans="1:4" x14ac:dyDescent="0.25">
      <c r="A273" s="59" t="s">
        <v>162</v>
      </c>
      <c r="B273" s="59" t="s">
        <v>172</v>
      </c>
      <c r="C273" s="59" t="s">
        <v>561</v>
      </c>
      <c r="D273" s="103" t="s">
        <v>562</v>
      </c>
    </row>
    <row r="274" spans="1:4" x14ac:dyDescent="0.25">
      <c r="A274" s="59" t="s">
        <v>162</v>
      </c>
      <c r="B274" s="59" t="s">
        <v>172</v>
      </c>
      <c r="C274" s="59" t="s">
        <v>557</v>
      </c>
      <c r="D274" s="103" t="s">
        <v>558</v>
      </c>
    </row>
    <row r="275" spans="1:4" x14ac:dyDescent="0.25">
      <c r="A275" s="59" t="s">
        <v>162</v>
      </c>
      <c r="B275" s="59" t="s">
        <v>172</v>
      </c>
      <c r="C275" s="59" t="s">
        <v>559</v>
      </c>
      <c r="D275" s="103" t="s">
        <v>560</v>
      </c>
    </row>
    <row r="276" spans="1:4" x14ac:dyDescent="0.25">
      <c r="A276" s="59" t="s">
        <v>160</v>
      </c>
      <c r="B276" s="59" t="s">
        <v>172</v>
      </c>
      <c r="C276" s="59" t="s">
        <v>532</v>
      </c>
      <c r="D276" s="103" t="s">
        <v>533</v>
      </c>
    </row>
    <row r="277" spans="1:4" x14ac:dyDescent="0.25">
      <c r="A277" s="59" t="s">
        <v>160</v>
      </c>
      <c r="B277" s="59" t="s">
        <v>172</v>
      </c>
      <c r="C277" s="59" t="s">
        <v>531</v>
      </c>
      <c r="D277" s="103" t="s">
        <v>1037</v>
      </c>
    </row>
    <row r="278" spans="1:4" x14ac:dyDescent="0.25">
      <c r="A278" s="59" t="s">
        <v>161</v>
      </c>
      <c r="B278" s="59" t="s">
        <v>172</v>
      </c>
      <c r="C278" s="59" t="s">
        <v>542</v>
      </c>
      <c r="D278" s="103" t="s">
        <v>543</v>
      </c>
    </row>
    <row r="279" spans="1:4" x14ac:dyDescent="0.25">
      <c r="A279" s="59" t="s">
        <v>161</v>
      </c>
      <c r="B279" s="59" t="s">
        <v>172</v>
      </c>
      <c r="C279" s="59" t="s">
        <v>548</v>
      </c>
      <c r="D279" s="103" t="s">
        <v>1147</v>
      </c>
    </row>
    <row r="280" spans="1:4" x14ac:dyDescent="0.25">
      <c r="A280" s="59" t="s">
        <v>161</v>
      </c>
      <c r="B280" s="59" t="s">
        <v>172</v>
      </c>
      <c r="C280" s="59" t="s">
        <v>549</v>
      </c>
      <c r="D280" s="103" t="s">
        <v>550</v>
      </c>
    </row>
    <row r="281" spans="1:4" x14ac:dyDescent="0.25">
      <c r="A281" s="59" t="s">
        <v>161</v>
      </c>
      <c r="B281" s="59" t="s">
        <v>172</v>
      </c>
      <c r="C281" s="59" t="s">
        <v>540</v>
      </c>
      <c r="D281" s="103" t="s">
        <v>541</v>
      </c>
    </row>
    <row r="282" spans="1:4" x14ac:dyDescent="0.25">
      <c r="A282" s="59" t="s">
        <v>161</v>
      </c>
      <c r="B282" s="59" t="s">
        <v>172</v>
      </c>
      <c r="C282" s="59" t="s">
        <v>536</v>
      </c>
      <c r="D282" s="103" t="s">
        <v>537</v>
      </c>
    </row>
    <row r="283" spans="1:4" x14ac:dyDescent="0.25">
      <c r="A283" s="59" t="s">
        <v>161</v>
      </c>
      <c r="B283" s="59" t="s">
        <v>172</v>
      </c>
      <c r="C283" s="59" t="s">
        <v>546</v>
      </c>
      <c r="D283" s="103" t="s">
        <v>547</v>
      </c>
    </row>
    <row r="284" spans="1:4" x14ac:dyDescent="0.25">
      <c r="A284" s="59" t="s">
        <v>161</v>
      </c>
      <c r="B284" s="59" t="s">
        <v>172</v>
      </c>
      <c r="C284" s="59" t="s">
        <v>534</v>
      </c>
      <c r="D284" s="103" t="s">
        <v>535</v>
      </c>
    </row>
    <row r="285" spans="1:4" x14ac:dyDescent="0.25">
      <c r="A285" s="59" t="s">
        <v>161</v>
      </c>
      <c r="B285" s="59" t="s">
        <v>172</v>
      </c>
      <c r="C285" s="59" t="s">
        <v>544</v>
      </c>
      <c r="D285" s="103" t="s">
        <v>1287</v>
      </c>
    </row>
    <row r="286" spans="1:4" x14ac:dyDescent="0.25">
      <c r="A286" s="59" t="s">
        <v>161</v>
      </c>
      <c r="B286" s="59" t="s">
        <v>172</v>
      </c>
      <c r="C286" s="59" t="s">
        <v>545</v>
      </c>
      <c r="D286" s="103" t="s">
        <v>1171</v>
      </c>
    </row>
    <row r="287" spans="1:4" x14ac:dyDescent="0.25">
      <c r="A287" s="10" t="s">
        <v>161</v>
      </c>
      <c r="B287" s="10" t="s">
        <v>172</v>
      </c>
      <c r="C287" s="10" t="s">
        <v>538</v>
      </c>
      <c r="D287" s="107" t="s">
        <v>539</v>
      </c>
    </row>
    <row r="288" spans="1:4" x14ac:dyDescent="0.25">
      <c r="A288" s="65" t="s">
        <v>633</v>
      </c>
      <c r="B288" s="65" t="s">
        <v>66</v>
      </c>
      <c r="C288" s="64" t="s">
        <v>635</v>
      </c>
      <c r="D288" s="64" t="s">
        <v>636</v>
      </c>
    </row>
    <row r="289" spans="1:4" x14ac:dyDescent="0.25">
      <c r="A289" s="65" t="s">
        <v>633</v>
      </c>
      <c r="B289" s="65" t="s">
        <v>66</v>
      </c>
      <c r="C289" s="64" t="s">
        <v>634</v>
      </c>
      <c r="D289" s="64" t="s">
        <v>1288</v>
      </c>
    </row>
    <row r="290" spans="1:4" x14ac:dyDescent="0.25">
      <c r="A290" s="64" t="s">
        <v>72</v>
      </c>
      <c r="B290" s="66" t="s">
        <v>66</v>
      </c>
      <c r="C290" s="66" t="s">
        <v>654</v>
      </c>
      <c r="D290" s="66" t="s">
        <v>1289</v>
      </c>
    </row>
    <row r="291" spans="1:4" ht="15.75" x14ac:dyDescent="0.25">
      <c r="A291" s="64" t="s">
        <v>72</v>
      </c>
      <c r="B291" s="66" t="s">
        <v>66</v>
      </c>
      <c r="C291" s="67" t="s">
        <v>651</v>
      </c>
      <c r="D291" s="68" t="s">
        <v>652</v>
      </c>
    </row>
    <row r="292" spans="1:4" x14ac:dyDescent="0.25">
      <c r="A292" s="64" t="s">
        <v>72</v>
      </c>
      <c r="B292" s="66" t="s">
        <v>66</v>
      </c>
      <c r="C292" s="66" t="s">
        <v>641</v>
      </c>
      <c r="D292" s="62" t="s">
        <v>1174</v>
      </c>
    </row>
    <row r="293" spans="1:4" x14ac:dyDescent="0.25">
      <c r="A293" s="64" t="s">
        <v>72</v>
      </c>
      <c r="B293" s="66" t="s">
        <v>66</v>
      </c>
      <c r="C293" s="66" t="s">
        <v>658</v>
      </c>
      <c r="D293" s="66" t="s">
        <v>659</v>
      </c>
    </row>
    <row r="294" spans="1:4" x14ac:dyDescent="0.25">
      <c r="A294" s="64" t="s">
        <v>72</v>
      </c>
      <c r="B294" s="66" t="s">
        <v>66</v>
      </c>
      <c r="C294" s="66" t="s">
        <v>648</v>
      </c>
      <c r="D294" s="66" t="s">
        <v>649</v>
      </c>
    </row>
    <row r="295" spans="1:4" x14ac:dyDescent="0.25">
      <c r="A295" s="64" t="s">
        <v>72</v>
      </c>
      <c r="B295" s="66" t="s">
        <v>66</v>
      </c>
      <c r="C295" s="66" t="s">
        <v>656</v>
      </c>
      <c r="D295" s="66" t="s">
        <v>657</v>
      </c>
    </row>
    <row r="296" spans="1:4" x14ac:dyDescent="0.25">
      <c r="A296" s="64" t="s">
        <v>72</v>
      </c>
      <c r="B296" s="66" t="s">
        <v>66</v>
      </c>
      <c r="C296" s="66" t="s">
        <v>639</v>
      </c>
      <c r="D296" s="66" t="s">
        <v>640</v>
      </c>
    </row>
    <row r="297" spans="1:4" x14ac:dyDescent="0.25">
      <c r="A297" s="64" t="s">
        <v>72</v>
      </c>
      <c r="B297" s="66" t="s">
        <v>66</v>
      </c>
      <c r="C297" s="66" t="s">
        <v>655</v>
      </c>
      <c r="D297" s="66" t="s">
        <v>1290</v>
      </c>
    </row>
    <row r="298" spans="1:4" x14ac:dyDescent="0.25">
      <c r="A298" s="64" t="s">
        <v>72</v>
      </c>
      <c r="B298" s="66" t="s">
        <v>66</v>
      </c>
      <c r="C298" s="66" t="s">
        <v>653</v>
      </c>
      <c r="D298" s="66" t="s">
        <v>1291</v>
      </c>
    </row>
    <row r="299" spans="1:4" x14ac:dyDescent="0.25">
      <c r="A299" s="64" t="s">
        <v>72</v>
      </c>
      <c r="B299" s="66" t="s">
        <v>66</v>
      </c>
      <c r="C299" s="66" t="s">
        <v>642</v>
      </c>
      <c r="D299" s="66" t="s">
        <v>643</v>
      </c>
    </row>
    <row r="300" spans="1:4" x14ac:dyDescent="0.25">
      <c r="A300" s="64" t="s">
        <v>72</v>
      </c>
      <c r="B300" s="66" t="s">
        <v>66</v>
      </c>
      <c r="C300" s="66" t="s">
        <v>650</v>
      </c>
      <c r="D300" s="66" t="s">
        <v>1292</v>
      </c>
    </row>
    <row r="301" spans="1:4" x14ac:dyDescent="0.25">
      <c r="A301" s="64" t="s">
        <v>72</v>
      </c>
      <c r="B301" s="66" t="s">
        <v>66</v>
      </c>
      <c r="C301" s="66" t="s">
        <v>646</v>
      </c>
      <c r="D301" s="66" t="s">
        <v>647</v>
      </c>
    </row>
    <row r="302" spans="1:4" x14ac:dyDescent="0.25">
      <c r="A302" s="64" t="s">
        <v>72</v>
      </c>
      <c r="B302" s="66" t="s">
        <v>66</v>
      </c>
      <c r="C302" s="64" t="s">
        <v>637</v>
      </c>
      <c r="D302" s="64" t="s">
        <v>638</v>
      </c>
    </row>
    <row r="303" spans="1:4" x14ac:dyDescent="0.25">
      <c r="A303" s="64" t="s">
        <v>72</v>
      </c>
      <c r="B303" s="64" t="s">
        <v>66</v>
      </c>
      <c r="C303" s="64" t="s">
        <v>644</v>
      </c>
      <c r="D303" s="64" t="s">
        <v>645</v>
      </c>
    </row>
    <row r="304" spans="1:4" x14ac:dyDescent="0.25">
      <c r="A304" s="84" t="s">
        <v>69</v>
      </c>
      <c r="B304" s="82" t="s">
        <v>66</v>
      </c>
      <c r="C304" s="59" t="s">
        <v>632</v>
      </c>
      <c r="D304" s="59" t="s">
        <v>1153</v>
      </c>
    </row>
    <row r="305" spans="1:4" x14ac:dyDescent="0.25">
      <c r="A305" s="84" t="s">
        <v>69</v>
      </c>
      <c r="B305" s="82" t="s">
        <v>66</v>
      </c>
      <c r="C305" s="59" t="s">
        <v>630</v>
      </c>
      <c r="D305" s="59" t="s">
        <v>631</v>
      </c>
    </row>
    <row r="306" spans="1:4" x14ac:dyDescent="0.25">
      <c r="A306" s="106" t="s">
        <v>65</v>
      </c>
      <c r="B306" s="82" t="s">
        <v>66</v>
      </c>
      <c r="C306" s="59" t="s">
        <v>620</v>
      </c>
      <c r="D306" s="59" t="s">
        <v>1048</v>
      </c>
    </row>
    <row r="307" spans="1:4" x14ac:dyDescent="0.25">
      <c r="A307" s="106" t="s">
        <v>65</v>
      </c>
      <c r="B307" s="82" t="s">
        <v>66</v>
      </c>
      <c r="C307" s="59" t="s">
        <v>622</v>
      </c>
      <c r="D307" s="59" t="s">
        <v>1049</v>
      </c>
    </row>
    <row r="308" spans="1:4" x14ac:dyDescent="0.25">
      <c r="A308" s="106" t="s">
        <v>65</v>
      </c>
      <c r="B308" s="82" t="s">
        <v>66</v>
      </c>
      <c r="C308" s="59" t="s">
        <v>623</v>
      </c>
      <c r="D308" s="59" t="s">
        <v>1050</v>
      </c>
    </row>
    <row r="309" spans="1:4" x14ac:dyDescent="0.25">
      <c r="A309" s="84" t="s">
        <v>73</v>
      </c>
      <c r="B309" s="82" t="s">
        <v>66</v>
      </c>
      <c r="C309" s="59" t="s">
        <v>627</v>
      </c>
      <c r="D309" s="59" t="s">
        <v>1154</v>
      </c>
    </row>
    <row r="310" spans="1:4" x14ac:dyDescent="0.25">
      <c r="A310" s="84" t="s">
        <v>73</v>
      </c>
      <c r="B310" s="82" t="s">
        <v>66</v>
      </c>
      <c r="C310" s="59" t="s">
        <v>628</v>
      </c>
      <c r="D310" s="59" t="s">
        <v>629</v>
      </c>
    </row>
    <row r="311" spans="1:4" x14ac:dyDescent="0.25">
      <c r="A311" s="84" t="s">
        <v>73</v>
      </c>
      <c r="B311" s="82" t="s">
        <v>66</v>
      </c>
      <c r="C311" s="59" t="s">
        <v>624</v>
      </c>
      <c r="D311" s="59" t="s">
        <v>625</v>
      </c>
    </row>
    <row r="312" spans="1:4" x14ac:dyDescent="0.25">
      <c r="A312" s="84" t="s">
        <v>73</v>
      </c>
      <c r="B312" s="82" t="s">
        <v>66</v>
      </c>
      <c r="C312" s="59" t="s">
        <v>626</v>
      </c>
      <c r="D312" s="59" t="s">
        <v>1051</v>
      </c>
    </row>
    <row r="313" spans="1:4" x14ac:dyDescent="0.25">
      <c r="A313" s="2" t="s">
        <v>74</v>
      </c>
      <c r="B313" s="2" t="s">
        <v>66</v>
      </c>
      <c r="C313" s="2" t="s">
        <v>679</v>
      </c>
      <c r="D313" s="2" t="s">
        <v>680</v>
      </c>
    </row>
    <row r="314" spans="1:4" x14ac:dyDescent="0.25">
      <c r="A314" s="2" t="s">
        <v>74</v>
      </c>
      <c r="B314" s="2" t="s">
        <v>66</v>
      </c>
      <c r="C314" s="2" t="s">
        <v>668</v>
      </c>
      <c r="D314" s="2" t="s">
        <v>669</v>
      </c>
    </row>
    <row r="315" spans="1:4" x14ac:dyDescent="0.25">
      <c r="A315" s="2" t="s">
        <v>74</v>
      </c>
      <c r="B315" s="2" t="s">
        <v>66</v>
      </c>
      <c r="C315" s="2" t="s">
        <v>672</v>
      </c>
      <c r="D315" s="2" t="s">
        <v>673</v>
      </c>
    </row>
    <row r="316" spans="1:4" x14ac:dyDescent="0.25">
      <c r="A316" s="2" t="s">
        <v>74</v>
      </c>
      <c r="B316" s="2" t="s">
        <v>66</v>
      </c>
      <c r="C316" s="2" t="s">
        <v>677</v>
      </c>
      <c r="D316" s="2" t="s">
        <v>377</v>
      </c>
    </row>
    <row r="317" spans="1:4" x14ac:dyDescent="0.25">
      <c r="A317" s="2" t="s">
        <v>74</v>
      </c>
      <c r="B317" s="2" t="s">
        <v>66</v>
      </c>
      <c r="C317" s="2" t="s">
        <v>678</v>
      </c>
      <c r="D317" s="2" t="s">
        <v>1293</v>
      </c>
    </row>
    <row r="318" spans="1:4" x14ac:dyDescent="0.25">
      <c r="A318" s="2" t="s">
        <v>74</v>
      </c>
      <c r="B318" s="2" t="s">
        <v>66</v>
      </c>
      <c r="C318" s="2" t="s">
        <v>670</v>
      </c>
      <c r="D318" s="2" t="s">
        <v>671</v>
      </c>
    </row>
    <row r="319" spans="1:4" x14ac:dyDescent="0.25">
      <c r="A319" s="2" t="s">
        <v>74</v>
      </c>
      <c r="B319" s="2" t="s">
        <v>66</v>
      </c>
      <c r="C319" s="2" t="s">
        <v>675</v>
      </c>
      <c r="D319" s="2" t="s">
        <v>676</v>
      </c>
    </row>
    <row r="320" spans="1:4" x14ac:dyDescent="0.25">
      <c r="A320" s="2" t="s">
        <v>74</v>
      </c>
      <c r="B320" s="2" t="s">
        <v>66</v>
      </c>
      <c r="C320" s="2" t="s">
        <v>674</v>
      </c>
      <c r="D320" s="2" t="s">
        <v>1088</v>
      </c>
    </row>
    <row r="321" spans="1:4" x14ac:dyDescent="0.25">
      <c r="A321" s="2" t="s">
        <v>76</v>
      </c>
      <c r="B321" s="2" t="s">
        <v>66</v>
      </c>
      <c r="C321" s="2" t="s">
        <v>683</v>
      </c>
      <c r="D321" s="2" t="s">
        <v>1294</v>
      </c>
    </row>
    <row r="322" spans="1:4" x14ac:dyDescent="0.25">
      <c r="A322" s="2" t="s">
        <v>76</v>
      </c>
      <c r="B322" s="2" t="s">
        <v>66</v>
      </c>
      <c r="C322" s="2" t="s">
        <v>681</v>
      </c>
      <c r="D322" s="2" t="s">
        <v>682</v>
      </c>
    </row>
    <row r="323" spans="1:4" x14ac:dyDescent="0.25">
      <c r="A323" s="2" t="s">
        <v>76</v>
      </c>
      <c r="B323" s="2" t="s">
        <v>66</v>
      </c>
      <c r="C323" s="2" t="s">
        <v>1107</v>
      </c>
      <c r="D323" s="2" t="s">
        <v>1108</v>
      </c>
    </row>
    <row r="324" spans="1:4" x14ac:dyDescent="0.25">
      <c r="A324" s="2" t="s">
        <v>79</v>
      </c>
      <c r="B324" s="2" t="s">
        <v>66</v>
      </c>
      <c r="C324" s="2" t="s">
        <v>664</v>
      </c>
      <c r="D324" s="2" t="s">
        <v>665</v>
      </c>
    </row>
    <row r="325" spans="1:4" x14ac:dyDescent="0.25">
      <c r="A325" s="2" t="s">
        <v>79</v>
      </c>
      <c r="B325" s="2" t="s">
        <v>66</v>
      </c>
      <c r="C325" s="2" t="s">
        <v>663</v>
      </c>
      <c r="D325" s="2" t="s">
        <v>667</v>
      </c>
    </row>
    <row r="326" spans="1:4" x14ac:dyDescent="0.25">
      <c r="A326" s="2" t="s">
        <v>79</v>
      </c>
      <c r="B326" s="2" t="s">
        <v>66</v>
      </c>
      <c r="C326" s="2" t="s">
        <v>660</v>
      </c>
      <c r="D326" s="2" t="s">
        <v>1052</v>
      </c>
    </row>
    <row r="327" spans="1:4" x14ac:dyDescent="0.25">
      <c r="A327" s="2" t="s">
        <v>79</v>
      </c>
      <c r="B327" s="2" t="s">
        <v>66</v>
      </c>
      <c r="C327" s="2" t="s">
        <v>661</v>
      </c>
      <c r="D327" s="2" t="s">
        <v>662</v>
      </c>
    </row>
    <row r="328" spans="1:4" x14ac:dyDescent="0.25">
      <c r="A328" s="2" t="s">
        <v>79</v>
      </c>
      <c r="B328" s="2" t="s">
        <v>66</v>
      </c>
      <c r="C328" s="2" t="s">
        <v>666</v>
      </c>
      <c r="D328" s="2" t="s">
        <v>667</v>
      </c>
    </row>
    <row r="329" spans="1:4" x14ac:dyDescent="0.25">
      <c r="A329" s="110" t="s">
        <v>85</v>
      </c>
      <c r="B329" s="111" t="s">
        <v>66</v>
      </c>
      <c r="C329" s="110" t="s">
        <v>711</v>
      </c>
      <c r="D329" s="110" t="s">
        <v>712</v>
      </c>
    </row>
    <row r="330" spans="1:4" x14ac:dyDescent="0.25">
      <c r="A330" s="110" t="s">
        <v>85</v>
      </c>
      <c r="B330" s="111" t="s">
        <v>66</v>
      </c>
      <c r="C330" s="110" t="s">
        <v>715</v>
      </c>
      <c r="D330" s="110" t="s">
        <v>1109</v>
      </c>
    </row>
    <row r="331" spans="1:4" x14ac:dyDescent="0.25">
      <c r="A331" s="110" t="s">
        <v>85</v>
      </c>
      <c r="B331" s="111" t="s">
        <v>66</v>
      </c>
      <c r="C331" s="110" t="s">
        <v>714</v>
      </c>
      <c r="D331" s="110" t="s">
        <v>1091</v>
      </c>
    </row>
    <row r="332" spans="1:4" x14ac:dyDescent="0.25">
      <c r="A332" s="110" t="s">
        <v>85</v>
      </c>
      <c r="B332" s="111" t="s">
        <v>66</v>
      </c>
      <c r="C332" s="110" t="s">
        <v>713</v>
      </c>
      <c r="D332" s="110" t="s">
        <v>1090</v>
      </c>
    </row>
    <row r="333" spans="1:4" x14ac:dyDescent="0.25">
      <c r="A333" s="108" t="s">
        <v>85</v>
      </c>
      <c r="B333" s="109" t="s">
        <v>66</v>
      </c>
      <c r="C333" s="108" t="s">
        <v>716</v>
      </c>
      <c r="D333" s="108" t="s">
        <v>1092</v>
      </c>
    </row>
    <row r="334" spans="1:4" x14ac:dyDescent="0.25">
      <c r="A334" s="110" t="s">
        <v>80</v>
      </c>
      <c r="B334" s="111" t="s">
        <v>66</v>
      </c>
      <c r="C334" s="110" t="s">
        <v>717</v>
      </c>
      <c r="D334" s="110" t="s">
        <v>1089</v>
      </c>
    </row>
    <row r="335" spans="1:4" x14ac:dyDescent="0.25">
      <c r="A335" s="110" t="s">
        <v>80</v>
      </c>
      <c r="B335" s="111" t="s">
        <v>66</v>
      </c>
      <c r="C335" s="110" t="s">
        <v>718</v>
      </c>
      <c r="D335" s="110" t="s">
        <v>719</v>
      </c>
    </row>
    <row r="336" spans="1:4" x14ac:dyDescent="0.25">
      <c r="A336" s="110" t="s">
        <v>80</v>
      </c>
      <c r="B336" s="111" t="s">
        <v>66</v>
      </c>
      <c r="C336" s="110" t="s">
        <v>720</v>
      </c>
      <c r="D336" s="110" t="s">
        <v>721</v>
      </c>
    </row>
    <row r="337" spans="1:4" x14ac:dyDescent="0.25">
      <c r="A337" s="110" t="s">
        <v>80</v>
      </c>
      <c r="B337" s="111" t="s">
        <v>66</v>
      </c>
      <c r="C337" s="110" t="s">
        <v>722</v>
      </c>
      <c r="D337" s="110" t="s">
        <v>723</v>
      </c>
    </row>
    <row r="338" spans="1:4" x14ac:dyDescent="0.25">
      <c r="A338" s="110" t="s">
        <v>84</v>
      </c>
      <c r="B338" s="111" t="s">
        <v>66</v>
      </c>
      <c r="C338" s="110" t="s">
        <v>703</v>
      </c>
      <c r="D338" s="110" t="s">
        <v>704</v>
      </c>
    </row>
    <row r="339" spans="1:4" x14ac:dyDescent="0.25">
      <c r="A339" s="110" t="s">
        <v>84</v>
      </c>
      <c r="B339" s="111" t="s">
        <v>66</v>
      </c>
      <c r="C339" s="110" t="s">
        <v>705</v>
      </c>
      <c r="D339" s="110" t="s">
        <v>706</v>
      </c>
    </row>
    <row r="340" spans="1:4" x14ac:dyDescent="0.25">
      <c r="A340" s="110" t="s">
        <v>84</v>
      </c>
      <c r="B340" s="111" t="s">
        <v>66</v>
      </c>
      <c r="C340" s="110" t="s">
        <v>707</v>
      </c>
      <c r="D340" s="110" t="s">
        <v>1175</v>
      </c>
    </row>
    <row r="341" spans="1:4" x14ac:dyDescent="0.25">
      <c r="A341" s="112" t="s">
        <v>84</v>
      </c>
      <c r="B341" s="113" t="s">
        <v>66</v>
      </c>
      <c r="C341" s="112" t="s">
        <v>701</v>
      </c>
      <c r="D341" s="112" t="s">
        <v>1054</v>
      </c>
    </row>
    <row r="342" spans="1:4" x14ac:dyDescent="0.25">
      <c r="A342" s="108" t="s">
        <v>84</v>
      </c>
      <c r="B342" s="109" t="s">
        <v>66</v>
      </c>
      <c r="C342" s="108" t="s">
        <v>702</v>
      </c>
      <c r="D342" s="108" t="s">
        <v>1055</v>
      </c>
    </row>
    <row r="343" spans="1:4" x14ac:dyDescent="0.25">
      <c r="A343" s="110" t="s">
        <v>84</v>
      </c>
      <c r="B343" s="111" t="s">
        <v>66</v>
      </c>
      <c r="C343" s="110" t="s">
        <v>708</v>
      </c>
      <c r="D343" s="110" t="s">
        <v>1056</v>
      </c>
    </row>
    <row r="344" spans="1:4" x14ac:dyDescent="0.25">
      <c r="A344" s="110" t="s">
        <v>68</v>
      </c>
      <c r="B344" s="111" t="s">
        <v>66</v>
      </c>
      <c r="C344" s="110" t="s">
        <v>710</v>
      </c>
      <c r="D344" s="110" t="s">
        <v>1176</v>
      </c>
    </row>
    <row r="345" spans="1:4" x14ac:dyDescent="0.25">
      <c r="A345" s="110" t="s">
        <v>68</v>
      </c>
      <c r="B345" s="111" t="s">
        <v>66</v>
      </c>
      <c r="C345" s="110" t="s">
        <v>709</v>
      </c>
      <c r="D345" s="110" t="s">
        <v>1053</v>
      </c>
    </row>
    <row r="346" spans="1:4" x14ac:dyDescent="0.25">
      <c r="A346" s="117" t="s">
        <v>83</v>
      </c>
      <c r="B346" s="117" t="s">
        <v>66</v>
      </c>
      <c r="C346" s="117" t="s">
        <v>730</v>
      </c>
      <c r="D346" s="117" t="s">
        <v>476</v>
      </c>
    </row>
    <row r="347" spans="1:4" x14ac:dyDescent="0.25">
      <c r="A347" s="117" t="s">
        <v>83</v>
      </c>
      <c r="B347" s="117" t="s">
        <v>66</v>
      </c>
      <c r="C347" s="117" t="s">
        <v>727</v>
      </c>
      <c r="D347" s="117" t="s">
        <v>1057</v>
      </c>
    </row>
    <row r="348" spans="1:4" x14ac:dyDescent="0.25">
      <c r="A348" s="117" t="s">
        <v>83</v>
      </c>
      <c r="B348" s="117" t="s">
        <v>66</v>
      </c>
      <c r="C348" s="117" t="s">
        <v>728</v>
      </c>
      <c r="D348" s="117" t="s">
        <v>729</v>
      </c>
    </row>
    <row r="349" spans="1:4" x14ac:dyDescent="0.25">
      <c r="A349" s="117" t="s">
        <v>83</v>
      </c>
      <c r="B349" s="117" t="s">
        <v>66</v>
      </c>
      <c r="C349" s="117" t="s">
        <v>726</v>
      </c>
      <c r="D349" s="117" t="s">
        <v>1206</v>
      </c>
    </row>
    <row r="350" spans="1:4" x14ac:dyDescent="0.25">
      <c r="A350" s="114" t="s">
        <v>1244</v>
      </c>
      <c r="B350" s="115" t="s">
        <v>66</v>
      </c>
      <c r="C350" s="115" t="s">
        <v>725</v>
      </c>
      <c r="D350" s="115" t="s">
        <v>1207</v>
      </c>
    </row>
    <row r="351" spans="1:4" x14ac:dyDescent="0.25">
      <c r="A351" s="116" t="s">
        <v>1244</v>
      </c>
      <c r="B351" s="117" t="s">
        <v>66</v>
      </c>
      <c r="C351" s="117" t="s">
        <v>724</v>
      </c>
      <c r="D351" s="117" t="s">
        <v>948</v>
      </c>
    </row>
    <row r="352" spans="1:4" x14ac:dyDescent="0.25">
      <c r="A352" s="129" t="s">
        <v>88</v>
      </c>
      <c r="B352" s="60" t="s">
        <v>66</v>
      </c>
      <c r="C352" s="69" t="s">
        <v>747</v>
      </c>
      <c r="D352" s="137" t="s">
        <v>1177</v>
      </c>
    </row>
    <row r="353" spans="1:4" x14ac:dyDescent="0.25">
      <c r="A353" s="130" t="s">
        <v>88</v>
      </c>
      <c r="B353" s="60" t="s">
        <v>66</v>
      </c>
      <c r="C353" s="69" t="s">
        <v>1178</v>
      </c>
      <c r="D353" s="69" t="s">
        <v>1179</v>
      </c>
    </row>
    <row r="354" spans="1:4" x14ac:dyDescent="0.25">
      <c r="A354" s="129" t="s">
        <v>88</v>
      </c>
      <c r="B354" s="60" t="s">
        <v>66</v>
      </c>
      <c r="C354" s="69" t="s">
        <v>734</v>
      </c>
      <c r="D354" s="69" t="s">
        <v>1180</v>
      </c>
    </row>
    <row r="355" spans="1:4" x14ac:dyDescent="0.25">
      <c r="A355" s="128" t="s">
        <v>88</v>
      </c>
      <c r="B355" s="133" t="s">
        <v>66</v>
      </c>
      <c r="C355" s="132" t="s">
        <v>748</v>
      </c>
      <c r="D355" s="132" t="s">
        <v>1181</v>
      </c>
    </row>
    <row r="356" spans="1:4" x14ac:dyDescent="0.25">
      <c r="A356" s="61" t="s">
        <v>88</v>
      </c>
      <c r="B356" s="60" t="s">
        <v>66</v>
      </c>
      <c r="C356" s="69" t="s">
        <v>743</v>
      </c>
      <c r="D356" s="69" t="s">
        <v>744</v>
      </c>
    </row>
    <row r="357" spans="1:4" x14ac:dyDescent="0.25">
      <c r="A357" s="61" t="s">
        <v>88</v>
      </c>
      <c r="B357" s="60" t="s">
        <v>66</v>
      </c>
      <c r="C357" s="69" t="s">
        <v>735</v>
      </c>
      <c r="D357" s="69" t="s">
        <v>736</v>
      </c>
    </row>
    <row r="358" spans="1:4" x14ac:dyDescent="0.25">
      <c r="A358" s="61" t="s">
        <v>88</v>
      </c>
      <c r="B358" s="60" t="s">
        <v>66</v>
      </c>
      <c r="C358" s="69" t="s">
        <v>746</v>
      </c>
      <c r="D358" s="69" t="s">
        <v>1182</v>
      </c>
    </row>
    <row r="359" spans="1:4" x14ac:dyDescent="0.25">
      <c r="A359" s="61" t="s">
        <v>88</v>
      </c>
      <c r="B359" s="60" t="s">
        <v>66</v>
      </c>
      <c r="C359" s="69" t="s">
        <v>737</v>
      </c>
      <c r="D359" s="69" t="s">
        <v>738</v>
      </c>
    </row>
    <row r="360" spans="1:4" x14ac:dyDescent="0.25">
      <c r="A360" s="61" t="s">
        <v>88</v>
      </c>
      <c r="B360" s="60" t="s">
        <v>66</v>
      </c>
      <c r="C360" s="69" t="s">
        <v>745</v>
      </c>
      <c r="D360" s="69" t="s">
        <v>1183</v>
      </c>
    </row>
    <row r="361" spans="1:4" x14ac:dyDescent="0.25">
      <c r="A361" s="60" t="s">
        <v>88</v>
      </c>
      <c r="B361" s="60" t="s">
        <v>66</v>
      </c>
      <c r="C361" s="63" t="s">
        <v>740</v>
      </c>
      <c r="D361" s="63" t="s">
        <v>1184</v>
      </c>
    </row>
    <row r="362" spans="1:4" x14ac:dyDescent="0.25">
      <c r="A362" s="61" t="s">
        <v>88</v>
      </c>
      <c r="B362" s="60" t="s">
        <v>66</v>
      </c>
      <c r="C362" s="69" t="s">
        <v>742</v>
      </c>
      <c r="D362" s="69" t="s">
        <v>1185</v>
      </c>
    </row>
    <row r="363" spans="1:4" x14ac:dyDescent="0.25">
      <c r="A363" s="61" t="s">
        <v>88</v>
      </c>
      <c r="B363" s="60" t="s">
        <v>66</v>
      </c>
      <c r="C363" s="69" t="s">
        <v>1186</v>
      </c>
      <c r="D363" s="69" t="s">
        <v>1187</v>
      </c>
    </row>
    <row r="364" spans="1:4" x14ac:dyDescent="0.25">
      <c r="A364" s="61" t="s">
        <v>88</v>
      </c>
      <c r="B364" s="60" t="s">
        <v>66</v>
      </c>
      <c r="C364" s="69" t="s">
        <v>739</v>
      </c>
      <c r="D364" s="69" t="s">
        <v>1245</v>
      </c>
    </row>
    <row r="365" spans="1:4" x14ac:dyDescent="0.25">
      <c r="A365" s="61" t="s">
        <v>88</v>
      </c>
      <c r="B365" s="60" t="s">
        <v>66</v>
      </c>
      <c r="C365" s="69" t="s">
        <v>741</v>
      </c>
      <c r="D365" s="69" t="s">
        <v>1188</v>
      </c>
    </row>
    <row r="366" spans="1:4" x14ac:dyDescent="0.25">
      <c r="A366" s="61" t="s">
        <v>86</v>
      </c>
      <c r="B366" s="60" t="s">
        <v>66</v>
      </c>
      <c r="C366" s="69" t="s">
        <v>733</v>
      </c>
      <c r="D366" s="69" t="s">
        <v>1189</v>
      </c>
    </row>
    <row r="367" spans="1:4" x14ac:dyDescent="0.25">
      <c r="A367" s="61" t="s">
        <v>86</v>
      </c>
      <c r="B367" s="60" t="s">
        <v>66</v>
      </c>
      <c r="C367" s="69" t="s">
        <v>731</v>
      </c>
      <c r="D367" s="69" t="s">
        <v>732</v>
      </c>
    </row>
    <row r="368" spans="1:4" x14ac:dyDescent="0.25">
      <c r="A368" s="69" t="s">
        <v>78</v>
      </c>
      <c r="B368" s="69" t="s">
        <v>66</v>
      </c>
      <c r="C368" s="69" t="s">
        <v>696</v>
      </c>
      <c r="D368" s="69" t="s">
        <v>697</v>
      </c>
    </row>
    <row r="369" spans="1:4" x14ac:dyDescent="0.25">
      <c r="A369" s="69" t="s">
        <v>78</v>
      </c>
      <c r="B369" s="69" t="s">
        <v>66</v>
      </c>
      <c r="C369" s="69" t="s">
        <v>694</v>
      </c>
      <c r="D369" s="69" t="s">
        <v>695</v>
      </c>
    </row>
    <row r="370" spans="1:4" x14ac:dyDescent="0.25">
      <c r="A370" s="69" t="s">
        <v>78</v>
      </c>
      <c r="B370" s="69" t="s">
        <v>66</v>
      </c>
      <c r="C370" s="69" t="s">
        <v>690</v>
      </c>
      <c r="D370" s="69" t="s">
        <v>691</v>
      </c>
    </row>
    <row r="371" spans="1:4" x14ac:dyDescent="0.25">
      <c r="A371" s="69" t="s">
        <v>78</v>
      </c>
      <c r="B371" s="69" t="s">
        <v>66</v>
      </c>
      <c r="C371" s="69" t="s">
        <v>688</v>
      </c>
      <c r="D371" s="69" t="s">
        <v>689</v>
      </c>
    </row>
    <row r="372" spans="1:4" x14ac:dyDescent="0.25">
      <c r="A372" s="69" t="s">
        <v>78</v>
      </c>
      <c r="B372" s="69" t="s">
        <v>66</v>
      </c>
      <c r="C372" s="69" t="s">
        <v>692</v>
      </c>
      <c r="D372" s="69" t="s">
        <v>693</v>
      </c>
    </row>
    <row r="373" spans="1:4" x14ac:dyDescent="0.25">
      <c r="A373" s="69" t="s">
        <v>78</v>
      </c>
      <c r="B373" s="69" t="s">
        <v>66</v>
      </c>
      <c r="C373" s="69" t="s">
        <v>698</v>
      </c>
      <c r="D373" s="69" t="s">
        <v>699</v>
      </c>
    </row>
    <row r="374" spans="1:4" x14ac:dyDescent="0.25">
      <c r="A374" s="69" t="s">
        <v>78</v>
      </c>
      <c r="B374" s="69" t="s">
        <v>66</v>
      </c>
      <c r="C374" s="69" t="s">
        <v>700</v>
      </c>
      <c r="D374" s="69" t="s">
        <v>253</v>
      </c>
    </row>
    <row r="375" spans="1:4" x14ac:dyDescent="0.25">
      <c r="A375" s="118" t="s">
        <v>89</v>
      </c>
      <c r="B375" s="118" t="s">
        <v>90</v>
      </c>
      <c r="C375" s="119" t="s">
        <v>776</v>
      </c>
      <c r="D375" s="119" t="s">
        <v>1295</v>
      </c>
    </row>
    <row r="376" spans="1:4" x14ac:dyDescent="0.25">
      <c r="A376" s="118" t="s">
        <v>89</v>
      </c>
      <c r="B376" s="118" t="s">
        <v>90</v>
      </c>
      <c r="C376" s="119" t="s">
        <v>770</v>
      </c>
      <c r="D376" s="119" t="s">
        <v>1058</v>
      </c>
    </row>
    <row r="377" spans="1:4" x14ac:dyDescent="0.25">
      <c r="A377" s="118" t="s">
        <v>89</v>
      </c>
      <c r="B377" s="118" t="s">
        <v>90</v>
      </c>
      <c r="C377" s="119" t="s">
        <v>778</v>
      </c>
      <c r="D377" s="119" t="s">
        <v>779</v>
      </c>
    </row>
    <row r="378" spans="1:4" x14ac:dyDescent="0.25">
      <c r="A378" s="118" t="s">
        <v>89</v>
      </c>
      <c r="B378" s="118" t="s">
        <v>90</v>
      </c>
      <c r="C378" s="119" t="s">
        <v>774</v>
      </c>
      <c r="D378" s="119" t="s">
        <v>775</v>
      </c>
    </row>
    <row r="379" spans="1:4" x14ac:dyDescent="0.25">
      <c r="A379" s="118" t="s">
        <v>89</v>
      </c>
      <c r="B379" s="118" t="s">
        <v>90</v>
      </c>
      <c r="C379" s="119" t="s">
        <v>771</v>
      </c>
      <c r="D379" s="119" t="s">
        <v>772</v>
      </c>
    </row>
    <row r="380" spans="1:4" x14ac:dyDescent="0.25">
      <c r="A380" s="118" t="s">
        <v>89</v>
      </c>
      <c r="B380" s="118" t="s">
        <v>90</v>
      </c>
      <c r="C380" s="119" t="s">
        <v>780</v>
      </c>
      <c r="D380" s="119" t="s">
        <v>1208</v>
      </c>
    </row>
    <row r="381" spans="1:4" x14ac:dyDescent="0.25">
      <c r="A381" s="118" t="s">
        <v>89</v>
      </c>
      <c r="B381" s="118" t="s">
        <v>90</v>
      </c>
      <c r="C381" s="119" t="s">
        <v>777</v>
      </c>
      <c r="D381" s="119" t="s">
        <v>1296</v>
      </c>
    </row>
    <row r="382" spans="1:4" x14ac:dyDescent="0.25">
      <c r="A382" s="118" t="s">
        <v>89</v>
      </c>
      <c r="B382" s="118" t="s">
        <v>90</v>
      </c>
      <c r="C382" s="119" t="s">
        <v>773</v>
      </c>
      <c r="D382" s="119" t="s">
        <v>537</v>
      </c>
    </row>
    <row r="383" spans="1:4" x14ac:dyDescent="0.25">
      <c r="A383" s="118" t="s">
        <v>92</v>
      </c>
      <c r="B383" s="118" t="s">
        <v>90</v>
      </c>
      <c r="C383" s="119" t="s">
        <v>781</v>
      </c>
      <c r="D383" s="119" t="s">
        <v>782</v>
      </c>
    </row>
    <row r="384" spans="1:4" x14ac:dyDescent="0.25">
      <c r="A384" s="118" t="s">
        <v>92</v>
      </c>
      <c r="B384" s="118" t="s">
        <v>90</v>
      </c>
      <c r="C384" s="119" t="s">
        <v>783</v>
      </c>
      <c r="D384" s="119" t="s">
        <v>353</v>
      </c>
    </row>
    <row r="385" spans="1:4" x14ac:dyDescent="0.25">
      <c r="A385" s="118" t="s">
        <v>92</v>
      </c>
      <c r="B385" s="118" t="s">
        <v>90</v>
      </c>
      <c r="C385" s="119" t="s">
        <v>786</v>
      </c>
      <c r="D385" s="119" t="s">
        <v>787</v>
      </c>
    </row>
    <row r="386" spans="1:4" x14ac:dyDescent="0.25">
      <c r="A386" s="118" t="s">
        <v>92</v>
      </c>
      <c r="B386" s="118" t="s">
        <v>90</v>
      </c>
      <c r="C386" s="119" t="s">
        <v>784</v>
      </c>
      <c r="D386" s="119" t="s">
        <v>785</v>
      </c>
    </row>
    <row r="387" spans="1:4" x14ac:dyDescent="0.25">
      <c r="A387" s="118" t="s">
        <v>93</v>
      </c>
      <c r="B387" s="118" t="s">
        <v>90</v>
      </c>
      <c r="C387" s="119" t="s">
        <v>788</v>
      </c>
      <c r="D387" s="119" t="s">
        <v>789</v>
      </c>
    </row>
    <row r="388" spans="1:4" x14ac:dyDescent="0.25">
      <c r="A388" s="118" t="s">
        <v>93</v>
      </c>
      <c r="B388" s="118" t="s">
        <v>90</v>
      </c>
      <c r="C388" s="119" t="s">
        <v>790</v>
      </c>
      <c r="D388" s="119" t="s">
        <v>1209</v>
      </c>
    </row>
    <row r="389" spans="1:4" x14ac:dyDescent="0.25">
      <c r="A389" s="118" t="s">
        <v>93</v>
      </c>
      <c r="B389" s="118" t="s">
        <v>90</v>
      </c>
      <c r="C389" s="119" t="s">
        <v>792</v>
      </c>
      <c r="D389" s="119" t="s">
        <v>1210</v>
      </c>
    </row>
    <row r="390" spans="1:4" x14ac:dyDescent="0.25">
      <c r="A390" s="118" t="s">
        <v>93</v>
      </c>
      <c r="B390" s="118" t="s">
        <v>90</v>
      </c>
      <c r="C390" s="119" t="s">
        <v>791</v>
      </c>
      <c r="D390" s="119" t="s">
        <v>1211</v>
      </c>
    </row>
    <row r="391" spans="1:4" x14ac:dyDescent="0.25">
      <c r="A391" s="118" t="s">
        <v>94</v>
      </c>
      <c r="B391" s="118" t="s">
        <v>90</v>
      </c>
      <c r="C391" s="119" t="s">
        <v>793</v>
      </c>
      <c r="D391" s="119" t="s">
        <v>794</v>
      </c>
    </row>
    <row r="392" spans="1:4" x14ac:dyDescent="0.25">
      <c r="A392" s="118" t="s">
        <v>94</v>
      </c>
      <c r="B392" s="118" t="s">
        <v>90</v>
      </c>
      <c r="C392" s="119" t="s">
        <v>795</v>
      </c>
      <c r="D392" s="119" t="s">
        <v>796</v>
      </c>
    </row>
    <row r="393" spans="1:4" x14ac:dyDescent="0.25">
      <c r="A393" s="118" t="s">
        <v>94</v>
      </c>
      <c r="B393" s="118" t="s">
        <v>90</v>
      </c>
      <c r="C393" s="119" t="s">
        <v>797</v>
      </c>
      <c r="D393" s="119" t="s">
        <v>798</v>
      </c>
    </row>
    <row r="394" spans="1:4" x14ac:dyDescent="0.25">
      <c r="A394" s="119" t="s">
        <v>95</v>
      </c>
      <c r="B394" s="119" t="s">
        <v>90</v>
      </c>
      <c r="C394" s="119" t="s">
        <v>803</v>
      </c>
      <c r="D394" s="119" t="s">
        <v>1212</v>
      </c>
    </row>
    <row r="395" spans="1:4" x14ac:dyDescent="0.25">
      <c r="A395" s="119" t="s">
        <v>95</v>
      </c>
      <c r="B395" s="119" t="s">
        <v>90</v>
      </c>
      <c r="C395" s="119" t="s">
        <v>805</v>
      </c>
      <c r="D395" s="119" t="s">
        <v>806</v>
      </c>
    </row>
    <row r="396" spans="1:4" x14ac:dyDescent="0.25">
      <c r="A396" s="119" t="s">
        <v>95</v>
      </c>
      <c r="B396" s="119" t="s">
        <v>90</v>
      </c>
      <c r="C396" s="119" t="s">
        <v>808</v>
      </c>
      <c r="D396" s="119" t="s">
        <v>1089</v>
      </c>
    </row>
    <row r="397" spans="1:4" x14ac:dyDescent="0.25">
      <c r="A397" s="119" t="s">
        <v>95</v>
      </c>
      <c r="B397" s="119" t="s">
        <v>90</v>
      </c>
      <c r="C397" s="119" t="s">
        <v>807</v>
      </c>
      <c r="D397" s="119" t="s">
        <v>1213</v>
      </c>
    </row>
    <row r="398" spans="1:4" x14ac:dyDescent="0.25">
      <c r="A398" s="119" t="s">
        <v>95</v>
      </c>
      <c r="B398" s="119" t="s">
        <v>90</v>
      </c>
      <c r="C398" s="119" t="s">
        <v>804</v>
      </c>
      <c r="D398" s="119" t="s">
        <v>1214</v>
      </c>
    </row>
    <row r="399" spans="1:4" x14ac:dyDescent="0.25">
      <c r="A399" s="119" t="s">
        <v>97</v>
      </c>
      <c r="B399" s="119" t="s">
        <v>90</v>
      </c>
      <c r="C399" s="119" t="s">
        <v>802</v>
      </c>
      <c r="D399" s="119" t="s">
        <v>1215</v>
      </c>
    </row>
    <row r="400" spans="1:4" x14ac:dyDescent="0.25">
      <c r="A400" s="119" t="s">
        <v>97</v>
      </c>
      <c r="B400" s="119" t="s">
        <v>90</v>
      </c>
      <c r="C400" s="119" t="s">
        <v>799</v>
      </c>
      <c r="D400" s="119" t="s">
        <v>1216</v>
      </c>
    </row>
    <row r="401" spans="1:4" x14ac:dyDescent="0.25">
      <c r="A401" s="119" t="s">
        <v>97</v>
      </c>
      <c r="B401" s="119" t="s">
        <v>90</v>
      </c>
      <c r="C401" s="119" t="s">
        <v>801</v>
      </c>
      <c r="D401" s="119" t="s">
        <v>1217</v>
      </c>
    </row>
    <row r="402" spans="1:4" x14ac:dyDescent="0.25">
      <c r="A402" s="119" t="s">
        <v>97</v>
      </c>
      <c r="B402" s="119" t="s">
        <v>90</v>
      </c>
      <c r="C402" s="119" t="s">
        <v>800</v>
      </c>
      <c r="D402" s="119" t="s">
        <v>324</v>
      </c>
    </row>
    <row r="403" spans="1:4" x14ac:dyDescent="0.25">
      <c r="A403" s="118" t="s">
        <v>98</v>
      </c>
      <c r="B403" s="118" t="s">
        <v>90</v>
      </c>
      <c r="C403" s="119" t="s">
        <v>809</v>
      </c>
      <c r="D403" s="119" t="s">
        <v>1246</v>
      </c>
    </row>
    <row r="404" spans="1:4" x14ac:dyDescent="0.25">
      <c r="A404" s="118" t="s">
        <v>98</v>
      </c>
      <c r="B404" s="118" t="s">
        <v>90</v>
      </c>
      <c r="C404" s="119" t="s">
        <v>816</v>
      </c>
      <c r="D404" s="119" t="s">
        <v>1247</v>
      </c>
    </row>
    <row r="405" spans="1:4" x14ac:dyDescent="0.25">
      <c r="A405" s="118" t="s">
        <v>98</v>
      </c>
      <c r="B405" s="118" t="s">
        <v>90</v>
      </c>
      <c r="C405" s="119" t="s">
        <v>814</v>
      </c>
      <c r="D405" s="119" t="s">
        <v>815</v>
      </c>
    </row>
    <row r="406" spans="1:4" x14ac:dyDescent="0.25">
      <c r="A406" s="118" t="s">
        <v>98</v>
      </c>
      <c r="B406" s="118" t="s">
        <v>90</v>
      </c>
      <c r="C406" s="119" t="s">
        <v>812</v>
      </c>
      <c r="D406" s="119" t="s">
        <v>1248</v>
      </c>
    </row>
    <row r="407" spans="1:4" x14ac:dyDescent="0.25">
      <c r="A407" s="118" t="s">
        <v>98</v>
      </c>
      <c r="B407" s="118" t="s">
        <v>90</v>
      </c>
      <c r="C407" s="119" t="s">
        <v>813</v>
      </c>
      <c r="D407" s="119" t="s">
        <v>1249</v>
      </c>
    </row>
    <row r="408" spans="1:4" x14ac:dyDescent="0.25">
      <c r="A408" s="118" t="s">
        <v>98</v>
      </c>
      <c r="B408" s="118" t="s">
        <v>90</v>
      </c>
      <c r="C408" s="119" t="s">
        <v>810</v>
      </c>
      <c r="D408" s="119" t="s">
        <v>811</v>
      </c>
    </row>
    <row r="409" spans="1:4" x14ac:dyDescent="0.25">
      <c r="A409" s="118" t="s">
        <v>99</v>
      </c>
      <c r="B409" s="118" t="s">
        <v>90</v>
      </c>
      <c r="C409" s="119" t="s">
        <v>821</v>
      </c>
      <c r="D409" s="119" t="s">
        <v>326</v>
      </c>
    </row>
    <row r="410" spans="1:4" x14ac:dyDescent="0.25">
      <c r="A410" s="118" t="s">
        <v>99</v>
      </c>
      <c r="B410" s="118" t="s">
        <v>90</v>
      </c>
      <c r="C410" s="119" t="s">
        <v>822</v>
      </c>
      <c r="D410" s="119" t="s">
        <v>1218</v>
      </c>
    </row>
    <row r="411" spans="1:4" x14ac:dyDescent="0.25">
      <c r="A411" s="118" t="s">
        <v>99</v>
      </c>
      <c r="B411" s="118" t="s">
        <v>90</v>
      </c>
      <c r="C411" s="119" t="s">
        <v>817</v>
      </c>
      <c r="D411" s="119" t="s">
        <v>818</v>
      </c>
    </row>
    <row r="412" spans="1:4" x14ac:dyDescent="0.25">
      <c r="A412" s="118" t="s">
        <v>99</v>
      </c>
      <c r="B412" s="118" t="s">
        <v>90</v>
      </c>
      <c r="C412" s="119" t="s">
        <v>824</v>
      </c>
      <c r="D412" s="119" t="s">
        <v>825</v>
      </c>
    </row>
    <row r="413" spans="1:4" x14ac:dyDescent="0.25">
      <c r="A413" s="118" t="s">
        <v>99</v>
      </c>
      <c r="B413" s="118" t="s">
        <v>90</v>
      </c>
      <c r="C413" s="119" t="s">
        <v>819</v>
      </c>
      <c r="D413" s="119" t="s">
        <v>820</v>
      </c>
    </row>
    <row r="414" spans="1:4" x14ac:dyDescent="0.25">
      <c r="A414" s="118" t="s">
        <v>99</v>
      </c>
      <c r="B414" s="118" t="s">
        <v>90</v>
      </c>
      <c r="C414" s="119" t="s">
        <v>823</v>
      </c>
      <c r="D414" s="119" t="s">
        <v>537</v>
      </c>
    </row>
    <row r="415" spans="1:4" x14ac:dyDescent="0.25">
      <c r="A415" s="118" t="s">
        <v>100</v>
      </c>
      <c r="B415" s="118" t="s">
        <v>90</v>
      </c>
      <c r="C415" s="119" t="s">
        <v>827</v>
      </c>
      <c r="D415" s="119" t="s">
        <v>1089</v>
      </c>
    </row>
    <row r="416" spans="1:4" x14ac:dyDescent="0.25">
      <c r="A416" s="118" t="s">
        <v>100</v>
      </c>
      <c r="B416" s="118" t="s">
        <v>90</v>
      </c>
      <c r="C416" s="119" t="s">
        <v>826</v>
      </c>
      <c r="D416" s="119" t="s">
        <v>1250</v>
      </c>
    </row>
    <row r="417" spans="1:4" x14ac:dyDescent="0.25">
      <c r="A417" s="118" t="s">
        <v>100</v>
      </c>
      <c r="B417" s="118" t="s">
        <v>90</v>
      </c>
      <c r="C417" s="119" t="s">
        <v>828</v>
      </c>
      <c r="D417" s="119" t="s">
        <v>1251</v>
      </c>
    </row>
    <row r="418" spans="1:4" x14ac:dyDescent="0.25">
      <c r="A418" s="118" t="s">
        <v>101</v>
      </c>
      <c r="B418" s="118" t="s">
        <v>90</v>
      </c>
      <c r="C418" s="119" t="s">
        <v>829</v>
      </c>
      <c r="D418" s="119" t="s">
        <v>1219</v>
      </c>
    </row>
    <row r="419" spans="1:4" x14ac:dyDescent="0.25">
      <c r="A419" s="118" t="s">
        <v>101</v>
      </c>
      <c r="B419" s="118" t="s">
        <v>90</v>
      </c>
      <c r="C419" s="119" t="s">
        <v>832</v>
      </c>
      <c r="D419" s="119" t="s">
        <v>1220</v>
      </c>
    </row>
    <row r="420" spans="1:4" x14ac:dyDescent="0.25">
      <c r="A420" s="118" t="s">
        <v>101</v>
      </c>
      <c r="B420" s="118" t="s">
        <v>90</v>
      </c>
      <c r="C420" s="119" t="s">
        <v>830</v>
      </c>
      <c r="D420" s="119" t="s">
        <v>1221</v>
      </c>
    </row>
    <row r="421" spans="1:4" x14ac:dyDescent="0.25">
      <c r="A421" s="118" t="s">
        <v>101</v>
      </c>
      <c r="B421" s="118" t="s">
        <v>90</v>
      </c>
      <c r="C421" s="119" t="s">
        <v>831</v>
      </c>
      <c r="D421" s="119" t="s">
        <v>1222</v>
      </c>
    </row>
    <row r="422" spans="1:4" x14ac:dyDescent="0.25">
      <c r="A422" s="118" t="s">
        <v>103</v>
      </c>
      <c r="B422" s="118" t="s">
        <v>90</v>
      </c>
      <c r="C422" s="119" t="s">
        <v>835</v>
      </c>
      <c r="D422" s="119" t="s">
        <v>836</v>
      </c>
    </row>
    <row r="423" spans="1:4" x14ac:dyDescent="0.25">
      <c r="A423" s="118" t="s">
        <v>103</v>
      </c>
      <c r="B423" s="118" t="s">
        <v>90</v>
      </c>
      <c r="C423" s="119" t="s">
        <v>837</v>
      </c>
      <c r="D423" s="119" t="s">
        <v>1223</v>
      </c>
    </row>
    <row r="424" spans="1:4" x14ac:dyDescent="0.25">
      <c r="A424" s="118" t="s">
        <v>103</v>
      </c>
      <c r="B424" s="118" t="s">
        <v>90</v>
      </c>
      <c r="C424" s="119" t="s">
        <v>1160</v>
      </c>
      <c r="D424" s="119" t="s">
        <v>838</v>
      </c>
    </row>
    <row r="425" spans="1:4" x14ac:dyDescent="0.25">
      <c r="A425" s="118" t="s">
        <v>103</v>
      </c>
      <c r="B425" s="118" t="s">
        <v>90</v>
      </c>
      <c r="C425" s="119" t="s">
        <v>833</v>
      </c>
      <c r="D425" s="119" t="s">
        <v>834</v>
      </c>
    </row>
    <row r="426" spans="1:4" x14ac:dyDescent="0.25">
      <c r="A426" s="72" t="s">
        <v>104</v>
      </c>
      <c r="B426" s="72" t="s">
        <v>90</v>
      </c>
      <c r="C426" s="70" t="s">
        <v>756</v>
      </c>
      <c r="D426" s="70" t="s">
        <v>757</v>
      </c>
    </row>
    <row r="427" spans="1:4" x14ac:dyDescent="0.25">
      <c r="A427" s="72" t="s">
        <v>104</v>
      </c>
      <c r="B427" s="72" t="s">
        <v>90</v>
      </c>
      <c r="C427" s="70" t="s">
        <v>758</v>
      </c>
      <c r="D427" s="70" t="s">
        <v>759</v>
      </c>
    </row>
    <row r="428" spans="1:4" x14ac:dyDescent="0.25">
      <c r="A428" s="70" t="s">
        <v>104</v>
      </c>
      <c r="B428" s="70" t="s">
        <v>90</v>
      </c>
      <c r="C428" s="70" t="s">
        <v>761</v>
      </c>
      <c r="D428" s="70" t="s">
        <v>762</v>
      </c>
    </row>
    <row r="429" spans="1:4" x14ac:dyDescent="0.25">
      <c r="A429" s="70" t="s">
        <v>104</v>
      </c>
      <c r="B429" s="70" t="s">
        <v>90</v>
      </c>
      <c r="C429" s="70" t="s">
        <v>763</v>
      </c>
      <c r="D429" s="70" t="s">
        <v>764</v>
      </c>
    </row>
    <row r="430" spans="1:4" x14ac:dyDescent="0.25">
      <c r="A430" s="70" t="s">
        <v>104</v>
      </c>
      <c r="B430" s="70" t="s">
        <v>90</v>
      </c>
      <c r="C430" s="70" t="s">
        <v>760</v>
      </c>
      <c r="D430" s="70" t="s">
        <v>1252</v>
      </c>
    </row>
    <row r="431" spans="1:4" x14ac:dyDescent="0.25">
      <c r="A431" s="70" t="s">
        <v>106</v>
      </c>
      <c r="B431" s="70" t="s">
        <v>90</v>
      </c>
      <c r="C431" s="70" t="s">
        <v>769</v>
      </c>
      <c r="D431" s="70" t="s">
        <v>766</v>
      </c>
    </row>
    <row r="432" spans="1:4" x14ac:dyDescent="0.25">
      <c r="A432" s="70" t="s">
        <v>106</v>
      </c>
      <c r="B432" s="70" t="s">
        <v>90</v>
      </c>
      <c r="C432" s="70" t="s">
        <v>767</v>
      </c>
      <c r="D432" s="70" t="s">
        <v>768</v>
      </c>
    </row>
    <row r="433" spans="1:4" x14ac:dyDescent="0.25">
      <c r="A433" s="72" t="s">
        <v>106</v>
      </c>
      <c r="B433" s="72" t="s">
        <v>90</v>
      </c>
      <c r="C433" s="70" t="s">
        <v>765</v>
      </c>
      <c r="D433" s="70" t="s">
        <v>1155</v>
      </c>
    </row>
    <row r="434" spans="1:4" x14ac:dyDescent="0.25">
      <c r="A434" s="72" t="s">
        <v>1059</v>
      </c>
      <c r="B434" s="72" t="s">
        <v>90</v>
      </c>
      <c r="C434" s="70" t="s">
        <v>749</v>
      </c>
      <c r="D434" s="70" t="s">
        <v>750</v>
      </c>
    </row>
    <row r="435" spans="1:4" x14ac:dyDescent="0.25">
      <c r="A435" s="72" t="s">
        <v>1059</v>
      </c>
      <c r="B435" s="72" t="s">
        <v>90</v>
      </c>
      <c r="C435" s="70" t="s">
        <v>753</v>
      </c>
      <c r="D435" s="70" t="s">
        <v>1253</v>
      </c>
    </row>
    <row r="436" spans="1:4" x14ac:dyDescent="0.25">
      <c r="A436" s="72" t="s">
        <v>1059</v>
      </c>
      <c r="B436" s="72" t="s">
        <v>90</v>
      </c>
      <c r="C436" s="70" t="s">
        <v>754</v>
      </c>
      <c r="D436" s="70" t="s">
        <v>755</v>
      </c>
    </row>
    <row r="437" spans="1:4" x14ac:dyDescent="0.25">
      <c r="A437" s="72" t="s">
        <v>1059</v>
      </c>
      <c r="B437" s="72" t="s">
        <v>90</v>
      </c>
      <c r="C437" s="70" t="s">
        <v>751</v>
      </c>
      <c r="D437" s="71" t="s">
        <v>752</v>
      </c>
    </row>
    <row r="438" spans="1:4" x14ac:dyDescent="0.25">
      <c r="A438" s="120" t="s">
        <v>1254</v>
      </c>
      <c r="B438" s="121" t="s">
        <v>108</v>
      </c>
      <c r="C438" s="74" t="s">
        <v>841</v>
      </c>
      <c r="D438" s="75" t="s">
        <v>1156</v>
      </c>
    </row>
    <row r="439" spans="1:4" x14ac:dyDescent="0.25">
      <c r="A439" s="131" t="s">
        <v>1254</v>
      </c>
      <c r="B439" s="125" t="s">
        <v>108</v>
      </c>
      <c r="C439" s="135" t="s">
        <v>843</v>
      </c>
      <c r="D439" s="138" t="s">
        <v>1297</v>
      </c>
    </row>
    <row r="440" spans="1:4" x14ac:dyDescent="0.25">
      <c r="A440" s="122" t="s">
        <v>1254</v>
      </c>
      <c r="B440" s="121" t="s">
        <v>108</v>
      </c>
      <c r="C440" s="75" t="s">
        <v>840</v>
      </c>
      <c r="D440" s="75" t="s">
        <v>1060</v>
      </c>
    </row>
    <row r="441" spans="1:4" x14ac:dyDescent="0.25">
      <c r="A441" s="122" t="s">
        <v>1254</v>
      </c>
      <c r="B441" s="121" t="s">
        <v>108</v>
      </c>
      <c r="C441" s="74" t="s">
        <v>839</v>
      </c>
      <c r="D441" s="74" t="s">
        <v>1061</v>
      </c>
    </row>
    <row r="442" spans="1:4" x14ac:dyDescent="0.25">
      <c r="A442" s="122" t="s">
        <v>122</v>
      </c>
      <c r="B442" s="121" t="s">
        <v>108</v>
      </c>
      <c r="C442" s="73" t="s">
        <v>852</v>
      </c>
      <c r="D442" s="73" t="s">
        <v>1062</v>
      </c>
    </row>
    <row r="443" spans="1:4" x14ac:dyDescent="0.25">
      <c r="A443" s="122" t="s">
        <v>122</v>
      </c>
      <c r="B443" s="121" t="s">
        <v>108</v>
      </c>
      <c r="C443" s="74" t="s">
        <v>848</v>
      </c>
      <c r="D443" s="76" t="s">
        <v>1157</v>
      </c>
    </row>
    <row r="444" spans="1:4" x14ac:dyDescent="0.25">
      <c r="A444" s="122" t="s">
        <v>122</v>
      </c>
      <c r="B444" s="121" t="s">
        <v>108</v>
      </c>
      <c r="C444" s="74" t="s">
        <v>849</v>
      </c>
      <c r="D444" s="74" t="s">
        <v>850</v>
      </c>
    </row>
    <row r="445" spans="1:4" x14ac:dyDescent="0.25">
      <c r="A445" s="122" t="s">
        <v>122</v>
      </c>
      <c r="B445" s="121" t="s">
        <v>108</v>
      </c>
      <c r="C445" s="73" t="s">
        <v>851</v>
      </c>
      <c r="D445" s="73" t="s">
        <v>1063</v>
      </c>
    </row>
    <row r="446" spans="1:4" x14ac:dyDescent="0.25">
      <c r="A446" s="122" t="s">
        <v>122</v>
      </c>
      <c r="B446" s="121" t="s">
        <v>108</v>
      </c>
      <c r="C446" s="74" t="s">
        <v>846</v>
      </c>
      <c r="D446" s="76" t="s">
        <v>621</v>
      </c>
    </row>
    <row r="447" spans="1:4" x14ac:dyDescent="0.25">
      <c r="A447" s="122" t="s">
        <v>122</v>
      </c>
      <c r="B447" s="121" t="s">
        <v>108</v>
      </c>
      <c r="C447" s="74" t="s">
        <v>844</v>
      </c>
      <c r="D447" s="76" t="s">
        <v>845</v>
      </c>
    </row>
    <row r="448" spans="1:4" x14ac:dyDescent="0.25">
      <c r="A448" s="122" t="s">
        <v>122</v>
      </c>
      <c r="B448" s="121" t="s">
        <v>108</v>
      </c>
      <c r="C448" s="73" t="s">
        <v>847</v>
      </c>
      <c r="D448" s="73" t="s">
        <v>1064</v>
      </c>
    </row>
    <row r="449" spans="1:4" x14ac:dyDescent="0.25">
      <c r="A449" s="121" t="s">
        <v>107</v>
      </c>
      <c r="B449" s="121" t="s">
        <v>108</v>
      </c>
      <c r="C449" s="77" t="s">
        <v>855</v>
      </c>
      <c r="D449" s="77" t="s">
        <v>1065</v>
      </c>
    </row>
    <row r="450" spans="1:4" x14ac:dyDescent="0.25">
      <c r="A450" s="121" t="s">
        <v>107</v>
      </c>
      <c r="B450" s="121" t="s">
        <v>108</v>
      </c>
      <c r="C450" s="77" t="s">
        <v>853</v>
      </c>
      <c r="D450" s="77" t="s">
        <v>854</v>
      </c>
    </row>
    <row r="451" spans="1:4" x14ac:dyDescent="0.25">
      <c r="A451" s="121" t="s">
        <v>107</v>
      </c>
      <c r="B451" s="121" t="s">
        <v>108</v>
      </c>
      <c r="C451" s="77" t="s">
        <v>856</v>
      </c>
      <c r="D451" s="77" t="s">
        <v>1066</v>
      </c>
    </row>
    <row r="452" spans="1:4" x14ac:dyDescent="0.25">
      <c r="A452" s="121" t="s">
        <v>107</v>
      </c>
      <c r="B452" s="121" t="s">
        <v>108</v>
      </c>
      <c r="C452" s="77" t="s">
        <v>857</v>
      </c>
      <c r="D452" s="76" t="s">
        <v>1224</v>
      </c>
    </row>
    <row r="453" spans="1:4" x14ac:dyDescent="0.25">
      <c r="A453" s="121" t="s">
        <v>1255</v>
      </c>
      <c r="B453" s="121" t="s">
        <v>108</v>
      </c>
      <c r="C453" s="77" t="s">
        <v>858</v>
      </c>
      <c r="D453" s="77" t="s">
        <v>1067</v>
      </c>
    </row>
    <row r="454" spans="1:4" x14ac:dyDescent="0.25">
      <c r="A454" s="121" t="s">
        <v>1255</v>
      </c>
      <c r="B454" s="121" t="s">
        <v>108</v>
      </c>
      <c r="C454" s="77" t="s">
        <v>859</v>
      </c>
      <c r="D454" s="77" t="s">
        <v>1068</v>
      </c>
    </row>
    <row r="455" spans="1:4" x14ac:dyDescent="0.25">
      <c r="A455" s="121" t="s">
        <v>1255</v>
      </c>
      <c r="B455" s="121" t="s">
        <v>108</v>
      </c>
      <c r="C455" s="77" t="s">
        <v>860</v>
      </c>
      <c r="D455" s="77" t="s">
        <v>1225</v>
      </c>
    </row>
    <row r="456" spans="1:4" x14ac:dyDescent="0.25">
      <c r="A456" s="121" t="s">
        <v>109</v>
      </c>
      <c r="B456" s="121" t="s">
        <v>108</v>
      </c>
      <c r="C456" s="77" t="s">
        <v>894</v>
      </c>
      <c r="D456" s="77" t="s">
        <v>895</v>
      </c>
    </row>
    <row r="457" spans="1:4" x14ac:dyDescent="0.25">
      <c r="A457" s="121" t="s">
        <v>109</v>
      </c>
      <c r="B457" s="121" t="s">
        <v>108</v>
      </c>
      <c r="C457" s="77" t="s">
        <v>896</v>
      </c>
      <c r="D457" s="77" t="s">
        <v>897</v>
      </c>
    </row>
    <row r="458" spans="1:4" x14ac:dyDescent="0.25">
      <c r="A458" s="121" t="s">
        <v>109</v>
      </c>
      <c r="B458" s="121" t="s">
        <v>108</v>
      </c>
      <c r="C458" s="77" t="s">
        <v>899</v>
      </c>
      <c r="D458" s="77" t="s">
        <v>900</v>
      </c>
    </row>
    <row r="459" spans="1:4" x14ac:dyDescent="0.25">
      <c r="A459" s="121" t="s">
        <v>109</v>
      </c>
      <c r="B459" s="121" t="s">
        <v>108</v>
      </c>
      <c r="C459" s="77" t="s">
        <v>898</v>
      </c>
      <c r="D459" s="77" t="s">
        <v>1069</v>
      </c>
    </row>
    <row r="460" spans="1:4" x14ac:dyDescent="0.25">
      <c r="A460" s="121" t="s">
        <v>110</v>
      </c>
      <c r="B460" s="121" t="s">
        <v>108</v>
      </c>
      <c r="C460" s="77" t="s">
        <v>867</v>
      </c>
      <c r="D460" s="77" t="s">
        <v>868</v>
      </c>
    </row>
    <row r="461" spans="1:4" x14ac:dyDescent="0.25">
      <c r="A461" s="121" t="s">
        <v>110</v>
      </c>
      <c r="B461" s="121" t="s">
        <v>108</v>
      </c>
      <c r="C461" s="77" t="s">
        <v>861</v>
      </c>
      <c r="D461" s="77" t="s">
        <v>862</v>
      </c>
    </row>
    <row r="462" spans="1:4" x14ac:dyDescent="0.25">
      <c r="A462" s="121" t="s">
        <v>110</v>
      </c>
      <c r="B462" s="121" t="s">
        <v>108</v>
      </c>
      <c r="C462" s="77" t="s">
        <v>865</v>
      </c>
      <c r="D462" s="77" t="s">
        <v>866</v>
      </c>
    </row>
    <row r="463" spans="1:4" x14ac:dyDescent="0.25">
      <c r="A463" s="121" t="s">
        <v>110</v>
      </c>
      <c r="B463" s="121" t="s">
        <v>108</v>
      </c>
      <c r="C463" s="77" t="s">
        <v>863</v>
      </c>
      <c r="D463" s="77" t="s">
        <v>864</v>
      </c>
    </row>
    <row r="464" spans="1:4" x14ac:dyDescent="0.25">
      <c r="A464" s="121" t="s">
        <v>110</v>
      </c>
      <c r="B464" s="121" t="s">
        <v>108</v>
      </c>
      <c r="C464" s="77" t="s">
        <v>869</v>
      </c>
      <c r="D464" s="77" t="s">
        <v>870</v>
      </c>
    </row>
    <row r="465" spans="1:4" x14ac:dyDescent="0.25">
      <c r="A465" s="121" t="s">
        <v>112</v>
      </c>
      <c r="B465" s="121" t="s">
        <v>108</v>
      </c>
      <c r="C465" s="77" t="s">
        <v>872</v>
      </c>
      <c r="D465" s="76" t="s">
        <v>873</v>
      </c>
    </row>
    <row r="466" spans="1:4" x14ac:dyDescent="0.25">
      <c r="A466" s="121" t="s">
        <v>112</v>
      </c>
      <c r="B466" s="121" t="s">
        <v>108</v>
      </c>
      <c r="C466" s="77" t="s">
        <v>871</v>
      </c>
      <c r="D466" s="77" t="s">
        <v>1190</v>
      </c>
    </row>
    <row r="467" spans="1:4" x14ac:dyDescent="0.25">
      <c r="A467" s="121" t="s">
        <v>112</v>
      </c>
      <c r="B467" s="121" t="s">
        <v>108</v>
      </c>
      <c r="C467" s="77" t="s">
        <v>874</v>
      </c>
      <c r="D467" s="77" t="s">
        <v>875</v>
      </c>
    </row>
    <row r="468" spans="1:4" x14ac:dyDescent="0.25">
      <c r="A468" s="121" t="s">
        <v>112</v>
      </c>
      <c r="B468" s="121" t="s">
        <v>108</v>
      </c>
      <c r="C468" s="77" t="s">
        <v>876</v>
      </c>
      <c r="D468" s="77" t="s">
        <v>1191</v>
      </c>
    </row>
    <row r="469" spans="1:4" x14ac:dyDescent="0.25">
      <c r="A469" s="121" t="s">
        <v>888</v>
      </c>
      <c r="B469" s="121" t="s">
        <v>108</v>
      </c>
      <c r="C469" s="77" t="s">
        <v>889</v>
      </c>
      <c r="D469" s="77" t="s">
        <v>890</v>
      </c>
    </row>
    <row r="470" spans="1:4" x14ac:dyDescent="0.25">
      <c r="A470" s="121" t="s">
        <v>888</v>
      </c>
      <c r="B470" s="121" t="s">
        <v>108</v>
      </c>
      <c r="C470" s="77" t="s">
        <v>891</v>
      </c>
      <c r="D470" s="77" t="s">
        <v>1070</v>
      </c>
    </row>
    <row r="471" spans="1:4" x14ac:dyDescent="0.25">
      <c r="A471" s="121" t="s">
        <v>888</v>
      </c>
      <c r="B471" s="121" t="s">
        <v>108</v>
      </c>
      <c r="C471" s="77" t="s">
        <v>892</v>
      </c>
      <c r="D471" s="77" t="s">
        <v>893</v>
      </c>
    </row>
    <row r="472" spans="1:4" x14ac:dyDescent="0.25">
      <c r="A472" s="121" t="s">
        <v>114</v>
      </c>
      <c r="B472" s="121" t="s">
        <v>108</v>
      </c>
      <c r="C472" s="77" t="s">
        <v>878</v>
      </c>
      <c r="D472" s="77" t="s">
        <v>879</v>
      </c>
    </row>
    <row r="473" spans="1:4" x14ac:dyDescent="0.25">
      <c r="A473" s="121" t="s">
        <v>114</v>
      </c>
      <c r="B473" s="121" t="s">
        <v>108</v>
      </c>
      <c r="C473" s="77" t="s">
        <v>877</v>
      </c>
      <c r="D473" s="77" t="s">
        <v>1071</v>
      </c>
    </row>
    <row r="474" spans="1:4" x14ac:dyDescent="0.25">
      <c r="A474" s="121" t="s">
        <v>115</v>
      </c>
      <c r="B474" s="121" t="s">
        <v>108</v>
      </c>
      <c r="C474" s="77" t="s">
        <v>885</v>
      </c>
      <c r="D474" s="77" t="s">
        <v>886</v>
      </c>
    </row>
    <row r="475" spans="1:4" x14ac:dyDescent="0.25">
      <c r="A475" s="121" t="s">
        <v>115</v>
      </c>
      <c r="B475" s="121" t="s">
        <v>108</v>
      </c>
      <c r="C475" s="77" t="s">
        <v>883</v>
      </c>
      <c r="D475" s="78" t="s">
        <v>884</v>
      </c>
    </row>
    <row r="476" spans="1:4" x14ac:dyDescent="0.25">
      <c r="A476" s="121" t="s">
        <v>115</v>
      </c>
      <c r="B476" s="121" t="s">
        <v>108</v>
      </c>
      <c r="C476" s="77" t="s">
        <v>887</v>
      </c>
      <c r="D476" s="78" t="s">
        <v>1110</v>
      </c>
    </row>
    <row r="477" spans="1:4" x14ac:dyDescent="0.25">
      <c r="A477" s="121" t="s">
        <v>115</v>
      </c>
      <c r="B477" s="121" t="s">
        <v>108</v>
      </c>
      <c r="C477" s="77" t="s">
        <v>882</v>
      </c>
      <c r="D477" s="77" t="s">
        <v>665</v>
      </c>
    </row>
    <row r="478" spans="1:4" x14ac:dyDescent="0.25">
      <c r="A478" s="121" t="s">
        <v>115</v>
      </c>
      <c r="B478" s="121" t="s">
        <v>108</v>
      </c>
      <c r="C478" s="77" t="s">
        <v>880</v>
      </c>
      <c r="D478" s="77" t="s">
        <v>881</v>
      </c>
    </row>
    <row r="479" spans="1:4" x14ac:dyDescent="0.25">
      <c r="A479" s="122" t="s">
        <v>119</v>
      </c>
      <c r="B479" s="121" t="s">
        <v>108</v>
      </c>
      <c r="C479" s="123" t="s">
        <v>910</v>
      </c>
      <c r="D479" s="75" t="s">
        <v>1111</v>
      </c>
    </row>
    <row r="480" spans="1:4" x14ac:dyDescent="0.25">
      <c r="A480" s="122" t="s">
        <v>119</v>
      </c>
      <c r="B480" s="121" t="s">
        <v>108</v>
      </c>
      <c r="C480" s="123" t="s">
        <v>913</v>
      </c>
      <c r="D480" s="75" t="s">
        <v>1226</v>
      </c>
    </row>
    <row r="481" spans="1:4" x14ac:dyDescent="0.25">
      <c r="A481" s="122" t="s">
        <v>119</v>
      </c>
      <c r="B481" s="121" t="s">
        <v>108</v>
      </c>
      <c r="C481" s="123" t="s">
        <v>912</v>
      </c>
      <c r="D481" s="75" t="s">
        <v>1158</v>
      </c>
    </row>
    <row r="482" spans="1:4" x14ac:dyDescent="0.25">
      <c r="A482" s="122" t="s">
        <v>119</v>
      </c>
      <c r="B482" s="121" t="s">
        <v>108</v>
      </c>
      <c r="C482" s="123" t="s">
        <v>911</v>
      </c>
      <c r="D482" s="75" t="s">
        <v>1112</v>
      </c>
    </row>
    <row r="483" spans="1:4" x14ac:dyDescent="0.25">
      <c r="A483" s="121" t="s">
        <v>116</v>
      </c>
      <c r="B483" s="121" t="s">
        <v>108</v>
      </c>
      <c r="C483" s="124" t="s">
        <v>903</v>
      </c>
      <c r="D483" s="79" t="s">
        <v>904</v>
      </c>
    </row>
    <row r="484" spans="1:4" x14ac:dyDescent="0.25">
      <c r="A484" s="121" t="s">
        <v>116</v>
      </c>
      <c r="B484" s="121" t="s">
        <v>108</v>
      </c>
      <c r="C484" s="124" t="s">
        <v>907</v>
      </c>
      <c r="D484" s="79" t="s">
        <v>902</v>
      </c>
    </row>
    <row r="485" spans="1:4" x14ac:dyDescent="0.25">
      <c r="A485" s="121" t="s">
        <v>116</v>
      </c>
      <c r="B485" s="121" t="s">
        <v>108</v>
      </c>
      <c r="C485" s="124" t="s">
        <v>909</v>
      </c>
      <c r="D485" s="79" t="s">
        <v>1072</v>
      </c>
    </row>
    <row r="486" spans="1:4" x14ac:dyDescent="0.25">
      <c r="A486" s="121" t="s">
        <v>116</v>
      </c>
      <c r="B486" s="121" t="s">
        <v>108</v>
      </c>
      <c r="C486" s="124" t="s">
        <v>901</v>
      </c>
      <c r="D486" s="79" t="s">
        <v>908</v>
      </c>
    </row>
    <row r="487" spans="1:4" x14ac:dyDescent="0.25">
      <c r="A487" s="121" t="s">
        <v>116</v>
      </c>
      <c r="B487" s="121" t="s">
        <v>108</v>
      </c>
      <c r="C487" s="124" t="s">
        <v>905</v>
      </c>
      <c r="D487" s="79" t="s">
        <v>906</v>
      </c>
    </row>
    <row r="488" spans="1:4" x14ac:dyDescent="0.25">
      <c r="A488" s="90" t="s">
        <v>141</v>
      </c>
      <c r="B488" s="126" t="s">
        <v>124</v>
      </c>
      <c r="C488" s="90" t="s">
        <v>268</v>
      </c>
      <c r="D488" s="90" t="s">
        <v>1010</v>
      </c>
    </row>
    <row r="489" spans="1:4" x14ac:dyDescent="0.25">
      <c r="A489" s="90" t="s">
        <v>141</v>
      </c>
      <c r="B489" s="126" t="s">
        <v>124</v>
      </c>
      <c r="C489" s="90" t="s">
        <v>270</v>
      </c>
      <c r="D489" s="90" t="s">
        <v>1011</v>
      </c>
    </row>
    <row r="490" spans="1:4" x14ac:dyDescent="0.25">
      <c r="A490" s="90" t="s">
        <v>141</v>
      </c>
      <c r="B490" s="126" t="s">
        <v>124</v>
      </c>
      <c r="C490" s="90" t="s">
        <v>267</v>
      </c>
      <c r="D490" s="90" t="s">
        <v>1012</v>
      </c>
    </row>
    <row r="491" spans="1:4" x14ac:dyDescent="0.25">
      <c r="A491" s="90" t="s">
        <v>141</v>
      </c>
      <c r="B491" s="126" t="s">
        <v>124</v>
      </c>
      <c r="C491" s="90" t="s">
        <v>269</v>
      </c>
      <c r="D491" s="90" t="s">
        <v>1013</v>
      </c>
    </row>
    <row r="492" spans="1:4" x14ac:dyDescent="0.25">
      <c r="A492" s="69" t="s">
        <v>77</v>
      </c>
      <c r="B492" s="126" t="s">
        <v>124</v>
      </c>
      <c r="C492" s="63" t="s">
        <v>684</v>
      </c>
      <c r="D492" s="63" t="s">
        <v>685</v>
      </c>
    </row>
    <row r="493" spans="1:4" x14ac:dyDescent="0.25">
      <c r="A493" s="132" t="s">
        <v>77</v>
      </c>
      <c r="B493" s="134" t="s">
        <v>124</v>
      </c>
      <c r="C493" s="136" t="s">
        <v>686</v>
      </c>
      <c r="D493" s="136" t="s">
        <v>687</v>
      </c>
    </row>
    <row r="494" spans="1:4" x14ac:dyDescent="0.25">
      <c r="A494" s="126" t="s">
        <v>123</v>
      </c>
      <c r="B494" s="126" t="s">
        <v>124</v>
      </c>
      <c r="C494" s="126" t="s">
        <v>929</v>
      </c>
      <c r="D494" s="80" t="s">
        <v>1073</v>
      </c>
    </row>
    <row r="495" spans="1:4" x14ac:dyDescent="0.25">
      <c r="A495" s="126" t="s">
        <v>123</v>
      </c>
      <c r="B495" s="126" t="s">
        <v>124</v>
      </c>
      <c r="C495" s="126" t="s">
        <v>934</v>
      </c>
      <c r="D495" s="80" t="s">
        <v>935</v>
      </c>
    </row>
    <row r="496" spans="1:4" x14ac:dyDescent="0.25">
      <c r="A496" s="126" t="s">
        <v>123</v>
      </c>
      <c r="B496" s="126" t="s">
        <v>124</v>
      </c>
      <c r="C496" s="126" t="s">
        <v>932</v>
      </c>
      <c r="D496" s="80" t="s">
        <v>1113</v>
      </c>
    </row>
    <row r="497" spans="1:4" x14ac:dyDescent="0.25">
      <c r="A497" s="126" t="s">
        <v>123</v>
      </c>
      <c r="B497" s="126" t="s">
        <v>124</v>
      </c>
      <c r="C497" s="126" t="s">
        <v>930</v>
      </c>
      <c r="D497" s="80" t="s">
        <v>931</v>
      </c>
    </row>
    <row r="498" spans="1:4" x14ac:dyDescent="0.25">
      <c r="A498" s="126" t="s">
        <v>123</v>
      </c>
      <c r="B498" s="126" t="s">
        <v>124</v>
      </c>
      <c r="C498" s="126" t="s">
        <v>933</v>
      </c>
      <c r="D498" s="80" t="s">
        <v>499</v>
      </c>
    </row>
    <row r="499" spans="1:4" x14ac:dyDescent="0.25">
      <c r="A499" s="126" t="s">
        <v>127</v>
      </c>
      <c r="B499" s="126" t="s">
        <v>124</v>
      </c>
      <c r="C499" s="126" t="s">
        <v>924</v>
      </c>
      <c r="D499" s="80" t="s">
        <v>1227</v>
      </c>
    </row>
    <row r="500" spans="1:4" x14ac:dyDescent="0.25">
      <c r="A500" s="126" t="s">
        <v>127</v>
      </c>
      <c r="B500" s="126" t="s">
        <v>124</v>
      </c>
      <c r="C500" s="126" t="s">
        <v>922</v>
      </c>
      <c r="D500" s="80" t="s">
        <v>1228</v>
      </c>
    </row>
    <row r="501" spans="1:4" x14ac:dyDescent="0.25">
      <c r="A501" s="126" t="s">
        <v>127</v>
      </c>
      <c r="B501" s="126" t="s">
        <v>124</v>
      </c>
      <c r="C501" s="126" t="s">
        <v>928</v>
      </c>
      <c r="D501" s="80" t="s">
        <v>1229</v>
      </c>
    </row>
    <row r="502" spans="1:4" x14ac:dyDescent="0.25">
      <c r="A502" s="126" t="s">
        <v>127</v>
      </c>
      <c r="B502" s="126" t="s">
        <v>124</v>
      </c>
      <c r="C502" s="126" t="s">
        <v>1159</v>
      </c>
      <c r="D502" s="80" t="s">
        <v>1230</v>
      </c>
    </row>
    <row r="503" spans="1:4" x14ac:dyDescent="0.25">
      <c r="A503" s="126" t="s">
        <v>127</v>
      </c>
      <c r="B503" s="126" t="s">
        <v>124</v>
      </c>
      <c r="C503" s="126" t="s">
        <v>923</v>
      </c>
      <c r="D503" s="80" t="s">
        <v>926</v>
      </c>
    </row>
    <row r="504" spans="1:4" x14ac:dyDescent="0.25">
      <c r="A504" s="126" t="s">
        <v>127</v>
      </c>
      <c r="B504" s="126" t="s">
        <v>124</v>
      </c>
      <c r="C504" s="126" t="s">
        <v>927</v>
      </c>
      <c r="D504" s="80" t="s">
        <v>806</v>
      </c>
    </row>
    <row r="505" spans="1:4" x14ac:dyDescent="0.25">
      <c r="A505" s="126" t="s">
        <v>127</v>
      </c>
      <c r="B505" s="126" t="s">
        <v>124</v>
      </c>
      <c r="C505" s="126" t="s">
        <v>925</v>
      </c>
      <c r="D505" s="80" t="s">
        <v>1074</v>
      </c>
    </row>
    <row r="506" spans="1:4" x14ac:dyDescent="0.25">
      <c r="A506" s="126" t="s">
        <v>952</v>
      </c>
      <c r="B506" s="126" t="s">
        <v>124</v>
      </c>
      <c r="C506" s="126" t="s">
        <v>957</v>
      </c>
      <c r="D506" s="80" t="s">
        <v>958</v>
      </c>
    </row>
    <row r="507" spans="1:4" x14ac:dyDescent="0.25">
      <c r="A507" s="126" t="s">
        <v>952</v>
      </c>
      <c r="B507" s="126" t="s">
        <v>124</v>
      </c>
      <c r="C507" s="126" t="s">
        <v>955</v>
      </c>
      <c r="D507" s="80" t="s">
        <v>956</v>
      </c>
    </row>
    <row r="508" spans="1:4" x14ac:dyDescent="0.25">
      <c r="A508" s="126" t="s">
        <v>952</v>
      </c>
      <c r="B508" s="126" t="s">
        <v>124</v>
      </c>
      <c r="C508" s="126" t="s">
        <v>953</v>
      </c>
      <c r="D508" s="80" t="s">
        <v>954</v>
      </c>
    </row>
    <row r="509" spans="1:4" x14ac:dyDescent="0.25">
      <c r="A509" s="126" t="s">
        <v>952</v>
      </c>
      <c r="B509" s="126" t="s">
        <v>124</v>
      </c>
      <c r="C509" s="126" t="s">
        <v>959</v>
      </c>
      <c r="D509" s="80" t="s">
        <v>960</v>
      </c>
    </row>
    <row r="510" spans="1:4" x14ac:dyDescent="0.25">
      <c r="A510" s="126" t="s">
        <v>952</v>
      </c>
      <c r="B510" s="126" t="s">
        <v>124</v>
      </c>
      <c r="C510" s="126" t="s">
        <v>962</v>
      </c>
      <c r="D510" s="80" t="s">
        <v>1075</v>
      </c>
    </row>
    <row r="511" spans="1:4" x14ac:dyDescent="0.25">
      <c r="A511" s="126" t="s">
        <v>952</v>
      </c>
      <c r="B511" s="126" t="s">
        <v>124</v>
      </c>
      <c r="C511" s="126" t="s">
        <v>961</v>
      </c>
      <c r="D511" s="80" t="s">
        <v>1076</v>
      </c>
    </row>
    <row r="512" spans="1:4" x14ac:dyDescent="0.25">
      <c r="A512" s="126" t="s">
        <v>129</v>
      </c>
      <c r="B512" s="126" t="s">
        <v>124</v>
      </c>
      <c r="C512" s="126" t="s">
        <v>963</v>
      </c>
      <c r="D512" s="80" t="s">
        <v>1077</v>
      </c>
    </row>
    <row r="513" spans="1:4" x14ac:dyDescent="0.25">
      <c r="A513" s="126" t="s">
        <v>129</v>
      </c>
      <c r="B513" s="126" t="s">
        <v>124</v>
      </c>
      <c r="C513" s="126" t="s">
        <v>968</v>
      </c>
      <c r="D513" s="80" t="s">
        <v>969</v>
      </c>
    </row>
    <row r="514" spans="1:4" x14ac:dyDescent="0.25">
      <c r="A514" s="126" t="s">
        <v>129</v>
      </c>
      <c r="B514" s="126" t="s">
        <v>124</v>
      </c>
      <c r="C514" s="126" t="s">
        <v>966</v>
      </c>
      <c r="D514" s="80" t="s">
        <v>967</v>
      </c>
    </row>
    <row r="515" spans="1:4" x14ac:dyDescent="0.25">
      <c r="A515" s="126" t="s">
        <v>129</v>
      </c>
      <c r="B515" s="126" t="s">
        <v>124</v>
      </c>
      <c r="C515" s="126" t="s">
        <v>964</v>
      </c>
      <c r="D515" s="80" t="s">
        <v>965</v>
      </c>
    </row>
    <row r="516" spans="1:4" x14ac:dyDescent="0.25">
      <c r="A516" s="126" t="s">
        <v>130</v>
      </c>
      <c r="B516" s="126" t="s">
        <v>124</v>
      </c>
      <c r="C516" s="126" t="s">
        <v>918</v>
      </c>
      <c r="D516" s="80" t="s">
        <v>787</v>
      </c>
    </row>
    <row r="517" spans="1:4" x14ac:dyDescent="0.25">
      <c r="A517" s="126" t="s">
        <v>130</v>
      </c>
      <c r="B517" s="126" t="s">
        <v>124</v>
      </c>
      <c r="C517" s="126" t="s">
        <v>920</v>
      </c>
      <c r="D517" s="80" t="s">
        <v>1114</v>
      </c>
    </row>
    <row r="518" spans="1:4" x14ac:dyDescent="0.25">
      <c r="A518" s="126" t="s">
        <v>130</v>
      </c>
      <c r="B518" s="126" t="s">
        <v>124</v>
      </c>
      <c r="C518" s="126" t="s">
        <v>917</v>
      </c>
      <c r="D518" s="80" t="s">
        <v>1256</v>
      </c>
    </row>
    <row r="519" spans="1:4" x14ac:dyDescent="0.25">
      <c r="A519" s="126" t="s">
        <v>130</v>
      </c>
      <c r="B519" s="126" t="s">
        <v>124</v>
      </c>
      <c r="C519" s="126" t="s">
        <v>919</v>
      </c>
      <c r="D519" s="80" t="s">
        <v>1257</v>
      </c>
    </row>
    <row r="520" spans="1:4" x14ac:dyDescent="0.25">
      <c r="A520" s="126" t="s">
        <v>130</v>
      </c>
      <c r="B520" s="126" t="s">
        <v>124</v>
      </c>
      <c r="C520" s="126" t="s">
        <v>921</v>
      </c>
      <c r="D520" s="80" t="s">
        <v>1258</v>
      </c>
    </row>
    <row r="521" spans="1:4" x14ac:dyDescent="0.25">
      <c r="A521" s="126" t="s">
        <v>126</v>
      </c>
      <c r="B521" s="126" t="s">
        <v>124</v>
      </c>
      <c r="C521" s="126" t="s">
        <v>916</v>
      </c>
      <c r="D521" s="80" t="s">
        <v>842</v>
      </c>
    </row>
    <row r="522" spans="1:4" x14ac:dyDescent="0.25">
      <c r="A522" s="126" t="s">
        <v>126</v>
      </c>
      <c r="B522" s="126" t="s">
        <v>124</v>
      </c>
      <c r="C522" s="126" t="s">
        <v>914</v>
      </c>
      <c r="D522" s="80" t="s">
        <v>915</v>
      </c>
    </row>
    <row r="523" spans="1:4" x14ac:dyDescent="0.25">
      <c r="A523" s="126" t="s">
        <v>136</v>
      </c>
      <c r="B523" s="126" t="s">
        <v>124</v>
      </c>
      <c r="C523" s="126" t="s">
        <v>979</v>
      </c>
      <c r="D523" s="80" t="s">
        <v>980</v>
      </c>
    </row>
    <row r="524" spans="1:4" x14ac:dyDescent="0.25">
      <c r="A524" s="126" t="s">
        <v>136</v>
      </c>
      <c r="B524" s="126" t="s">
        <v>124</v>
      </c>
      <c r="C524" s="126" t="s">
        <v>985</v>
      </c>
      <c r="D524" s="80" t="s">
        <v>986</v>
      </c>
    </row>
    <row r="525" spans="1:4" x14ac:dyDescent="0.25">
      <c r="A525" s="126" t="s">
        <v>136</v>
      </c>
      <c r="B525" s="126" t="s">
        <v>124</v>
      </c>
      <c r="C525" s="126" t="s">
        <v>990</v>
      </c>
      <c r="D525" s="80" t="s">
        <v>991</v>
      </c>
    </row>
    <row r="526" spans="1:4" x14ac:dyDescent="0.25">
      <c r="A526" s="126" t="s">
        <v>136</v>
      </c>
      <c r="B526" s="126" t="s">
        <v>124</v>
      </c>
      <c r="C526" s="126" t="s">
        <v>982</v>
      </c>
      <c r="D526" s="80" t="s">
        <v>1231</v>
      </c>
    </row>
    <row r="527" spans="1:4" x14ac:dyDescent="0.25">
      <c r="A527" s="126" t="s">
        <v>136</v>
      </c>
      <c r="B527" s="126" t="s">
        <v>124</v>
      </c>
      <c r="C527" s="126" t="s">
        <v>987</v>
      </c>
      <c r="D527" s="80" t="s">
        <v>988</v>
      </c>
    </row>
    <row r="528" spans="1:4" x14ac:dyDescent="0.25">
      <c r="A528" s="126" t="s">
        <v>136</v>
      </c>
      <c r="B528" s="126" t="s">
        <v>124</v>
      </c>
      <c r="C528" s="126" t="s">
        <v>981</v>
      </c>
      <c r="D528" s="80" t="s">
        <v>1298</v>
      </c>
    </row>
    <row r="529" spans="1:4" x14ac:dyDescent="0.25">
      <c r="A529" s="126" t="s">
        <v>136</v>
      </c>
      <c r="B529" s="126" t="s">
        <v>124</v>
      </c>
      <c r="C529" s="126" t="s">
        <v>989</v>
      </c>
      <c r="D529" s="80" t="s">
        <v>1232</v>
      </c>
    </row>
    <row r="530" spans="1:4" x14ac:dyDescent="0.25">
      <c r="A530" s="126" t="s">
        <v>136</v>
      </c>
      <c r="B530" s="126" t="s">
        <v>124</v>
      </c>
      <c r="C530" s="126" t="s">
        <v>983</v>
      </c>
      <c r="D530" s="80" t="s">
        <v>984</v>
      </c>
    </row>
    <row r="531" spans="1:4" x14ac:dyDescent="0.25">
      <c r="A531" s="126" t="s">
        <v>1259</v>
      </c>
      <c r="B531" s="126" t="s">
        <v>124</v>
      </c>
      <c r="C531" s="126" t="s">
        <v>975</v>
      </c>
      <c r="D531" s="80" t="s">
        <v>976</v>
      </c>
    </row>
    <row r="532" spans="1:4" x14ac:dyDescent="0.25">
      <c r="A532" s="126" t="s">
        <v>1259</v>
      </c>
      <c r="B532" s="126" t="s">
        <v>124</v>
      </c>
      <c r="C532" s="126" t="s">
        <v>978</v>
      </c>
      <c r="D532" s="80" t="s">
        <v>1260</v>
      </c>
    </row>
    <row r="533" spans="1:4" x14ac:dyDescent="0.25">
      <c r="A533" s="126" t="s">
        <v>1259</v>
      </c>
      <c r="B533" s="126" t="s">
        <v>124</v>
      </c>
      <c r="C533" s="126" t="s">
        <v>977</v>
      </c>
      <c r="D533" s="80" t="s">
        <v>1115</v>
      </c>
    </row>
    <row r="534" spans="1:4" x14ac:dyDescent="0.25">
      <c r="A534" s="126" t="s">
        <v>135</v>
      </c>
      <c r="B534" s="126" t="s">
        <v>124</v>
      </c>
      <c r="C534" s="126" t="s">
        <v>973</v>
      </c>
      <c r="D534" s="80" t="s">
        <v>974</v>
      </c>
    </row>
    <row r="535" spans="1:4" x14ac:dyDescent="0.25">
      <c r="A535" s="126" t="s">
        <v>135</v>
      </c>
      <c r="B535" s="126" t="s">
        <v>124</v>
      </c>
      <c r="C535" s="126" t="s">
        <v>970</v>
      </c>
      <c r="D535" s="80" t="s">
        <v>1116</v>
      </c>
    </row>
    <row r="536" spans="1:4" x14ac:dyDescent="0.25">
      <c r="A536" s="126" t="s">
        <v>135</v>
      </c>
      <c r="B536" s="126" t="s">
        <v>124</v>
      </c>
      <c r="C536" s="126" t="s">
        <v>971</v>
      </c>
      <c r="D536" s="80" t="s">
        <v>972</v>
      </c>
    </row>
    <row r="537" spans="1:4" x14ac:dyDescent="0.25">
      <c r="A537" s="126" t="s">
        <v>135</v>
      </c>
      <c r="B537" s="126" t="s">
        <v>124</v>
      </c>
      <c r="C537" s="126" t="s">
        <v>1161</v>
      </c>
      <c r="D537" s="80" t="s">
        <v>1299</v>
      </c>
    </row>
    <row r="538" spans="1:4" x14ac:dyDescent="0.25">
      <c r="A538" s="126" t="s">
        <v>132</v>
      </c>
      <c r="B538" s="126" t="s">
        <v>124</v>
      </c>
      <c r="C538" s="126" t="s">
        <v>945</v>
      </c>
      <c r="D538" s="80" t="s">
        <v>946</v>
      </c>
    </row>
    <row r="539" spans="1:4" x14ac:dyDescent="0.25">
      <c r="A539" s="126" t="s">
        <v>132</v>
      </c>
      <c r="B539" s="126" t="s">
        <v>124</v>
      </c>
      <c r="C539" s="126" t="s">
        <v>947</v>
      </c>
      <c r="D539" s="80" t="s">
        <v>948</v>
      </c>
    </row>
    <row r="540" spans="1:4" x14ac:dyDescent="0.25">
      <c r="A540" s="126" t="s">
        <v>132</v>
      </c>
      <c r="B540" s="126" t="s">
        <v>124</v>
      </c>
      <c r="C540" s="126" t="s">
        <v>949</v>
      </c>
      <c r="D540" s="80" t="s">
        <v>950</v>
      </c>
    </row>
    <row r="541" spans="1:4" x14ac:dyDescent="0.25">
      <c r="A541" s="126" t="s">
        <v>132</v>
      </c>
      <c r="B541" s="126" t="s">
        <v>124</v>
      </c>
      <c r="C541" s="126" t="s">
        <v>951</v>
      </c>
      <c r="D541" s="80" t="s">
        <v>1300</v>
      </c>
    </row>
    <row r="542" spans="1:4" x14ac:dyDescent="0.25">
      <c r="A542" s="126" t="s">
        <v>134</v>
      </c>
      <c r="B542" s="126" t="s">
        <v>124</v>
      </c>
      <c r="C542" s="126" t="s">
        <v>940</v>
      </c>
      <c r="D542" s="80" t="s">
        <v>941</v>
      </c>
    </row>
    <row r="543" spans="1:4" x14ac:dyDescent="0.25">
      <c r="A543" s="126" t="s">
        <v>134</v>
      </c>
      <c r="B543" s="126" t="s">
        <v>124</v>
      </c>
      <c r="C543" s="126" t="s">
        <v>938</v>
      </c>
      <c r="D543" s="80" t="s">
        <v>939</v>
      </c>
    </row>
    <row r="544" spans="1:4" x14ac:dyDescent="0.25">
      <c r="A544" s="126" t="s">
        <v>134</v>
      </c>
      <c r="B544" s="126" t="s">
        <v>124</v>
      </c>
      <c r="C544" s="126" t="s">
        <v>936</v>
      </c>
      <c r="D544" s="80" t="s">
        <v>937</v>
      </c>
    </row>
    <row r="545" spans="1:4" x14ac:dyDescent="0.25">
      <c r="A545" s="126" t="s">
        <v>134</v>
      </c>
      <c r="B545" s="126" t="s">
        <v>124</v>
      </c>
      <c r="C545" s="126" t="s">
        <v>943</v>
      </c>
      <c r="D545" s="80" t="s">
        <v>944</v>
      </c>
    </row>
    <row r="546" spans="1:4" x14ac:dyDescent="0.25">
      <c r="A546" s="126" t="s">
        <v>134</v>
      </c>
      <c r="B546" s="126" t="s">
        <v>124</v>
      </c>
      <c r="C546" s="126" t="s">
        <v>942</v>
      </c>
      <c r="D546" s="80" t="s">
        <v>1078</v>
      </c>
    </row>
  </sheetData>
  <conditionalFormatting sqref="C230:C237">
    <cfRule type="duplicateValues" dxfId="14" priority="12"/>
    <cfRule type="duplicateValues" dxfId="13" priority="13"/>
  </conditionalFormatting>
  <conditionalFormatting sqref="C238:C248">
    <cfRule type="duplicateValues" dxfId="12" priority="10"/>
    <cfRule type="duplicateValues" dxfId="11" priority="11"/>
  </conditionalFormatting>
  <conditionalFormatting sqref="C249:C256">
    <cfRule type="duplicateValues" dxfId="10" priority="8"/>
    <cfRule type="duplicateValues" dxfId="9" priority="9"/>
  </conditionalFormatting>
  <conditionalFormatting sqref="C257:C261">
    <cfRule type="duplicateValues" dxfId="8" priority="6"/>
    <cfRule type="duplicateValues" dxfId="7" priority="7"/>
  </conditionalFormatting>
  <conditionalFormatting sqref="C262:C269">
    <cfRule type="duplicateValues" dxfId="6" priority="4"/>
    <cfRule type="duplicateValues" dxfId="5" priority="5"/>
  </conditionalFormatting>
  <conditionalFormatting sqref="C270:C279">
    <cfRule type="duplicateValues" dxfId="4" priority="2"/>
    <cfRule type="duplicateValues" dxfId="3" priority="3"/>
  </conditionalFormatting>
  <conditionalFormatting sqref="C280:C291">
    <cfRule type="duplicateValues" dxfId="2" priority="14"/>
    <cfRule type="duplicateValues" dxfId="1" priority="15"/>
  </conditionalFormatting>
  <conditionalFormatting sqref="C308:C3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Dealer Wise</vt:lpstr>
      <vt:lpstr>Sheet2</vt:lpstr>
      <vt:lpstr>Region Wise</vt:lpstr>
      <vt:lpstr>Zone Wise</vt:lpstr>
      <vt:lpstr>DSR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Nabi Huda</dc:creator>
  <cp:lastModifiedBy>LENOVO</cp:lastModifiedBy>
  <cp:lastPrinted>2019-03-28T13:43:59Z</cp:lastPrinted>
  <dcterms:created xsi:type="dcterms:W3CDTF">2018-02-20T04:51:28Z</dcterms:created>
  <dcterms:modified xsi:type="dcterms:W3CDTF">2020-02-16T15:49:55Z</dcterms:modified>
</cp:coreProperties>
</file>