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ld Laptop Data\D Drive\ALL_Report\2020\Daily Report\BM Achievement Status\JAN'20\bm28\"/>
    </mc:Choice>
  </mc:AlternateContent>
  <bookViews>
    <workbookView xWindow="0" yWindow="0" windowWidth="20490" windowHeight="7755" tabRatio="728"/>
  </bookViews>
  <sheets>
    <sheet name="Dealer Wise" sheetId="5" r:id="rId1"/>
    <sheet name="Sheet2" sheetId="12" state="hidden" r:id="rId2"/>
    <sheet name="Region Wise" sheetId="6" r:id="rId3"/>
    <sheet name="Zone Wise" sheetId="7" r:id="rId4"/>
    <sheet name="DSR" sheetId="11" r:id="rId5"/>
    <sheet name="Sheet1" sheetId="10" state="hidden" r:id="rId6"/>
  </sheets>
  <definedNames>
    <definedName name="_xlnm._FilterDatabase" localSheetId="0" hidden="1">'Dealer Wise'!$A$3:$Q$126</definedName>
    <definedName name="_xlnm._FilterDatabase" localSheetId="4" hidden="1">DSR!$A$3:$P$535</definedName>
    <definedName name="_xlnm._FilterDatabase" localSheetId="5" hidden="1">Sheet1!$A$1:$D$1</definedName>
    <definedName name="_xlnm._FilterDatabase" localSheetId="3" hidden="1">'Zone Wise'!$B$3:$P$54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5" i="11" l="1"/>
  <c r="F535" i="11"/>
  <c r="K532" i="11" l="1"/>
  <c r="J532" i="11"/>
  <c r="F126" i="5" l="1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E126" i="5" l="1"/>
  <c r="N5" i="5" l="1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38" i="5"/>
  <c r="O38" i="5" s="1"/>
  <c r="N39" i="5"/>
  <c r="O39" i="5" s="1"/>
  <c r="N40" i="5"/>
  <c r="O40" i="5" s="1"/>
  <c r="N41" i="5"/>
  <c r="O41" i="5" s="1"/>
  <c r="N42" i="5"/>
  <c r="O42" i="5" s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 s="1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 s="1"/>
  <c r="N55" i="5"/>
  <c r="O55" i="5" s="1"/>
  <c r="N56" i="5"/>
  <c r="O56" i="5" s="1"/>
  <c r="N57" i="5"/>
  <c r="O57" i="5" s="1"/>
  <c r="N58" i="5"/>
  <c r="O58" i="5" s="1"/>
  <c r="N59" i="5"/>
  <c r="O59" i="5" s="1"/>
  <c r="N60" i="5"/>
  <c r="O60" i="5" s="1"/>
  <c r="N61" i="5"/>
  <c r="O61" i="5" s="1"/>
  <c r="N62" i="5"/>
  <c r="O62" i="5" s="1"/>
  <c r="N63" i="5"/>
  <c r="O63" i="5" s="1"/>
  <c r="N64" i="5"/>
  <c r="O64" i="5" s="1"/>
  <c r="N65" i="5"/>
  <c r="O65" i="5" s="1"/>
  <c r="N66" i="5"/>
  <c r="O66" i="5" s="1"/>
  <c r="N67" i="5"/>
  <c r="O67" i="5" s="1"/>
  <c r="N68" i="5"/>
  <c r="O68" i="5" s="1"/>
  <c r="N69" i="5"/>
  <c r="O69" i="5" s="1"/>
  <c r="N70" i="5"/>
  <c r="O70" i="5" s="1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N77" i="5"/>
  <c r="O77" i="5" s="1"/>
  <c r="N78" i="5"/>
  <c r="O78" i="5" s="1"/>
  <c r="N79" i="5"/>
  <c r="O79" i="5" s="1"/>
  <c r="N80" i="5"/>
  <c r="O80" i="5" s="1"/>
  <c r="N81" i="5"/>
  <c r="O81" i="5" s="1"/>
  <c r="N82" i="5"/>
  <c r="O82" i="5" s="1"/>
  <c r="N83" i="5"/>
  <c r="O83" i="5" s="1"/>
  <c r="N84" i="5"/>
  <c r="O84" i="5" s="1"/>
  <c r="N85" i="5"/>
  <c r="O85" i="5" s="1"/>
  <c r="N86" i="5"/>
  <c r="O86" i="5" s="1"/>
  <c r="N87" i="5"/>
  <c r="O87" i="5" s="1"/>
  <c r="N88" i="5"/>
  <c r="O88" i="5" s="1"/>
  <c r="N89" i="5"/>
  <c r="O89" i="5" s="1"/>
  <c r="N90" i="5"/>
  <c r="O90" i="5" s="1"/>
  <c r="N91" i="5"/>
  <c r="O91" i="5" s="1"/>
  <c r="N92" i="5"/>
  <c r="O92" i="5" s="1"/>
  <c r="N93" i="5"/>
  <c r="O93" i="5" s="1"/>
  <c r="N94" i="5"/>
  <c r="O94" i="5" s="1"/>
  <c r="N95" i="5"/>
  <c r="O95" i="5" s="1"/>
  <c r="N96" i="5"/>
  <c r="O96" i="5" s="1"/>
  <c r="N97" i="5"/>
  <c r="O97" i="5" s="1"/>
  <c r="N98" i="5"/>
  <c r="O98" i="5" s="1"/>
  <c r="N99" i="5"/>
  <c r="O99" i="5" s="1"/>
  <c r="N100" i="5"/>
  <c r="O100" i="5" s="1"/>
  <c r="N101" i="5"/>
  <c r="O101" i="5" s="1"/>
  <c r="N102" i="5"/>
  <c r="O102" i="5" s="1"/>
  <c r="N103" i="5"/>
  <c r="O103" i="5" s="1"/>
  <c r="N104" i="5"/>
  <c r="O104" i="5" s="1"/>
  <c r="N105" i="5"/>
  <c r="O105" i="5" s="1"/>
  <c r="N106" i="5"/>
  <c r="O106" i="5" s="1"/>
  <c r="N107" i="5"/>
  <c r="O107" i="5" s="1"/>
  <c r="N108" i="5"/>
  <c r="O108" i="5" s="1"/>
  <c r="N109" i="5"/>
  <c r="O109" i="5" s="1"/>
  <c r="N110" i="5"/>
  <c r="O110" i="5" s="1"/>
  <c r="N111" i="5"/>
  <c r="O111" i="5" s="1"/>
  <c r="N112" i="5"/>
  <c r="O112" i="5" s="1"/>
  <c r="N113" i="5"/>
  <c r="O113" i="5" s="1"/>
  <c r="N114" i="5"/>
  <c r="O114" i="5" s="1"/>
  <c r="N115" i="5"/>
  <c r="O115" i="5" s="1"/>
  <c r="N116" i="5"/>
  <c r="O116" i="5" s="1"/>
  <c r="N117" i="5"/>
  <c r="O117" i="5" s="1"/>
  <c r="N118" i="5"/>
  <c r="O118" i="5" s="1"/>
  <c r="N119" i="5"/>
  <c r="O119" i="5" s="1"/>
  <c r="N120" i="5"/>
  <c r="O120" i="5" s="1"/>
  <c r="N121" i="5"/>
  <c r="O121" i="5" s="1"/>
  <c r="N122" i="5"/>
  <c r="O122" i="5" s="1"/>
  <c r="N123" i="5"/>
  <c r="O123" i="5" s="1"/>
  <c r="N124" i="5"/>
  <c r="O124" i="5" s="1"/>
  <c r="N125" i="5"/>
  <c r="O125" i="5" s="1"/>
  <c r="N4" i="5"/>
  <c r="O4" i="5" s="1"/>
  <c r="L125" i="5" l="1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4" i="5"/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H123" i="5" l="1"/>
  <c r="B1" i="7" l="1"/>
  <c r="A1" i="6"/>
  <c r="B13" i="6" l="1"/>
  <c r="N2" i="6"/>
  <c r="H125" i="5" l="1"/>
  <c r="M125" i="5"/>
  <c r="K125" i="5"/>
  <c r="C13" i="6"/>
  <c r="K13" i="6" s="1"/>
  <c r="B12" i="6"/>
  <c r="M4" i="5"/>
  <c r="E13" i="6" l="1"/>
  <c r="I13" i="6"/>
  <c r="J13" i="6" s="1"/>
  <c r="G13" i="6"/>
  <c r="H13" i="6" s="1"/>
  <c r="H120" i="5"/>
  <c r="K120" i="5"/>
  <c r="M120" i="5"/>
  <c r="H112" i="5"/>
  <c r="K112" i="5"/>
  <c r="M112" i="5"/>
  <c r="H92" i="5"/>
  <c r="K92" i="5"/>
  <c r="M92" i="5"/>
  <c r="H85" i="5"/>
  <c r="M85" i="5"/>
  <c r="K85" i="5"/>
  <c r="H81" i="5"/>
  <c r="M81" i="5"/>
  <c r="K81" i="5"/>
  <c r="H77" i="5"/>
  <c r="M77" i="5"/>
  <c r="K77" i="5"/>
  <c r="H70" i="5"/>
  <c r="K70" i="5"/>
  <c r="M70" i="5"/>
  <c r="H63" i="5"/>
  <c r="K63" i="5"/>
  <c r="M63" i="5"/>
  <c r="H59" i="5"/>
  <c r="M59" i="5"/>
  <c r="K59" i="5"/>
  <c r="H55" i="5"/>
  <c r="M55" i="5"/>
  <c r="K55" i="5"/>
  <c r="H51" i="5"/>
  <c r="M51" i="5"/>
  <c r="K51" i="5"/>
  <c r="H47" i="5"/>
  <c r="M47" i="5"/>
  <c r="K47" i="5"/>
  <c r="H43" i="5"/>
  <c r="M43" i="5"/>
  <c r="K43" i="5"/>
  <c r="H39" i="5"/>
  <c r="K39" i="5"/>
  <c r="M39" i="5"/>
  <c r="H36" i="5"/>
  <c r="M36" i="5"/>
  <c r="K36" i="5"/>
  <c r="H32" i="5"/>
  <c r="K32" i="5"/>
  <c r="M32" i="5"/>
  <c r="H28" i="5"/>
  <c r="M28" i="5"/>
  <c r="K28" i="5"/>
  <c r="H24" i="5"/>
  <c r="M24" i="5"/>
  <c r="K24" i="5"/>
  <c r="H20" i="5"/>
  <c r="M20" i="5"/>
  <c r="K20" i="5"/>
  <c r="H16" i="5"/>
  <c r="M16" i="5"/>
  <c r="K16" i="5"/>
  <c r="H12" i="5"/>
  <c r="M12" i="5"/>
  <c r="K12" i="5"/>
  <c r="H8" i="5"/>
  <c r="M8" i="5"/>
  <c r="K8" i="5"/>
  <c r="M123" i="5"/>
  <c r="K123" i="5"/>
  <c r="H119" i="5"/>
  <c r="K119" i="5"/>
  <c r="M119" i="5"/>
  <c r="H115" i="5"/>
  <c r="M115" i="5"/>
  <c r="K115" i="5"/>
  <c r="H111" i="5"/>
  <c r="K111" i="5"/>
  <c r="M111" i="5"/>
  <c r="H107" i="5"/>
  <c r="M107" i="5"/>
  <c r="K107" i="5"/>
  <c r="H103" i="5"/>
  <c r="K103" i="5"/>
  <c r="M103" i="5"/>
  <c r="H99" i="5"/>
  <c r="M99" i="5"/>
  <c r="K99" i="5"/>
  <c r="H95" i="5"/>
  <c r="K95" i="5"/>
  <c r="M95" i="5"/>
  <c r="H91" i="5"/>
  <c r="M91" i="5"/>
  <c r="K91" i="5"/>
  <c r="H88" i="5"/>
  <c r="K88" i="5"/>
  <c r="M88" i="5"/>
  <c r="H84" i="5"/>
  <c r="M84" i="5"/>
  <c r="K84" i="5"/>
  <c r="H80" i="5"/>
  <c r="K80" i="5"/>
  <c r="M80" i="5"/>
  <c r="H76" i="5"/>
  <c r="M76" i="5"/>
  <c r="K76" i="5"/>
  <c r="H73" i="5"/>
  <c r="K73" i="5"/>
  <c r="M73" i="5"/>
  <c r="H69" i="5"/>
  <c r="M69" i="5"/>
  <c r="K69" i="5"/>
  <c r="K66" i="5"/>
  <c r="M66" i="5"/>
  <c r="H62" i="5"/>
  <c r="M62" i="5"/>
  <c r="K62" i="5"/>
  <c r="H58" i="5"/>
  <c r="K58" i="5"/>
  <c r="M58" i="5"/>
  <c r="H54" i="5"/>
  <c r="M54" i="5"/>
  <c r="K54" i="5"/>
  <c r="H50" i="5"/>
  <c r="K50" i="5"/>
  <c r="M50" i="5"/>
  <c r="H46" i="5"/>
  <c r="M46" i="5"/>
  <c r="K46" i="5"/>
  <c r="H42" i="5"/>
  <c r="K42" i="5"/>
  <c r="M42" i="5"/>
  <c r="H35" i="5"/>
  <c r="K35" i="5"/>
  <c r="M35" i="5"/>
  <c r="H31" i="5"/>
  <c r="M31" i="5"/>
  <c r="K31" i="5"/>
  <c r="H27" i="5"/>
  <c r="K27" i="5"/>
  <c r="M27" i="5"/>
  <c r="H23" i="5"/>
  <c r="M23" i="5"/>
  <c r="K23" i="5"/>
  <c r="H19" i="5"/>
  <c r="M19" i="5"/>
  <c r="K19" i="5"/>
  <c r="H15" i="5"/>
  <c r="K15" i="5"/>
  <c r="M15" i="5"/>
  <c r="H11" i="5"/>
  <c r="K11" i="5"/>
  <c r="M11" i="5"/>
  <c r="H7" i="5"/>
  <c r="M7" i="5"/>
  <c r="K7" i="5"/>
  <c r="H116" i="5"/>
  <c r="K116" i="5"/>
  <c r="M116" i="5"/>
  <c r="H100" i="5"/>
  <c r="K100" i="5"/>
  <c r="M100" i="5"/>
  <c r="H94" i="5"/>
  <c r="M94" i="5"/>
  <c r="K94" i="5"/>
  <c r="H87" i="5"/>
  <c r="M87" i="5"/>
  <c r="K87" i="5"/>
  <c r="H79" i="5"/>
  <c r="M79" i="5"/>
  <c r="K79" i="5"/>
  <c r="H72" i="5"/>
  <c r="M72" i="5"/>
  <c r="K72" i="5"/>
  <c r="H68" i="5"/>
  <c r="M68" i="5"/>
  <c r="K68" i="5"/>
  <c r="H61" i="5"/>
  <c r="M61" i="5"/>
  <c r="K61" i="5"/>
  <c r="H49" i="5"/>
  <c r="M49" i="5"/>
  <c r="K49" i="5"/>
  <c r="H30" i="5"/>
  <c r="M30" i="5"/>
  <c r="K30" i="5"/>
  <c r="H26" i="5"/>
  <c r="M26" i="5"/>
  <c r="K26" i="5"/>
  <c r="H22" i="5"/>
  <c r="M22" i="5"/>
  <c r="K22" i="5"/>
  <c r="H18" i="5"/>
  <c r="M18" i="5"/>
  <c r="K18" i="5"/>
  <c r="H14" i="5"/>
  <c r="M14" i="5"/>
  <c r="K14" i="5"/>
  <c r="H10" i="5"/>
  <c r="K10" i="5"/>
  <c r="M10" i="5"/>
  <c r="H6" i="5"/>
  <c r="M6" i="5"/>
  <c r="K6" i="5"/>
  <c r="H124" i="5"/>
  <c r="K124" i="5"/>
  <c r="M124" i="5"/>
  <c r="H108" i="5"/>
  <c r="K108" i="5"/>
  <c r="M108" i="5"/>
  <c r="H104" i="5"/>
  <c r="K104" i="5"/>
  <c r="M104" i="5"/>
  <c r="H96" i="5"/>
  <c r="K96" i="5"/>
  <c r="M96" i="5"/>
  <c r="H89" i="5"/>
  <c r="K89" i="5"/>
  <c r="M89" i="5"/>
  <c r="H122" i="5"/>
  <c r="M122" i="5"/>
  <c r="K122" i="5"/>
  <c r="H118" i="5"/>
  <c r="M118" i="5"/>
  <c r="K118" i="5"/>
  <c r="H114" i="5"/>
  <c r="M114" i="5"/>
  <c r="K114" i="5"/>
  <c r="H110" i="5"/>
  <c r="M110" i="5"/>
  <c r="K110" i="5"/>
  <c r="H106" i="5"/>
  <c r="M106" i="5"/>
  <c r="K106" i="5"/>
  <c r="H102" i="5"/>
  <c r="M102" i="5"/>
  <c r="K102" i="5"/>
  <c r="H98" i="5"/>
  <c r="M98" i="5"/>
  <c r="K98" i="5"/>
  <c r="H83" i="5"/>
  <c r="M83" i="5"/>
  <c r="K83" i="5"/>
  <c r="H75" i="5"/>
  <c r="M75" i="5"/>
  <c r="K75" i="5"/>
  <c r="H65" i="5"/>
  <c r="M65" i="5"/>
  <c r="K65" i="5"/>
  <c r="H57" i="5"/>
  <c r="M57" i="5"/>
  <c r="K57" i="5"/>
  <c r="H53" i="5"/>
  <c r="M53" i="5"/>
  <c r="K53" i="5"/>
  <c r="H45" i="5"/>
  <c r="M45" i="5"/>
  <c r="K45" i="5"/>
  <c r="H41" i="5"/>
  <c r="M41" i="5"/>
  <c r="K41" i="5"/>
  <c r="H38" i="5"/>
  <c r="M38" i="5"/>
  <c r="K38" i="5"/>
  <c r="H34" i="5"/>
  <c r="M34" i="5"/>
  <c r="K34" i="5"/>
  <c r="H121" i="5"/>
  <c r="M121" i="5"/>
  <c r="K121" i="5"/>
  <c r="H117" i="5"/>
  <c r="M117" i="5"/>
  <c r="K117" i="5"/>
  <c r="H113" i="5"/>
  <c r="M113" i="5"/>
  <c r="K113" i="5"/>
  <c r="H109" i="5"/>
  <c r="M109" i="5"/>
  <c r="K109" i="5"/>
  <c r="H105" i="5"/>
  <c r="M105" i="5"/>
  <c r="K105" i="5"/>
  <c r="H101" i="5"/>
  <c r="M101" i="5"/>
  <c r="K101" i="5"/>
  <c r="H97" i="5"/>
  <c r="M97" i="5"/>
  <c r="K97" i="5"/>
  <c r="H93" i="5"/>
  <c r="M93" i="5"/>
  <c r="K93" i="5"/>
  <c r="H90" i="5"/>
  <c r="M90" i="5"/>
  <c r="K90" i="5"/>
  <c r="H86" i="5"/>
  <c r="M86" i="5"/>
  <c r="K86" i="5"/>
  <c r="H82" i="5"/>
  <c r="M82" i="5"/>
  <c r="K82" i="5"/>
  <c r="H78" i="5"/>
  <c r="M78" i="5"/>
  <c r="K78" i="5"/>
  <c r="H74" i="5"/>
  <c r="M74" i="5"/>
  <c r="K74" i="5"/>
  <c r="H71" i="5"/>
  <c r="M71" i="5"/>
  <c r="K71" i="5"/>
  <c r="H67" i="5"/>
  <c r="M67" i="5"/>
  <c r="K67" i="5"/>
  <c r="H64" i="5"/>
  <c r="M64" i="5"/>
  <c r="K64" i="5"/>
  <c r="H60" i="5"/>
  <c r="M60" i="5"/>
  <c r="K60" i="5"/>
  <c r="H56" i="5"/>
  <c r="M56" i="5"/>
  <c r="K56" i="5"/>
  <c r="H52" i="5"/>
  <c r="M52" i="5"/>
  <c r="K52" i="5"/>
  <c r="H48" i="5"/>
  <c r="M48" i="5"/>
  <c r="K48" i="5"/>
  <c r="H44" i="5"/>
  <c r="M44" i="5"/>
  <c r="K44" i="5"/>
  <c r="H40" i="5"/>
  <c r="M40" i="5"/>
  <c r="K40" i="5"/>
  <c r="H37" i="5"/>
  <c r="M37" i="5"/>
  <c r="K37" i="5"/>
  <c r="H33" i="5"/>
  <c r="M33" i="5"/>
  <c r="K33" i="5"/>
  <c r="H29" i="5"/>
  <c r="M29" i="5"/>
  <c r="K29" i="5"/>
  <c r="H25" i="5"/>
  <c r="M25" i="5"/>
  <c r="K25" i="5"/>
  <c r="H21" i="5"/>
  <c r="M21" i="5"/>
  <c r="K21" i="5"/>
  <c r="H17" i="5"/>
  <c r="M17" i="5"/>
  <c r="K17" i="5"/>
  <c r="H13" i="5"/>
  <c r="M13" i="5"/>
  <c r="K13" i="5"/>
  <c r="H9" i="5"/>
  <c r="M9" i="5"/>
  <c r="K9" i="5"/>
  <c r="H5" i="5"/>
  <c r="M5" i="5"/>
  <c r="K5" i="5"/>
  <c r="H4" i="5"/>
  <c r="K4" i="5"/>
  <c r="M32" i="7"/>
  <c r="H66" i="5"/>
  <c r="M31" i="7"/>
  <c r="C12" i="6"/>
  <c r="K12" i="6" s="1"/>
  <c r="I125" i="5"/>
  <c r="P125" i="5"/>
  <c r="Q125" i="5" s="1"/>
  <c r="G31" i="7" l="1"/>
  <c r="H31" i="7" s="1"/>
  <c r="I31" i="7"/>
  <c r="J31" i="7" s="1"/>
  <c r="K31" i="7"/>
  <c r="L31" i="7" s="1"/>
  <c r="I12" i="6"/>
  <c r="J12" i="6" s="1"/>
  <c r="G12" i="6"/>
  <c r="H12" i="6" s="1"/>
  <c r="E12" i="6"/>
  <c r="F12" i="6" s="1"/>
  <c r="I32" i="7"/>
  <c r="J32" i="7" s="1"/>
  <c r="G32" i="7"/>
  <c r="H32" i="7" s="1"/>
  <c r="K32" i="7"/>
  <c r="L32" i="7" s="1"/>
  <c r="F32" i="7"/>
  <c r="N32" i="7" s="1"/>
  <c r="D12" i="6"/>
  <c r="L126" i="5"/>
  <c r="M126" i="5" s="1"/>
  <c r="J126" i="5"/>
  <c r="K126" i="5" s="1"/>
  <c r="O32" i="7"/>
  <c r="P32" i="7" s="1"/>
  <c r="F31" i="7"/>
  <c r="N31" i="7" s="1"/>
  <c r="O31" i="7"/>
  <c r="P31" i="7" s="1"/>
  <c r="M12" i="6"/>
  <c r="N12" i="6" s="1"/>
  <c r="L12" i="6" l="1"/>
  <c r="C7" i="6"/>
  <c r="C11" i="6"/>
  <c r="C8" i="6"/>
  <c r="C5" i="6"/>
  <c r="C6" i="6"/>
  <c r="C9" i="6" l="1"/>
  <c r="C4" i="6"/>
  <c r="C10" i="6"/>
  <c r="E54" i="7" l="1"/>
  <c r="C14" i="6"/>
  <c r="I4" i="5" l="1"/>
  <c r="P4" i="5"/>
  <c r="Q4" i="5" s="1"/>
  <c r="G4" i="5"/>
  <c r="M4" i="7" l="1"/>
  <c r="B4" i="6"/>
  <c r="I10" i="5"/>
  <c r="P10" i="5"/>
  <c r="Q10" i="5" s="1"/>
  <c r="P124" i="5"/>
  <c r="Q124" i="5" s="1"/>
  <c r="I124" i="5"/>
  <c r="P120" i="5"/>
  <c r="Q120" i="5" s="1"/>
  <c r="I120" i="5"/>
  <c r="I118" i="5"/>
  <c r="P118" i="5"/>
  <c r="Q118" i="5" s="1"/>
  <c r="I114" i="5"/>
  <c r="P114" i="5"/>
  <c r="Q114" i="5" s="1"/>
  <c r="I108" i="5"/>
  <c r="P108" i="5"/>
  <c r="Q108" i="5" s="1"/>
  <c r="M53" i="7"/>
  <c r="P104" i="5"/>
  <c r="Q104" i="5" s="1"/>
  <c r="I104" i="5"/>
  <c r="I100" i="5"/>
  <c r="P100" i="5"/>
  <c r="Q100" i="5" s="1"/>
  <c r="I96" i="5"/>
  <c r="P96" i="5"/>
  <c r="Q96" i="5" s="1"/>
  <c r="M48" i="7"/>
  <c r="P94" i="5"/>
  <c r="Q94" i="5" s="1"/>
  <c r="I94" i="5"/>
  <c r="M46" i="7"/>
  <c r="M44" i="7"/>
  <c r="P87" i="5"/>
  <c r="Q87" i="5" s="1"/>
  <c r="I87" i="5"/>
  <c r="M43" i="7"/>
  <c r="P83" i="5"/>
  <c r="Q83" i="5" s="1"/>
  <c r="I83" i="5"/>
  <c r="M40" i="7"/>
  <c r="P79" i="5"/>
  <c r="Q79" i="5" s="1"/>
  <c r="I79" i="5"/>
  <c r="I75" i="5"/>
  <c r="P75" i="5"/>
  <c r="Q75" i="5" s="1"/>
  <c r="M37" i="7"/>
  <c r="B9" i="6"/>
  <c r="K9" i="6" s="1"/>
  <c r="I72" i="5"/>
  <c r="P72" i="5"/>
  <c r="Q72" i="5" s="1"/>
  <c r="I68" i="5"/>
  <c r="P68" i="5"/>
  <c r="Q68" i="5" s="1"/>
  <c r="M34" i="7"/>
  <c r="P65" i="5"/>
  <c r="Q65" i="5" s="1"/>
  <c r="I65" i="5"/>
  <c r="B8" i="6"/>
  <c r="K8" i="6" s="1"/>
  <c r="M30" i="7"/>
  <c r="I61" i="5"/>
  <c r="P61" i="5"/>
  <c r="Q61" i="5" s="1"/>
  <c r="M29" i="7"/>
  <c r="P57" i="5"/>
  <c r="Q57" i="5" s="1"/>
  <c r="I57" i="5"/>
  <c r="I51" i="5"/>
  <c r="P51" i="5"/>
  <c r="Q51" i="5" s="1"/>
  <c r="P47" i="5"/>
  <c r="Q47" i="5" s="1"/>
  <c r="I47" i="5"/>
  <c r="M20" i="7"/>
  <c r="P43" i="5"/>
  <c r="Q43" i="5" s="1"/>
  <c r="I43" i="5"/>
  <c r="I41" i="5"/>
  <c r="P41" i="5"/>
  <c r="Q41" i="5" s="1"/>
  <c r="M16" i="7"/>
  <c r="P38" i="5"/>
  <c r="Q38" i="5" s="1"/>
  <c r="I38" i="5"/>
  <c r="I34" i="5"/>
  <c r="P34" i="5"/>
  <c r="Q34" i="5" s="1"/>
  <c r="I28" i="5"/>
  <c r="P28" i="5"/>
  <c r="Q28" i="5" s="1"/>
  <c r="M12" i="7"/>
  <c r="P24" i="5"/>
  <c r="Q24" i="5" s="1"/>
  <c r="I24" i="5"/>
  <c r="M10" i="7"/>
  <c r="P20" i="5"/>
  <c r="Q20" i="5" s="1"/>
  <c r="I20" i="5"/>
  <c r="I16" i="5"/>
  <c r="P16" i="5"/>
  <c r="Q16" i="5" s="1"/>
  <c r="I14" i="5"/>
  <c r="P14" i="5"/>
  <c r="Q14" i="5" s="1"/>
  <c r="I6" i="5"/>
  <c r="P6" i="5"/>
  <c r="Q6" i="5" s="1"/>
  <c r="I123" i="5"/>
  <c r="P123" i="5"/>
  <c r="Q123" i="5" s="1"/>
  <c r="I121" i="5"/>
  <c r="P121" i="5"/>
  <c r="Q121" i="5" s="1"/>
  <c r="P119" i="5"/>
  <c r="Q119" i="5" s="1"/>
  <c r="I119" i="5"/>
  <c r="I117" i="5"/>
  <c r="P117" i="5"/>
  <c r="Q117" i="5" s="1"/>
  <c r="I115" i="5"/>
  <c r="P115" i="5"/>
  <c r="Q115" i="5" s="1"/>
  <c r="I113" i="5"/>
  <c r="P113" i="5"/>
  <c r="Q113" i="5" s="1"/>
  <c r="I111" i="5"/>
  <c r="P111" i="5"/>
  <c r="Q111" i="5" s="1"/>
  <c r="P109" i="5"/>
  <c r="Q109" i="5" s="1"/>
  <c r="I109" i="5"/>
  <c r="P107" i="5"/>
  <c r="Q107" i="5" s="1"/>
  <c r="I107" i="5"/>
  <c r="I105" i="5"/>
  <c r="P105" i="5"/>
  <c r="Q105" i="5" s="1"/>
  <c r="M52" i="7"/>
  <c r="P103" i="5"/>
  <c r="Q103" i="5" s="1"/>
  <c r="I103" i="5"/>
  <c r="I101" i="5"/>
  <c r="P101" i="5"/>
  <c r="Q101" i="5" s="1"/>
  <c r="M50" i="7"/>
  <c r="P99" i="5"/>
  <c r="Q99" i="5" s="1"/>
  <c r="I99" i="5"/>
  <c r="M49" i="7"/>
  <c r="P97" i="5"/>
  <c r="Q97" i="5" s="1"/>
  <c r="I97" i="5"/>
  <c r="I95" i="5"/>
  <c r="P95" i="5"/>
  <c r="Q95" i="5" s="1"/>
  <c r="I93" i="5"/>
  <c r="P93" i="5"/>
  <c r="Q93" i="5" s="1"/>
  <c r="I91" i="5"/>
  <c r="P91" i="5"/>
  <c r="Q91" i="5" s="1"/>
  <c r="I90" i="5"/>
  <c r="P90" i="5"/>
  <c r="Q90" i="5" s="1"/>
  <c r="I88" i="5"/>
  <c r="P88" i="5"/>
  <c r="Q88" i="5" s="1"/>
  <c r="I86" i="5"/>
  <c r="P86" i="5"/>
  <c r="Q86" i="5" s="1"/>
  <c r="I84" i="5"/>
  <c r="P84" i="5"/>
  <c r="Q84" i="5" s="1"/>
  <c r="M42" i="7"/>
  <c r="P82" i="5"/>
  <c r="Q82" i="5" s="1"/>
  <c r="I82" i="5"/>
  <c r="I80" i="5"/>
  <c r="P80" i="5"/>
  <c r="Q80" i="5" s="1"/>
  <c r="I78" i="5"/>
  <c r="P78" i="5"/>
  <c r="Q78" i="5" s="1"/>
  <c r="I76" i="5"/>
  <c r="P76" i="5"/>
  <c r="Q76" i="5" s="1"/>
  <c r="M38" i="7"/>
  <c r="P74" i="5"/>
  <c r="Q74" i="5" s="1"/>
  <c r="I74" i="5"/>
  <c r="M41" i="7"/>
  <c r="I73" i="5"/>
  <c r="P73" i="5"/>
  <c r="Q73" i="5" s="1"/>
  <c r="I71" i="5"/>
  <c r="P71" i="5"/>
  <c r="Q71" i="5" s="1"/>
  <c r="I69" i="5"/>
  <c r="P69" i="5"/>
  <c r="Q69" i="5" s="1"/>
  <c r="M35" i="7"/>
  <c r="P67" i="5"/>
  <c r="Q67" i="5" s="1"/>
  <c r="I67" i="5"/>
  <c r="I66" i="5"/>
  <c r="P66" i="5"/>
  <c r="Q66" i="5" s="1"/>
  <c r="I64" i="5"/>
  <c r="P64" i="5"/>
  <c r="Q64" i="5" s="1"/>
  <c r="I62" i="5"/>
  <c r="P62" i="5"/>
  <c r="Q62" i="5" s="1"/>
  <c r="I60" i="5"/>
  <c r="P60" i="5"/>
  <c r="Q60" i="5" s="1"/>
  <c r="P58" i="5"/>
  <c r="Q58" i="5" s="1"/>
  <c r="I58" i="5"/>
  <c r="I56" i="5"/>
  <c r="P56" i="5"/>
  <c r="Q56" i="5" s="1"/>
  <c r="I54" i="5"/>
  <c r="P54" i="5"/>
  <c r="Q54" i="5" s="1"/>
  <c r="M26" i="7"/>
  <c r="P52" i="5"/>
  <c r="Q52" i="5" s="1"/>
  <c r="I52" i="5"/>
  <c r="M25" i="7"/>
  <c r="P50" i="5"/>
  <c r="Q50" i="5" s="1"/>
  <c r="I50" i="5"/>
  <c r="B7" i="6"/>
  <c r="K7" i="6" s="1"/>
  <c r="M23" i="7"/>
  <c r="I48" i="5"/>
  <c r="P48" i="5"/>
  <c r="Q48" i="5" s="1"/>
  <c r="I46" i="5"/>
  <c r="P46" i="5"/>
  <c r="Q46" i="5" s="1"/>
  <c r="M21" i="7"/>
  <c r="P44" i="5"/>
  <c r="Q44" i="5" s="1"/>
  <c r="I44" i="5"/>
  <c r="M19" i="7"/>
  <c r="P42" i="5"/>
  <c r="Q42" i="5" s="1"/>
  <c r="I42" i="5"/>
  <c r="M18" i="7"/>
  <c r="P40" i="5"/>
  <c r="Q40" i="5" s="1"/>
  <c r="I40" i="5"/>
  <c r="I37" i="5"/>
  <c r="P37" i="5"/>
  <c r="Q37" i="5" s="1"/>
  <c r="I35" i="5"/>
  <c r="P35" i="5"/>
  <c r="Q35" i="5" s="1"/>
  <c r="I33" i="5"/>
  <c r="P33" i="5"/>
  <c r="Q33" i="5" s="1"/>
  <c r="I31" i="5"/>
  <c r="P31" i="5"/>
  <c r="Q31" i="5" s="1"/>
  <c r="I29" i="5"/>
  <c r="P29" i="5"/>
  <c r="Q29" i="5" s="1"/>
  <c r="M13" i="7"/>
  <c r="P27" i="5"/>
  <c r="Q27" i="5" s="1"/>
  <c r="I27" i="5"/>
  <c r="I25" i="5"/>
  <c r="P25" i="5"/>
  <c r="Q25" i="5" s="1"/>
  <c r="I23" i="5"/>
  <c r="P23" i="5"/>
  <c r="Q23" i="5" s="1"/>
  <c r="P21" i="5"/>
  <c r="Q21" i="5" s="1"/>
  <c r="I21" i="5"/>
  <c r="I19" i="5"/>
  <c r="P19" i="5"/>
  <c r="Q19" i="5" s="1"/>
  <c r="P17" i="5"/>
  <c r="Q17" i="5" s="1"/>
  <c r="I17" i="5"/>
  <c r="I15" i="5"/>
  <c r="P15" i="5"/>
  <c r="Q15" i="5" s="1"/>
  <c r="I13" i="5"/>
  <c r="P13" i="5"/>
  <c r="Q13" i="5" s="1"/>
  <c r="M8" i="7"/>
  <c r="P11" i="5"/>
  <c r="Q11" i="5" s="1"/>
  <c r="I11" i="5"/>
  <c r="I9" i="5"/>
  <c r="P9" i="5"/>
  <c r="Q9" i="5" s="1"/>
  <c r="M6" i="7"/>
  <c r="P7" i="5"/>
  <c r="Q7" i="5" s="1"/>
  <c r="I7" i="5"/>
  <c r="M5" i="7"/>
  <c r="P5" i="5"/>
  <c r="Q5" i="5" s="1"/>
  <c r="I5" i="5"/>
  <c r="P122" i="5"/>
  <c r="Q122" i="5" s="1"/>
  <c r="I122" i="5"/>
  <c r="I116" i="5"/>
  <c r="P116" i="5"/>
  <c r="Q116" i="5" s="1"/>
  <c r="P112" i="5"/>
  <c r="Q112" i="5" s="1"/>
  <c r="I112" i="5"/>
  <c r="I110" i="5"/>
  <c r="P110" i="5"/>
  <c r="Q110" i="5" s="1"/>
  <c r="I106" i="5"/>
  <c r="P106" i="5"/>
  <c r="Q106" i="5" s="1"/>
  <c r="B11" i="6"/>
  <c r="K11" i="6" s="1"/>
  <c r="M51" i="7"/>
  <c r="I102" i="5"/>
  <c r="P102" i="5"/>
  <c r="Q102" i="5" s="1"/>
  <c r="I98" i="5"/>
  <c r="P98" i="5"/>
  <c r="Q98" i="5" s="1"/>
  <c r="M47" i="7"/>
  <c r="P92" i="5"/>
  <c r="Q92" i="5" s="1"/>
  <c r="I92" i="5"/>
  <c r="M45" i="7"/>
  <c r="B10" i="6"/>
  <c r="K10" i="6" s="1"/>
  <c r="I89" i="5"/>
  <c r="P89" i="5"/>
  <c r="Q89" i="5" s="1"/>
  <c r="I85" i="5"/>
  <c r="P85" i="5"/>
  <c r="Q85" i="5" s="1"/>
  <c r="P81" i="5"/>
  <c r="Q81" i="5" s="1"/>
  <c r="I81" i="5"/>
  <c r="M39" i="7"/>
  <c r="P77" i="5"/>
  <c r="Q77" i="5" s="1"/>
  <c r="I77" i="5"/>
  <c r="M36" i="7"/>
  <c r="P70" i="5"/>
  <c r="Q70" i="5" s="1"/>
  <c r="I70" i="5"/>
  <c r="M33" i="7"/>
  <c r="P63" i="5"/>
  <c r="Q63" i="5" s="1"/>
  <c r="I63" i="5"/>
  <c r="I59" i="5"/>
  <c r="P59" i="5"/>
  <c r="Q59" i="5" s="1"/>
  <c r="M28" i="7"/>
  <c r="P55" i="5"/>
  <c r="Q55" i="5" s="1"/>
  <c r="I55" i="5"/>
  <c r="M27" i="7"/>
  <c r="P53" i="5"/>
  <c r="Q53" i="5" s="1"/>
  <c r="I53" i="5"/>
  <c r="M24" i="7"/>
  <c r="P49" i="5"/>
  <c r="Q49" i="5" s="1"/>
  <c r="I49" i="5"/>
  <c r="M22" i="7"/>
  <c r="P45" i="5"/>
  <c r="Q45" i="5" s="1"/>
  <c r="I45" i="5"/>
  <c r="M17" i="7"/>
  <c r="B6" i="6"/>
  <c r="K6" i="6" s="1"/>
  <c r="I39" i="5"/>
  <c r="P39" i="5"/>
  <c r="Q39" i="5" s="1"/>
  <c r="M15" i="7"/>
  <c r="P36" i="5"/>
  <c r="Q36" i="5" s="1"/>
  <c r="I36" i="5"/>
  <c r="P32" i="5"/>
  <c r="Q32" i="5" s="1"/>
  <c r="I32" i="5"/>
  <c r="M14" i="7"/>
  <c r="P30" i="5"/>
  <c r="Q30" i="5" s="1"/>
  <c r="I30" i="5"/>
  <c r="P26" i="5"/>
  <c r="Q26" i="5" s="1"/>
  <c r="I26" i="5"/>
  <c r="M11" i="7"/>
  <c r="P22" i="5"/>
  <c r="Q22" i="5" s="1"/>
  <c r="I22" i="5"/>
  <c r="M9" i="7"/>
  <c r="B5" i="6"/>
  <c r="K5" i="6" s="1"/>
  <c r="I18" i="5"/>
  <c r="P18" i="5"/>
  <c r="Q18" i="5" s="1"/>
  <c r="P12" i="5"/>
  <c r="Q12" i="5" s="1"/>
  <c r="I12" i="5"/>
  <c r="M7" i="7"/>
  <c r="P8" i="5"/>
  <c r="Q8" i="5" s="1"/>
  <c r="I8" i="5"/>
  <c r="I4" i="6" l="1"/>
  <c r="J4" i="6" s="1"/>
  <c r="K4" i="6"/>
  <c r="K27" i="7"/>
  <c r="L27" i="7" s="1"/>
  <c r="I27" i="7"/>
  <c r="J27" i="7" s="1"/>
  <c r="G27" i="7"/>
  <c r="H27" i="7" s="1"/>
  <c r="I45" i="7"/>
  <c r="J45" i="7" s="1"/>
  <c r="G45" i="7"/>
  <c r="H45" i="7" s="1"/>
  <c r="K45" i="7"/>
  <c r="L45" i="7" s="1"/>
  <c r="G5" i="6"/>
  <c r="H5" i="6" s="1"/>
  <c r="I5" i="6"/>
  <c r="E5" i="6"/>
  <c r="F5" i="6" s="1"/>
  <c r="I9" i="7"/>
  <c r="J9" i="7" s="1"/>
  <c r="K9" i="7"/>
  <c r="L9" i="7" s="1"/>
  <c r="G9" i="7"/>
  <c r="H9" i="7" s="1"/>
  <c r="I14" i="7"/>
  <c r="J14" i="7" s="1"/>
  <c r="G14" i="7"/>
  <c r="H14" i="7" s="1"/>
  <c r="K14" i="7"/>
  <c r="L14" i="7" s="1"/>
  <c r="G6" i="6"/>
  <c r="H6" i="6" s="1"/>
  <c r="E6" i="6"/>
  <c r="F6" i="6" s="1"/>
  <c r="I6" i="6"/>
  <c r="J6" i="6" s="1"/>
  <c r="G22" i="7"/>
  <c r="H22" i="7" s="1"/>
  <c r="K22" i="7"/>
  <c r="L22" i="7" s="1"/>
  <c r="I22" i="7"/>
  <c r="J22" i="7" s="1"/>
  <c r="I21" i="7"/>
  <c r="J21" i="7" s="1"/>
  <c r="G21" i="7"/>
  <c r="H21" i="7" s="1"/>
  <c r="K21" i="7"/>
  <c r="L21" i="7" s="1"/>
  <c r="G26" i="7"/>
  <c r="H26" i="7" s="1"/>
  <c r="K26" i="7"/>
  <c r="L26" i="7" s="1"/>
  <c r="I26" i="7"/>
  <c r="J26" i="7" s="1"/>
  <c r="G38" i="7"/>
  <c r="H38" i="7" s="1"/>
  <c r="K38" i="7"/>
  <c r="L38" i="7" s="1"/>
  <c r="I38" i="7"/>
  <c r="J38" i="7" s="1"/>
  <c r="I30" i="7"/>
  <c r="J30" i="7" s="1"/>
  <c r="G30" i="7"/>
  <c r="H30" i="7" s="1"/>
  <c r="K30" i="7"/>
  <c r="L30" i="7" s="1"/>
  <c r="G34" i="7"/>
  <c r="H34" i="7" s="1"/>
  <c r="K34" i="7"/>
  <c r="L34" i="7" s="1"/>
  <c r="I34" i="7"/>
  <c r="J34" i="7" s="1"/>
  <c r="I46" i="7"/>
  <c r="J46" i="7" s="1"/>
  <c r="G46" i="7"/>
  <c r="H46" i="7" s="1"/>
  <c r="K46" i="7"/>
  <c r="L46" i="7" s="1"/>
  <c r="G15" i="7"/>
  <c r="H15" i="7" s="1"/>
  <c r="K15" i="7"/>
  <c r="L15" i="7" s="1"/>
  <c r="I15" i="7"/>
  <c r="J15" i="7" s="1"/>
  <c r="I17" i="7"/>
  <c r="J17" i="7" s="1"/>
  <c r="K17" i="7"/>
  <c r="L17" i="7" s="1"/>
  <c r="G17" i="7"/>
  <c r="H17" i="7" s="1"/>
  <c r="K28" i="7"/>
  <c r="L28" i="7" s="1"/>
  <c r="I28" i="7"/>
  <c r="J28" i="7" s="1"/>
  <c r="G28" i="7"/>
  <c r="H28" i="7" s="1"/>
  <c r="I36" i="7"/>
  <c r="J36" i="7" s="1"/>
  <c r="K36" i="7"/>
  <c r="L36" i="7" s="1"/>
  <c r="G36" i="7"/>
  <c r="H36" i="7" s="1"/>
  <c r="G10" i="6"/>
  <c r="H10" i="6" s="1"/>
  <c r="E10" i="6"/>
  <c r="F10" i="6" s="1"/>
  <c r="I10" i="6"/>
  <c r="J10" i="6" s="1"/>
  <c r="G47" i="7"/>
  <c r="H47" i="7" s="1"/>
  <c r="K47" i="7"/>
  <c r="L47" i="7" s="1"/>
  <c r="I47" i="7"/>
  <c r="J47" i="7" s="1"/>
  <c r="G6" i="7"/>
  <c r="H6" i="7" s="1"/>
  <c r="K6" i="7"/>
  <c r="L6" i="7" s="1"/>
  <c r="I6" i="7"/>
  <c r="J6" i="7" s="1"/>
  <c r="G19" i="7"/>
  <c r="H19" i="7" s="1"/>
  <c r="K19" i="7"/>
  <c r="L19" i="7" s="1"/>
  <c r="I19" i="7"/>
  <c r="J19" i="7" s="1"/>
  <c r="K23" i="7"/>
  <c r="L23" i="7" s="1"/>
  <c r="I23" i="7"/>
  <c r="J23" i="7" s="1"/>
  <c r="G23" i="7"/>
  <c r="H23" i="7" s="1"/>
  <c r="I25" i="7"/>
  <c r="J25" i="7" s="1"/>
  <c r="G25" i="7"/>
  <c r="H25" i="7" s="1"/>
  <c r="K25" i="7"/>
  <c r="L25" i="7" s="1"/>
  <c r="K41" i="7"/>
  <c r="L41" i="7" s="1"/>
  <c r="I41" i="7"/>
  <c r="J41" i="7" s="1"/>
  <c r="G41" i="7"/>
  <c r="H41" i="7" s="1"/>
  <c r="G42" i="7"/>
  <c r="H42" i="7" s="1"/>
  <c r="K42" i="7"/>
  <c r="L42" i="7" s="1"/>
  <c r="I42" i="7"/>
  <c r="J42" i="7" s="1"/>
  <c r="I50" i="7"/>
  <c r="J50" i="7" s="1"/>
  <c r="G50" i="7"/>
  <c r="H50" i="7" s="1"/>
  <c r="K50" i="7"/>
  <c r="L50" i="7" s="1"/>
  <c r="I16" i="7"/>
  <c r="J16" i="7" s="1"/>
  <c r="K16" i="7"/>
  <c r="L16" i="7" s="1"/>
  <c r="G16" i="7"/>
  <c r="H16" i="7" s="1"/>
  <c r="I29" i="7"/>
  <c r="J29" i="7" s="1"/>
  <c r="K29" i="7"/>
  <c r="L29" i="7" s="1"/>
  <c r="G29" i="7"/>
  <c r="H29" i="7" s="1"/>
  <c r="I8" i="6"/>
  <c r="J8" i="6" s="1"/>
  <c r="E8" i="6"/>
  <c r="F8" i="6" s="1"/>
  <c r="G8" i="6"/>
  <c r="H8" i="6" s="1"/>
  <c r="G9" i="6"/>
  <c r="H9" i="6" s="1"/>
  <c r="E9" i="6"/>
  <c r="F9" i="6" s="1"/>
  <c r="I9" i="6"/>
  <c r="J9" i="6" s="1"/>
  <c r="I44" i="7"/>
  <c r="J44" i="7" s="1"/>
  <c r="K44" i="7"/>
  <c r="L44" i="7" s="1"/>
  <c r="G44" i="7"/>
  <c r="H44" i="7" s="1"/>
  <c r="I33" i="7"/>
  <c r="J33" i="7" s="1"/>
  <c r="G33" i="7"/>
  <c r="H33" i="7" s="1"/>
  <c r="K33" i="7"/>
  <c r="L33" i="7" s="1"/>
  <c r="I51" i="7"/>
  <c r="J51" i="7" s="1"/>
  <c r="K51" i="7"/>
  <c r="L51" i="7" s="1"/>
  <c r="G51" i="7"/>
  <c r="H51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8" i="7"/>
  <c r="H18" i="7" s="1"/>
  <c r="K18" i="7"/>
  <c r="L18" i="7" s="1"/>
  <c r="I18" i="7"/>
  <c r="J18" i="7" s="1"/>
  <c r="G7" i="6"/>
  <c r="H7" i="6" s="1"/>
  <c r="I7" i="6"/>
  <c r="J7" i="6" s="1"/>
  <c r="E7" i="6"/>
  <c r="F7" i="6" s="1"/>
  <c r="K35" i="7"/>
  <c r="L35" i="7" s="1"/>
  <c r="I35" i="7"/>
  <c r="J35" i="7" s="1"/>
  <c r="G35" i="7"/>
  <c r="H35" i="7" s="1"/>
  <c r="K49" i="7"/>
  <c r="L49" i="7" s="1"/>
  <c r="I49" i="7"/>
  <c r="J49" i="7" s="1"/>
  <c r="G49" i="7"/>
  <c r="H49" i="7" s="1"/>
  <c r="G52" i="7"/>
  <c r="H52" i="7" s="1"/>
  <c r="I52" i="7"/>
  <c r="J52" i="7" s="1"/>
  <c r="K52" i="7"/>
  <c r="L52" i="7" s="1"/>
  <c r="K12" i="7"/>
  <c r="L12" i="7" s="1"/>
  <c r="I12" i="7"/>
  <c r="J12" i="7" s="1"/>
  <c r="G12" i="7"/>
  <c r="H12" i="7" s="1"/>
  <c r="I20" i="7"/>
  <c r="J20" i="7" s="1"/>
  <c r="G20" i="7"/>
  <c r="H20" i="7" s="1"/>
  <c r="K20" i="7"/>
  <c r="L20" i="7" s="1"/>
  <c r="G37" i="7"/>
  <c r="H37" i="7" s="1"/>
  <c r="K37" i="7"/>
  <c r="L37" i="7" s="1"/>
  <c r="I37" i="7"/>
  <c r="J37" i="7" s="1"/>
  <c r="K43" i="7"/>
  <c r="L43" i="7" s="1"/>
  <c r="G43" i="7"/>
  <c r="H43" i="7" s="1"/>
  <c r="I43" i="7"/>
  <c r="J43" i="7" s="1"/>
  <c r="I53" i="7"/>
  <c r="J53" i="7" s="1"/>
  <c r="G53" i="7"/>
  <c r="H53" i="7" s="1"/>
  <c r="K53" i="7"/>
  <c r="L53" i="7" s="1"/>
  <c r="G4" i="6"/>
  <c r="E4" i="6"/>
  <c r="G7" i="7"/>
  <c r="H7" i="7" s="1"/>
  <c r="K7" i="7"/>
  <c r="L7" i="7" s="1"/>
  <c r="I7" i="7"/>
  <c r="J7" i="7" s="1"/>
  <c r="G39" i="7"/>
  <c r="H39" i="7" s="1"/>
  <c r="K39" i="7"/>
  <c r="L39" i="7" s="1"/>
  <c r="I39" i="7"/>
  <c r="J39" i="7" s="1"/>
  <c r="G11" i="7"/>
  <c r="H11" i="7" s="1"/>
  <c r="K11" i="7"/>
  <c r="L11" i="7" s="1"/>
  <c r="I11" i="7"/>
  <c r="J11" i="7" s="1"/>
  <c r="K24" i="7"/>
  <c r="L24" i="7" s="1"/>
  <c r="G24" i="7"/>
  <c r="H24" i="7" s="1"/>
  <c r="I24" i="7"/>
  <c r="J24" i="7" s="1"/>
  <c r="E11" i="6"/>
  <c r="F11" i="6" s="1"/>
  <c r="I11" i="6"/>
  <c r="J11" i="6" s="1"/>
  <c r="G11" i="6"/>
  <c r="H11" i="6" s="1"/>
  <c r="I13" i="7"/>
  <c r="J13" i="7" s="1"/>
  <c r="G13" i="7"/>
  <c r="H13" i="7" s="1"/>
  <c r="K13" i="7"/>
  <c r="L13" i="7" s="1"/>
  <c r="K10" i="7"/>
  <c r="L10" i="7" s="1"/>
  <c r="I10" i="7"/>
  <c r="J10" i="7" s="1"/>
  <c r="G10" i="7"/>
  <c r="H10" i="7" s="1"/>
  <c r="G40" i="7"/>
  <c r="H40" i="7" s="1"/>
  <c r="K40" i="7"/>
  <c r="L40" i="7" s="1"/>
  <c r="I40" i="7"/>
  <c r="J40" i="7" s="1"/>
  <c r="G48" i="7"/>
  <c r="H48" i="7" s="1"/>
  <c r="K48" i="7"/>
  <c r="L48" i="7" s="1"/>
  <c r="I48" i="7"/>
  <c r="J48" i="7" s="1"/>
  <c r="I4" i="7"/>
  <c r="G4" i="7"/>
  <c r="K4" i="7"/>
  <c r="J5" i="6"/>
  <c r="D4" i="6"/>
  <c r="F4" i="7"/>
  <c r="D54" i="7"/>
  <c r="M4" i="6"/>
  <c r="N4" i="6" s="1"/>
  <c r="O4" i="7"/>
  <c r="M6" i="6"/>
  <c r="N6" i="6" s="1"/>
  <c r="D6" i="6"/>
  <c r="M5" i="6"/>
  <c r="N5" i="6" s="1"/>
  <c r="D5" i="6"/>
  <c r="L5" i="6" s="1"/>
  <c r="F22" i="7"/>
  <c r="N22" i="7" s="1"/>
  <c r="O22" i="7"/>
  <c r="P22" i="7" s="1"/>
  <c r="O28" i="7"/>
  <c r="P28" i="7" s="1"/>
  <c r="F28" i="7"/>
  <c r="N28" i="7" s="1"/>
  <c r="M11" i="6"/>
  <c r="N11" i="6" s="1"/>
  <c r="D11" i="6"/>
  <c r="L11" i="6" s="1"/>
  <c r="P126" i="5"/>
  <c r="Q126" i="5" s="1"/>
  <c r="G126" i="5"/>
  <c r="H126" i="5"/>
  <c r="I126" i="5" s="1"/>
  <c r="O9" i="7"/>
  <c r="P9" i="7" s="1"/>
  <c r="F9" i="7"/>
  <c r="N9" i="7" s="1"/>
  <c r="F39" i="7"/>
  <c r="N39" i="7" s="1"/>
  <c r="O39" i="7"/>
  <c r="P39" i="7" s="1"/>
  <c r="F36" i="7"/>
  <c r="N36" i="7" s="1"/>
  <c r="O36" i="7"/>
  <c r="P36" i="7" s="1"/>
  <c r="O8" i="7"/>
  <c r="P8" i="7" s="1"/>
  <c r="F8" i="7"/>
  <c r="N8" i="7" s="1"/>
  <c r="O42" i="7"/>
  <c r="P42" i="7" s="1"/>
  <c r="F42" i="7"/>
  <c r="N42" i="7" s="1"/>
  <c r="O52" i="7"/>
  <c r="P52" i="7" s="1"/>
  <c r="F52" i="7"/>
  <c r="F20" i="7"/>
  <c r="N20" i="7" s="1"/>
  <c r="O20" i="7"/>
  <c r="P20" i="7" s="1"/>
  <c r="F53" i="7"/>
  <c r="N53" i="7" s="1"/>
  <c r="O53" i="7"/>
  <c r="P53" i="7" s="1"/>
  <c r="F33" i="7"/>
  <c r="N33" i="7" s="1"/>
  <c r="O33" i="7"/>
  <c r="P33" i="7" s="1"/>
  <c r="M10" i="6"/>
  <c r="N10" i="6" s="1"/>
  <c r="D10" i="6"/>
  <c r="L10" i="6" s="1"/>
  <c r="O51" i="7"/>
  <c r="P51" i="7" s="1"/>
  <c r="F51" i="7"/>
  <c r="N51" i="7" s="1"/>
  <c r="F5" i="7"/>
  <c r="N5" i="7" s="1"/>
  <c r="O5" i="7"/>
  <c r="P5" i="7" s="1"/>
  <c r="O6" i="7"/>
  <c r="P6" i="7" s="1"/>
  <c r="F6" i="7"/>
  <c r="F13" i="7"/>
  <c r="N13" i="7" s="1"/>
  <c r="O13" i="7"/>
  <c r="P13" i="7" s="1"/>
  <c r="F35" i="7"/>
  <c r="O35" i="7"/>
  <c r="P35" i="7" s="1"/>
  <c r="O49" i="7"/>
  <c r="P49" i="7" s="1"/>
  <c r="F49" i="7"/>
  <c r="N49" i="7" s="1"/>
  <c r="O50" i="7"/>
  <c r="P50" i="7" s="1"/>
  <c r="F50" i="7"/>
  <c r="N50" i="7" s="1"/>
  <c r="F16" i="7"/>
  <c r="N16" i="7" s="1"/>
  <c r="O16" i="7"/>
  <c r="P16" i="7" s="1"/>
  <c r="O14" i="7"/>
  <c r="P14" i="7" s="1"/>
  <c r="F14" i="7"/>
  <c r="N14" i="7" s="1"/>
  <c r="O24" i="7"/>
  <c r="P24" i="7" s="1"/>
  <c r="F24" i="7"/>
  <c r="O45" i="7"/>
  <c r="P45" i="7" s="1"/>
  <c r="F45" i="7"/>
  <c r="N45" i="7" s="1"/>
  <c r="O23" i="7"/>
  <c r="P23" i="7" s="1"/>
  <c r="F23" i="7"/>
  <c r="O29" i="7"/>
  <c r="P29" i="7" s="1"/>
  <c r="F29" i="7"/>
  <c r="N29" i="7" s="1"/>
  <c r="O30" i="7"/>
  <c r="P30" i="7" s="1"/>
  <c r="F30" i="7"/>
  <c r="N30" i="7" s="1"/>
  <c r="M9" i="6"/>
  <c r="N9" i="6" s="1"/>
  <c r="D9" i="6"/>
  <c r="L9" i="6" s="1"/>
  <c r="F40" i="7"/>
  <c r="N40" i="7" s="1"/>
  <c r="O40" i="7"/>
  <c r="P40" i="7" s="1"/>
  <c r="O43" i="7"/>
  <c r="P43" i="7" s="1"/>
  <c r="F43" i="7"/>
  <c r="N43" i="7" s="1"/>
  <c r="F44" i="7"/>
  <c r="N44" i="7" s="1"/>
  <c r="O44" i="7"/>
  <c r="P44" i="7" s="1"/>
  <c r="O46" i="7"/>
  <c r="P46" i="7" s="1"/>
  <c r="F46" i="7"/>
  <c r="N46" i="7" s="1"/>
  <c r="F48" i="7"/>
  <c r="N48" i="7" s="1"/>
  <c r="O48" i="7"/>
  <c r="P48" i="7" s="1"/>
  <c r="O15" i="7"/>
  <c r="P15" i="7" s="1"/>
  <c r="F15" i="7"/>
  <c r="N15" i="7" s="1"/>
  <c r="O17" i="7"/>
  <c r="P17" i="7" s="1"/>
  <c r="F17" i="7"/>
  <c r="N17" i="7" s="1"/>
  <c r="O27" i="7"/>
  <c r="P27" i="7" s="1"/>
  <c r="F27" i="7"/>
  <c r="N27" i="7" s="1"/>
  <c r="O47" i="7"/>
  <c r="P47" i="7" s="1"/>
  <c r="F47" i="7"/>
  <c r="N47" i="7" s="1"/>
  <c r="O7" i="7"/>
  <c r="P7" i="7" s="1"/>
  <c r="F7" i="7"/>
  <c r="N7" i="7" s="1"/>
  <c r="O11" i="7"/>
  <c r="P11" i="7" s="1"/>
  <c r="F11" i="7"/>
  <c r="F18" i="7"/>
  <c r="O18" i="7"/>
  <c r="P18" i="7" s="1"/>
  <c r="O19" i="7"/>
  <c r="P19" i="7" s="1"/>
  <c r="F19" i="7"/>
  <c r="N19" i="7" s="1"/>
  <c r="O21" i="7"/>
  <c r="P21" i="7" s="1"/>
  <c r="F21" i="7"/>
  <c r="N21" i="7" s="1"/>
  <c r="M7" i="6"/>
  <c r="N7" i="6" s="1"/>
  <c r="D7" i="6"/>
  <c r="L7" i="6" s="1"/>
  <c r="O25" i="7"/>
  <c r="P25" i="7" s="1"/>
  <c r="F25" i="7"/>
  <c r="N25" i="7" s="1"/>
  <c r="O26" i="7"/>
  <c r="P26" i="7" s="1"/>
  <c r="F26" i="7"/>
  <c r="F41" i="7"/>
  <c r="N41" i="7" s="1"/>
  <c r="O41" i="7"/>
  <c r="P41" i="7" s="1"/>
  <c r="O38" i="7"/>
  <c r="P38" i="7" s="1"/>
  <c r="F38" i="7"/>
  <c r="N38" i="7" s="1"/>
  <c r="F10" i="7"/>
  <c r="N10" i="7" s="1"/>
  <c r="O10" i="7"/>
  <c r="P10" i="7" s="1"/>
  <c r="O12" i="7"/>
  <c r="P12" i="7" s="1"/>
  <c r="F12" i="7"/>
  <c r="N12" i="7" s="1"/>
  <c r="M8" i="6"/>
  <c r="N8" i="6" s="1"/>
  <c r="D8" i="6"/>
  <c r="L8" i="6" s="1"/>
  <c r="F34" i="7"/>
  <c r="N34" i="7" s="1"/>
  <c r="O34" i="7"/>
  <c r="P34" i="7" s="1"/>
  <c r="O37" i="7"/>
  <c r="P37" i="7" s="1"/>
  <c r="F37" i="7"/>
  <c r="N37" i="7" s="1"/>
  <c r="F13" i="6"/>
  <c r="M13" i="6"/>
  <c r="N13" i="6" s="1"/>
  <c r="D13" i="6"/>
  <c r="L13" i="6" s="1"/>
  <c r="B14" i="6"/>
  <c r="D14" i="6" s="1"/>
  <c r="F54" i="7" l="1"/>
  <c r="N126" i="5"/>
  <c r="O126" i="5" s="1"/>
  <c r="N23" i="7"/>
  <c r="N6" i="7"/>
  <c r="N18" i="7"/>
  <c r="N35" i="7"/>
  <c r="N52" i="7"/>
  <c r="N26" i="7"/>
  <c r="N11" i="7"/>
  <c r="N24" i="7"/>
  <c r="L4" i="6"/>
  <c r="K14" i="6"/>
  <c r="L14" i="6" s="1"/>
  <c r="L6" i="6"/>
  <c r="I54" i="7"/>
  <c r="J4" i="7"/>
  <c r="J54" i="7" s="1"/>
  <c r="G54" i="7"/>
  <c r="H4" i="7"/>
  <c r="H54" i="7" s="1"/>
  <c r="I14" i="6"/>
  <c r="J14" i="6" s="1"/>
  <c r="G14" i="6"/>
  <c r="H4" i="6"/>
  <c r="H14" i="6" s="1"/>
  <c r="P4" i="7"/>
  <c r="P54" i="7" s="1"/>
  <c r="O54" i="7"/>
  <c r="L4" i="7"/>
  <c r="L54" i="7" s="1"/>
  <c r="K54" i="7"/>
  <c r="F4" i="6"/>
  <c r="F14" i="6" s="1"/>
  <c r="E14" i="6"/>
  <c r="M14" i="6"/>
  <c r="N14" i="6" s="1"/>
  <c r="M54" i="7" l="1"/>
  <c r="N4" i="7"/>
  <c r="N54" i="7" s="1"/>
  <c r="K4" i="11"/>
  <c r="M4" i="11" s="1"/>
  <c r="K529" i="11"/>
  <c r="M529" i="11" s="1"/>
  <c r="K531" i="11"/>
  <c r="M531" i="11" s="1"/>
  <c r="K526" i="11"/>
  <c r="M526" i="11" s="1"/>
  <c r="K522" i="11"/>
  <c r="M522" i="11" s="1"/>
  <c r="K516" i="11"/>
  <c r="M516" i="11" s="1"/>
  <c r="K512" i="11"/>
  <c r="M512" i="11" s="1"/>
  <c r="K506" i="11"/>
  <c r="M506" i="11" s="1"/>
  <c r="K502" i="11"/>
  <c r="M502" i="11" s="1"/>
  <c r="K498" i="11"/>
  <c r="M498" i="11" s="1"/>
  <c r="K494" i="11"/>
  <c r="M494" i="11" s="1"/>
  <c r="K490" i="11"/>
  <c r="M490" i="11" s="1"/>
  <c r="K486" i="11"/>
  <c r="M486" i="11" s="1"/>
  <c r="K480" i="11"/>
  <c r="M480" i="11" s="1"/>
  <c r="K476" i="11"/>
  <c r="M476" i="11" s="1"/>
  <c r="K472" i="11"/>
  <c r="M472" i="11" s="1"/>
  <c r="K468" i="11"/>
  <c r="M468" i="11" s="1"/>
  <c r="K464" i="11"/>
  <c r="M464" i="11" s="1"/>
  <c r="K460" i="11"/>
  <c r="M460" i="11" s="1"/>
  <c r="K456" i="11"/>
  <c r="M456" i="11" s="1"/>
  <c r="K452" i="11"/>
  <c r="M452" i="11" s="1"/>
  <c r="K448" i="11"/>
  <c r="M448" i="11" s="1"/>
  <c r="K444" i="11"/>
  <c r="M444" i="11" s="1"/>
  <c r="K440" i="11"/>
  <c r="M440" i="11" s="1"/>
  <c r="K436" i="11"/>
  <c r="M436" i="11" s="1"/>
  <c r="K432" i="11"/>
  <c r="M432" i="11" s="1"/>
  <c r="K428" i="11"/>
  <c r="M428" i="11" s="1"/>
  <c r="K424" i="11"/>
  <c r="M424" i="11" s="1"/>
  <c r="K416" i="11"/>
  <c r="M416" i="11" s="1"/>
  <c r="K410" i="11"/>
  <c r="M410" i="11" s="1"/>
  <c r="K404" i="11"/>
  <c r="M404" i="11" s="1"/>
  <c r="K398" i="11"/>
  <c r="M398" i="11" s="1"/>
  <c r="K392" i="11"/>
  <c r="M392" i="11" s="1"/>
  <c r="K384" i="11"/>
  <c r="M384" i="11" s="1"/>
  <c r="K378" i="11"/>
  <c r="M378" i="11" s="1"/>
  <c r="K372" i="11"/>
  <c r="M372" i="11" s="1"/>
  <c r="K366" i="11"/>
  <c r="M366" i="11" s="1"/>
  <c r="K360" i="11"/>
  <c r="M360" i="11" s="1"/>
  <c r="K356" i="11"/>
  <c r="M356" i="11" s="1"/>
  <c r="K350" i="11"/>
  <c r="M350" i="11" s="1"/>
  <c r="K346" i="11"/>
  <c r="M346" i="11" s="1"/>
  <c r="K342" i="11"/>
  <c r="M342" i="11" s="1"/>
  <c r="K338" i="11"/>
  <c r="M338" i="11" s="1"/>
  <c r="K332" i="11"/>
  <c r="M332" i="11" s="1"/>
  <c r="K328" i="11"/>
  <c r="M328" i="11" s="1"/>
  <c r="K324" i="11"/>
  <c r="M324" i="11" s="1"/>
  <c r="K320" i="11"/>
  <c r="M320" i="11" s="1"/>
  <c r="K316" i="11"/>
  <c r="M316" i="11" s="1"/>
  <c r="K310" i="11"/>
  <c r="M310" i="11" s="1"/>
  <c r="K306" i="11"/>
  <c r="M306" i="11" s="1"/>
  <c r="K508" i="11"/>
  <c r="M508" i="11" s="1"/>
  <c r="K422" i="11"/>
  <c r="M422" i="11" s="1"/>
  <c r="K414" i="11"/>
  <c r="M414" i="11" s="1"/>
  <c r="K402" i="11"/>
  <c r="M402" i="11" s="1"/>
  <c r="K390" i="11"/>
  <c r="M390" i="11" s="1"/>
  <c r="K518" i="11"/>
  <c r="M518" i="11" s="1"/>
  <c r="K504" i="11"/>
  <c r="M504" i="11" s="1"/>
  <c r="K482" i="11"/>
  <c r="M482" i="11" s="1"/>
  <c r="K470" i="11"/>
  <c r="M470" i="11" s="1"/>
  <c r="K450" i="11"/>
  <c r="M450" i="11" s="1"/>
  <c r="K438" i="11"/>
  <c r="M438" i="11" s="1"/>
  <c r="K412" i="11"/>
  <c r="M412" i="11" s="1"/>
  <c r="K396" i="11"/>
  <c r="M396" i="11" s="1"/>
  <c r="K362" i="11"/>
  <c r="M362" i="11" s="1"/>
  <c r="K348" i="11"/>
  <c r="M348" i="11" s="1"/>
  <c r="K326" i="11"/>
  <c r="M326" i="11" s="1"/>
  <c r="K312" i="11"/>
  <c r="M312" i="11" s="1"/>
  <c r="K406" i="11"/>
  <c r="M406" i="11" s="1"/>
  <c r="K382" i="11"/>
  <c r="M382" i="11" s="1"/>
  <c r="J529" i="11"/>
  <c r="L529" i="11" s="1"/>
  <c r="K528" i="11"/>
  <c r="M528" i="11" s="1"/>
  <c r="K514" i="11"/>
  <c r="M514" i="11" s="1"/>
  <c r="K492" i="11"/>
  <c r="M492" i="11" s="1"/>
  <c r="K478" i="11"/>
  <c r="M478" i="11" s="1"/>
  <c r="K458" i="11"/>
  <c r="M458" i="11" s="1"/>
  <c r="K446" i="11"/>
  <c r="M446" i="11" s="1"/>
  <c r="K426" i="11"/>
  <c r="M426" i="11" s="1"/>
  <c r="K408" i="11"/>
  <c r="M408" i="11" s="1"/>
  <c r="K376" i="11"/>
  <c r="M376" i="11" s="1"/>
  <c r="K358" i="11"/>
  <c r="M358" i="11" s="1"/>
  <c r="K334" i="11"/>
  <c r="M334" i="11" s="1"/>
  <c r="K322" i="11"/>
  <c r="M322" i="11" s="1"/>
  <c r="K484" i="11"/>
  <c r="M484" i="11" s="1"/>
  <c r="K394" i="11"/>
  <c r="M394" i="11" s="1"/>
  <c r="K524" i="11"/>
  <c r="M524" i="11" s="1"/>
  <c r="K500" i="11"/>
  <c r="M500" i="11" s="1"/>
  <c r="K488" i="11"/>
  <c r="M488" i="11" s="1"/>
  <c r="K466" i="11"/>
  <c r="M466" i="11" s="1"/>
  <c r="K454" i="11"/>
  <c r="M454" i="11" s="1"/>
  <c r="K434" i="11"/>
  <c r="M434" i="11" s="1"/>
  <c r="K420" i="11"/>
  <c r="M420" i="11" s="1"/>
  <c r="K388" i="11"/>
  <c r="M388" i="11" s="1"/>
  <c r="K368" i="11"/>
  <c r="M368" i="11" s="1"/>
  <c r="K344" i="11"/>
  <c r="M344" i="11" s="1"/>
  <c r="K330" i="11"/>
  <c r="M330" i="11" s="1"/>
  <c r="K308" i="11"/>
  <c r="M308" i="11" s="1"/>
  <c r="K418" i="11"/>
  <c r="M418" i="11" s="1"/>
  <c r="K370" i="11"/>
  <c r="M370" i="11" s="1"/>
  <c r="K352" i="11"/>
  <c r="M352" i="11" s="1"/>
  <c r="K314" i="11"/>
  <c r="M314" i="11" s="1"/>
  <c r="K530" i="11"/>
  <c r="M530" i="11" s="1"/>
  <c r="K525" i="11"/>
  <c r="M525" i="11" s="1"/>
  <c r="K521" i="11"/>
  <c r="M521" i="11" s="1"/>
  <c r="K517" i="11"/>
  <c r="M517" i="11" s="1"/>
  <c r="K513" i="11"/>
  <c r="M513" i="11" s="1"/>
  <c r="K507" i="11"/>
  <c r="M507" i="11" s="1"/>
  <c r="K501" i="11"/>
  <c r="M501" i="11" s="1"/>
  <c r="K495" i="11"/>
  <c r="M495" i="11" s="1"/>
  <c r="K491" i="11"/>
  <c r="M491" i="11" s="1"/>
  <c r="K483" i="11"/>
  <c r="M483" i="11" s="1"/>
  <c r="K477" i="11"/>
  <c r="M477" i="11" s="1"/>
  <c r="K471" i="11"/>
  <c r="M471" i="11" s="1"/>
  <c r="K463" i="11"/>
  <c r="M463" i="11" s="1"/>
  <c r="K457" i="11"/>
  <c r="M457" i="11" s="1"/>
  <c r="K453" i="11"/>
  <c r="M453" i="11" s="1"/>
  <c r="K449" i="11"/>
  <c r="M449" i="11" s="1"/>
  <c r="K445" i="11"/>
  <c r="M445" i="11" s="1"/>
  <c r="K441" i="11"/>
  <c r="M441" i="11" s="1"/>
  <c r="K437" i="11"/>
  <c r="M437" i="11" s="1"/>
  <c r="K433" i="11"/>
  <c r="M433" i="11" s="1"/>
  <c r="K429" i="11"/>
  <c r="M429" i="11" s="1"/>
  <c r="K425" i="11"/>
  <c r="M425" i="11" s="1"/>
  <c r="K421" i="11"/>
  <c r="M421" i="11" s="1"/>
  <c r="K415" i="11"/>
  <c r="M415" i="11" s="1"/>
  <c r="K411" i="11"/>
  <c r="M411" i="11" s="1"/>
  <c r="K407" i="11"/>
  <c r="M407" i="11" s="1"/>
  <c r="K403" i="11"/>
  <c r="M403" i="11" s="1"/>
  <c r="K397" i="11"/>
  <c r="M397" i="11" s="1"/>
  <c r="K393" i="11"/>
  <c r="M393" i="11" s="1"/>
  <c r="K389" i="11"/>
  <c r="M389" i="11" s="1"/>
  <c r="K383" i="11"/>
  <c r="M383" i="11" s="1"/>
  <c r="K379" i="11"/>
  <c r="M379" i="11" s="1"/>
  <c r="K375" i="11"/>
  <c r="M375" i="11" s="1"/>
  <c r="K371" i="11"/>
  <c r="M371" i="11" s="1"/>
  <c r="K365" i="11"/>
  <c r="M365" i="11" s="1"/>
  <c r="K361" i="11"/>
  <c r="M361" i="11" s="1"/>
  <c r="K357" i="11"/>
  <c r="M357" i="11" s="1"/>
  <c r="K353" i="11"/>
  <c r="M353" i="11" s="1"/>
  <c r="K533" i="11"/>
  <c r="M533" i="11" s="1"/>
  <c r="K442" i="11"/>
  <c r="M442" i="11" s="1"/>
  <c r="K380" i="11"/>
  <c r="M380" i="11" s="1"/>
  <c r="K386" i="11"/>
  <c r="M386" i="11" s="1"/>
  <c r="K336" i="11"/>
  <c r="M336" i="11" s="1"/>
  <c r="K527" i="11"/>
  <c r="M527" i="11" s="1"/>
  <c r="K503" i="11"/>
  <c r="M503" i="11" s="1"/>
  <c r="K487" i="11"/>
  <c r="M487" i="11" s="1"/>
  <c r="K455" i="11"/>
  <c r="M455" i="11" s="1"/>
  <c r="K443" i="11"/>
  <c r="M443" i="11" s="1"/>
  <c r="K423" i="11"/>
  <c r="M423" i="11" s="1"/>
  <c r="K409" i="11"/>
  <c r="M409" i="11" s="1"/>
  <c r="K387" i="11"/>
  <c r="M387" i="11" s="1"/>
  <c r="K474" i="11"/>
  <c r="M474" i="11" s="1"/>
  <c r="K430" i="11"/>
  <c r="M430" i="11" s="1"/>
  <c r="K318" i="11"/>
  <c r="M318" i="11" s="1"/>
  <c r="K374" i="11"/>
  <c r="M374" i="11" s="1"/>
  <c r="K292" i="11"/>
  <c r="M292" i="11" s="1"/>
  <c r="K515" i="11"/>
  <c r="M515" i="11" s="1"/>
  <c r="K499" i="11"/>
  <c r="M499" i="11" s="1"/>
  <c r="K467" i="11"/>
  <c r="M467" i="11" s="1"/>
  <c r="K451" i="11"/>
  <c r="M451" i="11" s="1"/>
  <c r="K431" i="11"/>
  <c r="M431" i="11" s="1"/>
  <c r="K419" i="11"/>
  <c r="M419" i="11" s="1"/>
  <c r="K395" i="11"/>
  <c r="M395" i="11" s="1"/>
  <c r="K381" i="11"/>
  <c r="M381" i="11" s="1"/>
  <c r="K373" i="11"/>
  <c r="M373" i="11" s="1"/>
  <c r="K355" i="11"/>
  <c r="M355" i="11" s="1"/>
  <c r="K510" i="11"/>
  <c r="M510" i="11" s="1"/>
  <c r="K462" i="11"/>
  <c r="M462" i="11" s="1"/>
  <c r="K354" i="11"/>
  <c r="M354" i="11" s="1"/>
  <c r="K520" i="11"/>
  <c r="M520" i="11" s="1"/>
  <c r="K364" i="11"/>
  <c r="M364" i="11" s="1"/>
  <c r="K523" i="11"/>
  <c r="M523" i="11" s="1"/>
  <c r="K511" i="11"/>
  <c r="M511" i="11" s="1"/>
  <c r="K479" i="11"/>
  <c r="M479" i="11" s="1"/>
  <c r="K459" i="11"/>
  <c r="M459" i="11" s="1"/>
  <c r="K439" i="11"/>
  <c r="M439" i="11" s="1"/>
  <c r="K427" i="11"/>
  <c r="M427" i="11" s="1"/>
  <c r="K405" i="11"/>
  <c r="M405" i="11" s="1"/>
  <c r="K391" i="11"/>
  <c r="M391" i="11" s="1"/>
  <c r="K359" i="11"/>
  <c r="M359" i="11" s="1"/>
  <c r="K345" i="11"/>
  <c r="M345" i="11" s="1"/>
  <c r="K341" i="11"/>
  <c r="M341" i="11" s="1"/>
  <c r="K337" i="11"/>
  <c r="M337" i="11" s="1"/>
  <c r="K331" i="11"/>
  <c r="M331" i="11" s="1"/>
  <c r="K327" i="11"/>
  <c r="M327" i="11" s="1"/>
  <c r="K323" i="11"/>
  <c r="M323" i="11" s="1"/>
  <c r="K317" i="11"/>
  <c r="M317" i="11" s="1"/>
  <c r="K311" i="11"/>
  <c r="M311" i="11" s="1"/>
  <c r="K305" i="11"/>
  <c r="M305" i="11" s="1"/>
  <c r="K505" i="11"/>
  <c r="M505" i="11" s="1"/>
  <c r="K489" i="11"/>
  <c r="M489" i="11" s="1"/>
  <c r="K481" i="11"/>
  <c r="M481" i="11" s="1"/>
  <c r="K469" i="11"/>
  <c r="M469" i="11" s="1"/>
  <c r="K461" i="11"/>
  <c r="M461" i="11" s="1"/>
  <c r="K399" i="11"/>
  <c r="M399" i="11" s="1"/>
  <c r="K369" i="11"/>
  <c r="M369" i="11" s="1"/>
  <c r="K335" i="11"/>
  <c r="M335" i="11" s="1"/>
  <c r="K315" i="11"/>
  <c r="M315" i="11" s="1"/>
  <c r="K201" i="11"/>
  <c r="M201" i="11" s="1"/>
  <c r="K304" i="11"/>
  <c r="M304" i="11" s="1"/>
  <c r="K296" i="11"/>
  <c r="M296" i="11" s="1"/>
  <c r="K284" i="11"/>
  <c r="M284" i="11" s="1"/>
  <c r="K276" i="11"/>
  <c r="M276" i="11" s="1"/>
  <c r="K268" i="11"/>
  <c r="M268" i="11" s="1"/>
  <c r="K260" i="11"/>
  <c r="M260" i="11" s="1"/>
  <c r="K252" i="11"/>
  <c r="M252" i="11" s="1"/>
  <c r="K244" i="11"/>
  <c r="M244" i="11" s="1"/>
  <c r="K236" i="11"/>
  <c r="M236" i="11" s="1"/>
  <c r="K228" i="11"/>
  <c r="M228" i="11" s="1"/>
  <c r="K220" i="11"/>
  <c r="M220" i="11" s="1"/>
  <c r="K212" i="11"/>
  <c r="M212" i="11" s="1"/>
  <c r="K204" i="11"/>
  <c r="M204" i="11" s="1"/>
  <c r="K196" i="11"/>
  <c r="M196" i="11" s="1"/>
  <c r="K191" i="11"/>
  <c r="M191" i="11" s="1"/>
  <c r="K183" i="11"/>
  <c r="M183" i="11" s="1"/>
  <c r="K175" i="11"/>
  <c r="M175" i="11" s="1"/>
  <c r="K171" i="11"/>
  <c r="M171" i="11" s="1"/>
  <c r="K167" i="11"/>
  <c r="M167" i="11" s="1"/>
  <c r="K163" i="11"/>
  <c r="M163" i="11" s="1"/>
  <c r="K159" i="11"/>
  <c r="M159" i="11" s="1"/>
  <c r="K155" i="11"/>
  <c r="M155" i="11" s="1"/>
  <c r="K496" i="11"/>
  <c r="M496" i="11" s="1"/>
  <c r="K447" i="11"/>
  <c r="M447" i="11" s="1"/>
  <c r="K401" i="11"/>
  <c r="M401" i="11" s="1"/>
  <c r="K363" i="11"/>
  <c r="M363" i="11" s="1"/>
  <c r="K343" i="11"/>
  <c r="M343" i="11" s="1"/>
  <c r="K321" i="11"/>
  <c r="M321" i="11" s="1"/>
  <c r="K509" i="11"/>
  <c r="M509" i="11" s="1"/>
  <c r="K417" i="11"/>
  <c r="M417" i="11" s="1"/>
  <c r="K319" i="11"/>
  <c r="M319" i="11" s="1"/>
  <c r="K280" i="11"/>
  <c r="M280" i="11" s="1"/>
  <c r="K256" i="11"/>
  <c r="M256" i="11" s="1"/>
  <c r="K216" i="11"/>
  <c r="M216" i="11" s="1"/>
  <c r="K193" i="11"/>
  <c r="M193" i="11" s="1"/>
  <c r="K493" i="11"/>
  <c r="M493" i="11" s="1"/>
  <c r="K435" i="11"/>
  <c r="M435" i="11" s="1"/>
  <c r="K329" i="11"/>
  <c r="M329" i="11" s="1"/>
  <c r="K313" i="11"/>
  <c r="M313" i="11" s="1"/>
  <c r="K473" i="11"/>
  <c r="M473" i="11" s="1"/>
  <c r="K385" i="11"/>
  <c r="M385" i="11" s="1"/>
  <c r="K300" i="11"/>
  <c r="M300" i="11" s="1"/>
  <c r="K272" i="11"/>
  <c r="M272" i="11" s="1"/>
  <c r="K232" i="11"/>
  <c r="M232" i="11" s="1"/>
  <c r="K208" i="11"/>
  <c r="M208" i="11" s="1"/>
  <c r="K165" i="11"/>
  <c r="M165" i="11" s="1"/>
  <c r="K400" i="11"/>
  <c r="M400" i="11" s="1"/>
  <c r="M532" i="11"/>
  <c r="K475" i="11"/>
  <c r="M475" i="11" s="1"/>
  <c r="K377" i="11"/>
  <c r="M377" i="11" s="1"/>
  <c r="K351" i="11"/>
  <c r="M351" i="11" s="1"/>
  <c r="K339" i="11"/>
  <c r="M339" i="11" s="1"/>
  <c r="K325" i="11"/>
  <c r="M325" i="11" s="1"/>
  <c r="K497" i="11"/>
  <c r="M497" i="11" s="1"/>
  <c r="K465" i="11"/>
  <c r="M465" i="11" s="1"/>
  <c r="K307" i="11"/>
  <c r="M307" i="11" s="1"/>
  <c r="K288" i="11"/>
  <c r="M288" i="11" s="1"/>
  <c r="K248" i="11"/>
  <c r="M248" i="11" s="1"/>
  <c r="K224" i="11"/>
  <c r="M224" i="11" s="1"/>
  <c r="K187" i="11"/>
  <c r="M187" i="11" s="1"/>
  <c r="K169" i="11"/>
  <c r="M169" i="11" s="1"/>
  <c r="K151" i="11"/>
  <c r="M151" i="11" s="1"/>
  <c r="K147" i="11"/>
  <c r="M147" i="11" s="1"/>
  <c r="K143" i="11"/>
  <c r="M143" i="11" s="1"/>
  <c r="K139" i="11"/>
  <c r="M139" i="11" s="1"/>
  <c r="K135" i="11"/>
  <c r="M135" i="11" s="1"/>
  <c r="K131" i="11"/>
  <c r="M131" i="11" s="1"/>
  <c r="K123" i="11"/>
  <c r="M123" i="11" s="1"/>
  <c r="K119" i="11"/>
  <c r="M119" i="11" s="1"/>
  <c r="K115" i="11"/>
  <c r="M115" i="11" s="1"/>
  <c r="K111" i="11"/>
  <c r="M111" i="11" s="1"/>
  <c r="K105" i="11"/>
  <c r="M105" i="11" s="1"/>
  <c r="K101" i="11"/>
  <c r="M101" i="11" s="1"/>
  <c r="K97" i="11"/>
  <c r="M97" i="11" s="1"/>
  <c r="K93" i="11"/>
  <c r="M93" i="11" s="1"/>
  <c r="K89" i="11"/>
  <c r="M89" i="11" s="1"/>
  <c r="K83" i="11"/>
  <c r="M83" i="11" s="1"/>
  <c r="K77" i="11"/>
  <c r="M77" i="11" s="1"/>
  <c r="K69" i="11"/>
  <c r="M69" i="11" s="1"/>
  <c r="K59" i="11"/>
  <c r="M59" i="11" s="1"/>
  <c r="K49" i="11"/>
  <c r="M49" i="11" s="1"/>
  <c r="K29" i="11"/>
  <c r="M29" i="11" s="1"/>
  <c r="K21" i="11"/>
  <c r="M21" i="11" s="1"/>
  <c r="K11" i="11"/>
  <c r="M11" i="11" s="1"/>
  <c r="K303" i="11"/>
  <c r="M303" i="11" s="1"/>
  <c r="K295" i="11"/>
  <c r="M295" i="11" s="1"/>
  <c r="K287" i="11"/>
  <c r="M287" i="11" s="1"/>
  <c r="K279" i="11"/>
  <c r="M279" i="11" s="1"/>
  <c r="K271" i="11"/>
  <c r="M271" i="11" s="1"/>
  <c r="K263" i="11"/>
  <c r="M263" i="11" s="1"/>
  <c r="K255" i="11"/>
  <c r="M255" i="11" s="1"/>
  <c r="K247" i="11"/>
  <c r="M247" i="11" s="1"/>
  <c r="K239" i="11"/>
  <c r="M239" i="11" s="1"/>
  <c r="K231" i="11"/>
  <c r="M231" i="11" s="1"/>
  <c r="K223" i="11"/>
  <c r="M223" i="11" s="1"/>
  <c r="K215" i="11"/>
  <c r="M215" i="11" s="1"/>
  <c r="K207" i="11"/>
  <c r="M207" i="11" s="1"/>
  <c r="K199" i="11"/>
  <c r="M199" i="11" s="1"/>
  <c r="K189" i="11"/>
  <c r="M189" i="11" s="1"/>
  <c r="K181" i="11"/>
  <c r="M181" i="11" s="1"/>
  <c r="K153" i="11"/>
  <c r="M153" i="11" s="1"/>
  <c r="K125" i="11"/>
  <c r="M125" i="11" s="1"/>
  <c r="K39" i="11"/>
  <c r="M39" i="11" s="1"/>
  <c r="K88" i="11"/>
  <c r="M88" i="11" s="1"/>
  <c r="K76" i="11"/>
  <c r="M76" i="11" s="1"/>
  <c r="K68" i="11"/>
  <c r="M68" i="11" s="1"/>
  <c r="K62" i="11"/>
  <c r="M62" i="11" s="1"/>
  <c r="K56" i="11"/>
  <c r="M56" i="11" s="1"/>
  <c r="K48" i="11"/>
  <c r="M48" i="11" s="1"/>
  <c r="K42" i="11"/>
  <c r="M42" i="11" s="1"/>
  <c r="K34" i="11"/>
  <c r="M34" i="11" s="1"/>
  <c r="K28" i="11"/>
  <c r="M28" i="11" s="1"/>
  <c r="K22" i="11"/>
  <c r="M22" i="11" s="1"/>
  <c r="K14" i="11"/>
  <c r="M14" i="11" s="1"/>
  <c r="K6" i="11"/>
  <c r="M6" i="11" s="1"/>
  <c r="K298" i="11"/>
  <c r="M298" i="11" s="1"/>
  <c r="K290" i="11"/>
  <c r="M290" i="11" s="1"/>
  <c r="K282" i="11"/>
  <c r="M282" i="11" s="1"/>
  <c r="K274" i="11"/>
  <c r="M274" i="11" s="1"/>
  <c r="K266" i="11"/>
  <c r="M266" i="11" s="1"/>
  <c r="K258" i="11"/>
  <c r="M258" i="11" s="1"/>
  <c r="K250" i="11"/>
  <c r="M250" i="11" s="1"/>
  <c r="K242" i="11"/>
  <c r="M242" i="11" s="1"/>
  <c r="K234" i="11"/>
  <c r="M234" i="11" s="1"/>
  <c r="K226" i="11"/>
  <c r="M226" i="11" s="1"/>
  <c r="K218" i="11"/>
  <c r="M218" i="11" s="1"/>
  <c r="K210" i="11"/>
  <c r="M210" i="11" s="1"/>
  <c r="K202" i="11"/>
  <c r="M202" i="11" s="1"/>
  <c r="K194" i="11"/>
  <c r="M194" i="11" s="1"/>
  <c r="K190" i="11"/>
  <c r="M190" i="11" s="1"/>
  <c r="K186" i="11"/>
  <c r="M186" i="11" s="1"/>
  <c r="K182" i="11"/>
  <c r="M182" i="11" s="1"/>
  <c r="K178" i="11"/>
  <c r="M178" i="11" s="1"/>
  <c r="K174" i="11"/>
  <c r="M174" i="11" s="1"/>
  <c r="K168" i="11"/>
  <c r="M168" i="11" s="1"/>
  <c r="K164" i="11"/>
  <c r="M164" i="11" s="1"/>
  <c r="K160" i="11"/>
  <c r="M160" i="11" s="1"/>
  <c r="K154" i="11"/>
  <c r="M154" i="11" s="1"/>
  <c r="K150" i="11"/>
  <c r="M150" i="11" s="1"/>
  <c r="K146" i="11"/>
  <c r="M146" i="11" s="1"/>
  <c r="K140" i="11"/>
  <c r="M140" i="11" s="1"/>
  <c r="K134" i="11"/>
  <c r="M134" i="11" s="1"/>
  <c r="K130" i="11"/>
  <c r="M130" i="11" s="1"/>
  <c r="K126" i="11"/>
  <c r="M126" i="11" s="1"/>
  <c r="K122" i="11"/>
  <c r="M122" i="11" s="1"/>
  <c r="K118" i="11"/>
  <c r="M118" i="11" s="1"/>
  <c r="K114" i="11"/>
  <c r="M114" i="11" s="1"/>
  <c r="K110" i="11"/>
  <c r="M110" i="11" s="1"/>
  <c r="K106" i="11"/>
  <c r="M106" i="11" s="1"/>
  <c r="K100" i="11"/>
  <c r="M100" i="11" s="1"/>
  <c r="K94" i="11"/>
  <c r="M94" i="11" s="1"/>
  <c r="K90" i="11"/>
  <c r="M90" i="11" s="1"/>
  <c r="K82" i="11"/>
  <c r="M82" i="11" s="1"/>
  <c r="K70" i="11"/>
  <c r="M70" i="11" s="1"/>
  <c r="K60" i="11"/>
  <c r="M60" i="11" s="1"/>
  <c r="K40" i="11"/>
  <c r="M40" i="11" s="1"/>
  <c r="K30" i="11"/>
  <c r="M30" i="11" s="1"/>
  <c r="K340" i="11"/>
  <c r="M340" i="11" s="1"/>
  <c r="K367" i="11"/>
  <c r="M367" i="11" s="1"/>
  <c r="K309" i="11"/>
  <c r="M309" i="11" s="1"/>
  <c r="K197" i="11"/>
  <c r="M197" i="11" s="1"/>
  <c r="K137" i="11"/>
  <c r="M137" i="11" s="1"/>
  <c r="K121" i="11"/>
  <c r="M121" i="11" s="1"/>
  <c r="K99" i="11"/>
  <c r="M99" i="11" s="1"/>
  <c r="K85" i="11"/>
  <c r="M85" i="11" s="1"/>
  <c r="K45" i="11"/>
  <c r="M45" i="11" s="1"/>
  <c r="K5" i="11"/>
  <c r="M5" i="11" s="1"/>
  <c r="K267" i="11"/>
  <c r="M267" i="11" s="1"/>
  <c r="K243" i="11"/>
  <c r="M243" i="11" s="1"/>
  <c r="K203" i="11"/>
  <c r="M203" i="11" s="1"/>
  <c r="K177" i="11"/>
  <c r="M177" i="11" s="1"/>
  <c r="K72" i="11"/>
  <c r="M72" i="11" s="1"/>
  <c r="K52" i="11"/>
  <c r="M52" i="11" s="1"/>
  <c r="K18" i="11"/>
  <c r="M18" i="11" s="1"/>
  <c r="K294" i="11"/>
  <c r="M294" i="11" s="1"/>
  <c r="K254" i="11"/>
  <c r="M254" i="11" s="1"/>
  <c r="K230" i="11"/>
  <c r="M230" i="11" s="1"/>
  <c r="K192" i="11"/>
  <c r="M192" i="11" s="1"/>
  <c r="K180" i="11"/>
  <c r="M180" i="11" s="1"/>
  <c r="K156" i="11"/>
  <c r="M156" i="11" s="1"/>
  <c r="K144" i="11"/>
  <c r="M144" i="11" s="1"/>
  <c r="K120" i="11"/>
  <c r="M120" i="11" s="1"/>
  <c r="K108" i="11"/>
  <c r="M108" i="11" s="1"/>
  <c r="K78" i="11"/>
  <c r="M78" i="11" s="1"/>
  <c r="K36" i="11"/>
  <c r="M36" i="11" s="1"/>
  <c r="K16" i="11"/>
  <c r="M16" i="11" s="1"/>
  <c r="K8" i="11"/>
  <c r="M8" i="11" s="1"/>
  <c r="K519" i="11"/>
  <c r="M519" i="11" s="1"/>
  <c r="K349" i="11"/>
  <c r="M349" i="11" s="1"/>
  <c r="K485" i="11"/>
  <c r="M485" i="11" s="1"/>
  <c r="K200" i="11"/>
  <c r="M200" i="11" s="1"/>
  <c r="K161" i="11"/>
  <c r="M161" i="11" s="1"/>
  <c r="K145" i="11"/>
  <c r="M145" i="11" s="1"/>
  <c r="K133" i="11"/>
  <c r="M133" i="11" s="1"/>
  <c r="K107" i="11"/>
  <c r="M107" i="11" s="1"/>
  <c r="K95" i="11"/>
  <c r="M95" i="11" s="1"/>
  <c r="K63" i="11"/>
  <c r="M63" i="11" s="1"/>
  <c r="K25" i="11"/>
  <c r="M25" i="11" s="1"/>
  <c r="K283" i="11"/>
  <c r="M283" i="11" s="1"/>
  <c r="K259" i="11"/>
  <c r="M259" i="11" s="1"/>
  <c r="K219" i="11"/>
  <c r="M219" i="11" s="1"/>
  <c r="K195" i="11"/>
  <c r="M195" i="11" s="1"/>
  <c r="K35" i="11"/>
  <c r="M35" i="11" s="1"/>
  <c r="K64" i="11"/>
  <c r="M64" i="11" s="1"/>
  <c r="K32" i="11"/>
  <c r="M32" i="11" s="1"/>
  <c r="K10" i="11"/>
  <c r="M10" i="11" s="1"/>
  <c r="K270" i="11"/>
  <c r="M270" i="11" s="1"/>
  <c r="K246" i="11"/>
  <c r="M246" i="11" s="1"/>
  <c r="K206" i="11"/>
  <c r="M206" i="11" s="1"/>
  <c r="K188" i="11"/>
  <c r="M188" i="11" s="1"/>
  <c r="K166" i="11"/>
  <c r="M166" i="11" s="1"/>
  <c r="K152" i="11"/>
  <c r="M152" i="11" s="1"/>
  <c r="K128" i="11"/>
  <c r="M128" i="11" s="1"/>
  <c r="K116" i="11"/>
  <c r="M116" i="11" s="1"/>
  <c r="K92" i="11"/>
  <c r="M92" i="11" s="1"/>
  <c r="K66" i="11"/>
  <c r="M66" i="11" s="1"/>
  <c r="K12" i="11"/>
  <c r="M12" i="11" s="1"/>
  <c r="K333" i="11"/>
  <c r="M333" i="11" s="1"/>
  <c r="K264" i="11"/>
  <c r="M264" i="11" s="1"/>
  <c r="K179" i="11"/>
  <c r="M179" i="11" s="1"/>
  <c r="K157" i="11"/>
  <c r="M157" i="11" s="1"/>
  <c r="K141" i="11"/>
  <c r="M141" i="11" s="1"/>
  <c r="K117" i="11"/>
  <c r="M117" i="11" s="1"/>
  <c r="K103" i="11"/>
  <c r="M103" i="11" s="1"/>
  <c r="K81" i="11"/>
  <c r="M81" i="11" s="1"/>
  <c r="K53" i="11"/>
  <c r="M53" i="11" s="1"/>
  <c r="K299" i="11"/>
  <c r="M299" i="11" s="1"/>
  <c r="K275" i="11"/>
  <c r="M275" i="11" s="1"/>
  <c r="K235" i="11"/>
  <c r="M235" i="11" s="1"/>
  <c r="K211" i="11"/>
  <c r="M211" i="11" s="1"/>
  <c r="K129" i="11"/>
  <c r="M129" i="11" s="1"/>
  <c r="K80" i="11"/>
  <c r="M80" i="11" s="1"/>
  <c r="K44" i="11"/>
  <c r="M44" i="11" s="1"/>
  <c r="K24" i="11"/>
  <c r="M24" i="11" s="1"/>
  <c r="K286" i="11"/>
  <c r="M286" i="11" s="1"/>
  <c r="K262" i="11"/>
  <c r="M262" i="11" s="1"/>
  <c r="K222" i="11"/>
  <c r="M222" i="11" s="1"/>
  <c r="K198" i="11"/>
  <c r="M198" i="11" s="1"/>
  <c r="K176" i="11"/>
  <c r="M176" i="11" s="1"/>
  <c r="K162" i="11"/>
  <c r="M162" i="11" s="1"/>
  <c r="K136" i="11"/>
  <c r="M136" i="11" s="1"/>
  <c r="K124" i="11"/>
  <c r="M124" i="11" s="1"/>
  <c r="K104" i="11"/>
  <c r="M104" i="11" s="1"/>
  <c r="K84" i="11"/>
  <c r="M84" i="11" s="1"/>
  <c r="K26" i="11"/>
  <c r="M26" i="11" s="1"/>
  <c r="K297" i="11"/>
  <c r="M297" i="11" s="1"/>
  <c r="K289" i="11"/>
  <c r="M289" i="11" s="1"/>
  <c r="K281" i="11"/>
  <c r="M281" i="11" s="1"/>
  <c r="K273" i="11"/>
  <c r="M273" i="11" s="1"/>
  <c r="K265" i="11"/>
  <c r="M265" i="11" s="1"/>
  <c r="K257" i="11"/>
  <c r="M257" i="11" s="1"/>
  <c r="K249" i="11"/>
  <c r="M249" i="11" s="1"/>
  <c r="K241" i="11"/>
  <c r="M241" i="11" s="1"/>
  <c r="K233" i="11"/>
  <c r="M233" i="11" s="1"/>
  <c r="K225" i="11"/>
  <c r="M225" i="11" s="1"/>
  <c r="K217" i="11"/>
  <c r="M217" i="11" s="1"/>
  <c r="K209" i="11"/>
  <c r="M209" i="11" s="1"/>
  <c r="K170" i="11"/>
  <c r="M170" i="11" s="1"/>
  <c r="K142" i="11"/>
  <c r="M142" i="11" s="1"/>
  <c r="K102" i="11"/>
  <c r="M102" i="11" s="1"/>
  <c r="K86" i="11"/>
  <c r="M86" i="11" s="1"/>
  <c r="K50" i="11"/>
  <c r="M50" i="11" s="1"/>
  <c r="K87" i="11"/>
  <c r="M87" i="11" s="1"/>
  <c r="K75" i="11"/>
  <c r="M75" i="11" s="1"/>
  <c r="K67" i="11"/>
  <c r="M67" i="11" s="1"/>
  <c r="K61" i="11"/>
  <c r="M61" i="11" s="1"/>
  <c r="K55" i="11"/>
  <c r="M55" i="11" s="1"/>
  <c r="K47" i="11"/>
  <c r="M47" i="11" s="1"/>
  <c r="K41" i="11"/>
  <c r="M41" i="11" s="1"/>
  <c r="K33" i="11"/>
  <c r="M33" i="11" s="1"/>
  <c r="K27" i="11"/>
  <c r="M27" i="11" s="1"/>
  <c r="K19" i="11"/>
  <c r="M19" i="11" s="1"/>
  <c r="K13" i="11"/>
  <c r="M13" i="11" s="1"/>
  <c r="K7" i="11"/>
  <c r="M7" i="11" s="1"/>
  <c r="J530" i="11"/>
  <c r="L530" i="11" s="1"/>
  <c r="J450" i="11"/>
  <c r="L450" i="11" s="1"/>
  <c r="J464" i="11"/>
  <c r="L464" i="11" s="1"/>
  <c r="J498" i="11"/>
  <c r="L498" i="11" s="1"/>
  <c r="J524" i="11"/>
  <c r="L524" i="11" s="1"/>
  <c r="J154" i="11"/>
  <c r="L154" i="11" s="1"/>
  <c r="J194" i="11"/>
  <c r="L194" i="11" s="1"/>
  <c r="J202" i="11"/>
  <c r="L202" i="11" s="1"/>
  <c r="J230" i="11"/>
  <c r="L230" i="11" s="1"/>
  <c r="J246" i="11"/>
  <c r="L246" i="11" s="1"/>
  <c r="N246" i="11" s="1"/>
  <c r="J264" i="11"/>
  <c r="L264" i="11" s="1"/>
  <c r="J280" i="11"/>
  <c r="L280" i="11" s="1"/>
  <c r="J348" i="11"/>
  <c r="L348" i="11" s="1"/>
  <c r="J121" i="11"/>
  <c r="L121" i="11" s="1"/>
  <c r="J298" i="11"/>
  <c r="L298" i="11" s="1"/>
  <c r="J124" i="11"/>
  <c r="L124" i="11" s="1"/>
  <c r="J310" i="11"/>
  <c r="L310" i="11" s="1"/>
  <c r="J431" i="11"/>
  <c r="L431" i="11" s="1"/>
  <c r="J314" i="11"/>
  <c r="L314" i="11" s="1"/>
  <c r="J307" i="11"/>
  <c r="L307" i="11" s="1"/>
  <c r="J326" i="11"/>
  <c r="L326" i="11" s="1"/>
  <c r="J340" i="11"/>
  <c r="L340" i="11" s="1"/>
  <c r="J371" i="11"/>
  <c r="L371" i="11" s="1"/>
  <c r="J404" i="11"/>
  <c r="L404" i="11" s="1"/>
  <c r="J382" i="11"/>
  <c r="L382" i="11" s="1"/>
  <c r="J415" i="11"/>
  <c r="L415" i="11" s="1"/>
  <c r="J512" i="11"/>
  <c r="L512" i="11" s="1"/>
  <c r="J19" i="11"/>
  <c r="L19" i="11" s="1"/>
  <c r="J82" i="11"/>
  <c r="L82" i="11" s="1"/>
  <c r="J63" i="11"/>
  <c r="L63" i="11" s="1"/>
  <c r="J105" i="11"/>
  <c r="L105" i="11" s="1"/>
  <c r="J56" i="11"/>
  <c r="L56" i="11" s="1"/>
  <c r="J76" i="11"/>
  <c r="L76" i="11" s="1"/>
  <c r="J102" i="11"/>
  <c r="L102" i="11" s="1"/>
  <c r="N102" i="11" s="1"/>
  <c r="J5" i="11"/>
  <c r="L5" i="11" s="1"/>
  <c r="J21" i="11"/>
  <c r="L21" i="11" s="1"/>
  <c r="J90" i="11"/>
  <c r="L90" i="11" s="1"/>
  <c r="J262" i="11"/>
  <c r="L262" i="11" s="1"/>
  <c r="J300" i="11"/>
  <c r="L300" i="11" s="1"/>
  <c r="J248" i="11"/>
  <c r="L248" i="11" s="1"/>
  <c r="N248" i="11" s="1"/>
  <c r="J266" i="11"/>
  <c r="L266" i="11" s="1"/>
  <c r="J358" i="11"/>
  <c r="L358" i="11" s="1"/>
  <c r="J212" i="11"/>
  <c r="L212" i="11" s="1"/>
  <c r="J228" i="11"/>
  <c r="L228" i="11" s="1"/>
  <c r="N228" i="11" s="1"/>
  <c r="J244" i="11"/>
  <c r="L244" i="11" s="1"/>
  <c r="J383" i="11"/>
  <c r="L383" i="11" s="1"/>
  <c r="N383" i="11" s="1"/>
  <c r="J167" i="11"/>
  <c r="L167" i="11" s="1"/>
  <c r="J182" i="11"/>
  <c r="L182" i="11" s="1"/>
  <c r="J290" i="11"/>
  <c r="L290" i="11" s="1"/>
  <c r="J350" i="11"/>
  <c r="L350" i="11" s="1"/>
  <c r="J379" i="11"/>
  <c r="L379" i="11" s="1"/>
  <c r="N379" i="11" s="1"/>
  <c r="J411" i="11"/>
  <c r="L411" i="11" s="1"/>
  <c r="N411" i="11" s="1"/>
  <c r="J473" i="11"/>
  <c r="L473" i="11" s="1"/>
  <c r="J510" i="11"/>
  <c r="L510" i="11" s="1"/>
  <c r="J354" i="11"/>
  <c r="L354" i="11" s="1"/>
  <c r="J395" i="11"/>
  <c r="L395" i="11" s="1"/>
  <c r="J433" i="11"/>
  <c r="L433" i="11" s="1"/>
  <c r="J448" i="11"/>
  <c r="L448" i="11" s="1"/>
  <c r="J478" i="11"/>
  <c r="L478" i="11" s="1"/>
  <c r="J488" i="11"/>
  <c r="L488" i="11" s="1"/>
  <c r="J515" i="11"/>
  <c r="L515" i="11" s="1"/>
  <c r="J353" i="11"/>
  <c r="L353" i="11" s="1"/>
  <c r="J474" i="11"/>
  <c r="L474" i="11" s="1"/>
  <c r="L532" i="11"/>
  <c r="J374" i="11"/>
  <c r="L374" i="11" s="1"/>
  <c r="J399" i="11"/>
  <c r="L399" i="11" s="1"/>
  <c r="J422" i="11"/>
  <c r="L422" i="11" s="1"/>
  <c r="J531" i="11"/>
  <c r="L531" i="11" s="1"/>
  <c r="J14" i="11"/>
  <c r="L14" i="11" s="1"/>
  <c r="J12" i="11"/>
  <c r="L12" i="11" s="1"/>
  <c r="J32" i="11"/>
  <c r="L32" i="11" s="1"/>
  <c r="K413" i="11"/>
  <c r="M413" i="11" s="1"/>
  <c r="K173" i="11"/>
  <c r="M173" i="11" s="1"/>
  <c r="K113" i="11"/>
  <c r="M113" i="11" s="1"/>
  <c r="J49" i="11"/>
  <c r="L49" i="11" s="1"/>
  <c r="K251" i="11"/>
  <c r="M251" i="11" s="1"/>
  <c r="J109" i="11"/>
  <c r="L109" i="11" s="1"/>
  <c r="K109" i="11"/>
  <c r="M109" i="11" s="1"/>
  <c r="K238" i="11"/>
  <c r="M238" i="11" s="1"/>
  <c r="K172" i="11"/>
  <c r="M172" i="11" s="1"/>
  <c r="J54" i="11"/>
  <c r="L54" i="11" s="1"/>
  <c r="K54" i="11"/>
  <c r="M54" i="11" s="1"/>
  <c r="K293" i="11"/>
  <c r="M293" i="11" s="1"/>
  <c r="K253" i="11"/>
  <c r="M253" i="11" s="1"/>
  <c r="K229" i="11"/>
  <c r="M229" i="11" s="1"/>
  <c r="K138" i="11"/>
  <c r="M138" i="11" s="1"/>
  <c r="K46" i="11"/>
  <c r="M46" i="11" s="1"/>
  <c r="J51" i="11"/>
  <c r="L51" i="11" s="1"/>
  <c r="K51" i="11"/>
  <c r="M51" i="11" s="1"/>
  <c r="K31" i="11"/>
  <c r="M31" i="11" s="1"/>
  <c r="J34" i="11"/>
  <c r="L34" i="11" s="1"/>
  <c r="K149" i="11"/>
  <c r="M149" i="11" s="1"/>
  <c r="K15" i="11"/>
  <c r="M15" i="11" s="1"/>
  <c r="K227" i="11"/>
  <c r="M227" i="11" s="1"/>
  <c r="K302" i="11"/>
  <c r="M302" i="11" s="1"/>
  <c r="J214" i="11"/>
  <c r="L214" i="11" s="1"/>
  <c r="K214" i="11"/>
  <c r="M214" i="11" s="1"/>
  <c r="J160" i="11"/>
  <c r="L160" i="11" s="1"/>
  <c r="J112" i="11"/>
  <c r="L112" i="11" s="1"/>
  <c r="K112" i="11"/>
  <c r="M112" i="11" s="1"/>
  <c r="K20" i="11"/>
  <c r="M20" i="11" s="1"/>
  <c r="K269" i="11"/>
  <c r="M269" i="11" s="1"/>
  <c r="K245" i="11"/>
  <c r="M245" i="11" s="1"/>
  <c r="K205" i="11"/>
  <c r="M205" i="11" s="1"/>
  <c r="K98" i="11"/>
  <c r="M98" i="11" s="1"/>
  <c r="K65" i="11"/>
  <c r="M65" i="11" s="1"/>
  <c r="K43" i="11"/>
  <c r="M43" i="11" s="1"/>
  <c r="K9" i="11"/>
  <c r="M9" i="11" s="1"/>
  <c r="K347" i="11"/>
  <c r="M347" i="11" s="1"/>
  <c r="J91" i="11"/>
  <c r="L91" i="11" s="1"/>
  <c r="K91" i="11"/>
  <c r="M91" i="11" s="1"/>
  <c r="K291" i="11"/>
  <c r="M291" i="11" s="1"/>
  <c r="K58" i="11"/>
  <c r="M58" i="11" s="1"/>
  <c r="K278" i="11"/>
  <c r="M278" i="11" s="1"/>
  <c r="J148" i="11"/>
  <c r="L148" i="11" s="1"/>
  <c r="K148" i="11"/>
  <c r="M148" i="11" s="1"/>
  <c r="J96" i="11"/>
  <c r="L96" i="11" s="1"/>
  <c r="K96" i="11"/>
  <c r="M96" i="11" s="1"/>
  <c r="J8" i="11"/>
  <c r="L8" i="11" s="1"/>
  <c r="K285" i="11"/>
  <c r="M285" i="11" s="1"/>
  <c r="K261" i="11"/>
  <c r="M261" i="11" s="1"/>
  <c r="K221" i="11"/>
  <c r="M221" i="11" s="1"/>
  <c r="K158" i="11"/>
  <c r="M158" i="11" s="1"/>
  <c r="K79" i="11"/>
  <c r="M79" i="11" s="1"/>
  <c r="K57" i="11"/>
  <c r="M57" i="11" s="1"/>
  <c r="K23" i="11"/>
  <c r="M23" i="11" s="1"/>
  <c r="J81" i="11"/>
  <c r="L81" i="11" s="1"/>
  <c r="J104" i="11"/>
  <c r="L104" i="11" s="1"/>
  <c r="J117" i="11"/>
  <c r="L117" i="11" s="1"/>
  <c r="J68" i="11"/>
  <c r="L68" i="11" s="1"/>
  <c r="J86" i="11"/>
  <c r="L86" i="11" s="1"/>
  <c r="J129" i="11"/>
  <c r="L129" i="11" s="1"/>
  <c r="J98" i="11"/>
  <c r="L98" i="11" s="1"/>
  <c r="J175" i="11"/>
  <c r="L175" i="11" s="1"/>
  <c r="J191" i="11"/>
  <c r="L191" i="11" s="1"/>
  <c r="J165" i="11"/>
  <c r="L165" i="11" s="1"/>
  <c r="J217" i="11"/>
  <c r="L217" i="11" s="1"/>
  <c r="J233" i="11"/>
  <c r="L233" i="11" s="1"/>
  <c r="J135" i="11"/>
  <c r="L135" i="11" s="1"/>
  <c r="J197" i="11"/>
  <c r="L197" i="11" s="1"/>
  <c r="J215" i="11"/>
  <c r="L215" i="11" s="1"/>
  <c r="J231" i="11"/>
  <c r="L231" i="11" s="1"/>
  <c r="J141" i="11"/>
  <c r="L141" i="11" s="1"/>
  <c r="J153" i="11"/>
  <c r="L153" i="11" s="1"/>
  <c r="J177" i="11"/>
  <c r="L177" i="11" s="1"/>
  <c r="J195" i="11"/>
  <c r="L195" i="11" s="1"/>
  <c r="J251" i="11"/>
  <c r="L251" i="11" s="1"/>
  <c r="J287" i="11"/>
  <c r="L287" i="11" s="1"/>
  <c r="J282" i="11"/>
  <c r="L282" i="11" s="1"/>
  <c r="J271" i="11"/>
  <c r="L271" i="11" s="1"/>
  <c r="J304" i="11"/>
  <c r="L304" i="11" s="1"/>
  <c r="J257" i="11"/>
  <c r="L257" i="11" s="1"/>
  <c r="J297" i="11"/>
  <c r="L297" i="11" s="1"/>
  <c r="J325" i="11"/>
  <c r="L325" i="11" s="1"/>
  <c r="J351" i="11"/>
  <c r="L351" i="11" s="1"/>
  <c r="J305" i="11"/>
  <c r="L305" i="11" s="1"/>
  <c r="J355" i="11"/>
  <c r="L355" i="11" s="1"/>
  <c r="J384" i="11"/>
  <c r="L384" i="11" s="1"/>
  <c r="J331" i="11"/>
  <c r="L331" i="11" s="1"/>
  <c r="J363" i="11"/>
  <c r="L363" i="11" s="1"/>
  <c r="J401" i="11"/>
  <c r="L401" i="11" s="1"/>
  <c r="J430" i="11"/>
  <c r="L430" i="11" s="1"/>
  <c r="J445" i="11"/>
  <c r="L445" i="11" s="1"/>
  <c r="J396" i="11"/>
  <c r="L396" i="11" s="1"/>
  <c r="J451" i="11"/>
  <c r="L451" i="11" s="1"/>
  <c r="J477" i="11"/>
  <c r="L477" i="11" s="1"/>
  <c r="J507" i="11"/>
  <c r="L507" i="11" s="1"/>
  <c r="J423" i="11"/>
  <c r="L423" i="11" s="1"/>
  <c r="J454" i="11"/>
  <c r="L454" i="11" s="1"/>
  <c r="J466" i="11"/>
  <c r="L466" i="11" s="1"/>
  <c r="J500" i="11"/>
  <c r="L500" i="11" s="1"/>
  <c r="J526" i="11"/>
  <c r="L526" i="11" s="1"/>
  <c r="J162" i="11"/>
  <c r="L162" i="11" s="1"/>
  <c r="J196" i="11"/>
  <c r="L196" i="11" s="1"/>
  <c r="J204" i="11"/>
  <c r="L204" i="11" s="1"/>
  <c r="J218" i="11"/>
  <c r="L218" i="11" s="1"/>
  <c r="J234" i="11"/>
  <c r="L234" i="11" s="1"/>
  <c r="J250" i="11"/>
  <c r="L250" i="11" s="1"/>
  <c r="J268" i="11"/>
  <c r="L268" i="11" s="1"/>
  <c r="J284" i="11"/>
  <c r="L284" i="11" s="1"/>
  <c r="J369" i="11"/>
  <c r="L369" i="11" s="1"/>
  <c r="J69" i="11"/>
  <c r="L69" i="11" s="1"/>
  <c r="J111" i="11"/>
  <c r="L111" i="11" s="1"/>
  <c r="J269" i="11"/>
  <c r="L269" i="11" s="1"/>
  <c r="J303" i="11"/>
  <c r="L303" i="11" s="1"/>
  <c r="J62" i="11"/>
  <c r="L62" i="11" s="1"/>
  <c r="J130" i="11"/>
  <c r="L130" i="11" s="1"/>
  <c r="J312" i="11"/>
  <c r="L312" i="11" s="1"/>
  <c r="J435" i="11"/>
  <c r="L435" i="11" s="1"/>
  <c r="J46" i="11"/>
  <c r="L46" i="11" s="1"/>
  <c r="J150" i="11"/>
  <c r="L150" i="11" s="1"/>
  <c r="J318" i="11"/>
  <c r="L318" i="11" s="1"/>
  <c r="J332" i="11"/>
  <c r="L332" i="11" s="1"/>
  <c r="J342" i="11"/>
  <c r="L342" i="11" s="1"/>
  <c r="J381" i="11"/>
  <c r="L381" i="11" s="1"/>
  <c r="J420" i="11"/>
  <c r="L420" i="11" s="1"/>
  <c r="J275" i="11"/>
  <c r="L275" i="11" s="1"/>
  <c r="J386" i="11"/>
  <c r="L386" i="11" s="1"/>
  <c r="J419" i="11"/>
  <c r="L419" i="11" s="1"/>
  <c r="J7" i="11"/>
  <c r="L7" i="11" s="1"/>
  <c r="J23" i="11"/>
  <c r="L23" i="11" s="1"/>
  <c r="J50" i="11"/>
  <c r="L50" i="11" s="1"/>
  <c r="J77" i="11"/>
  <c r="L77" i="11" s="1"/>
  <c r="J114" i="11"/>
  <c r="L114" i="11" s="1"/>
  <c r="J59" i="11"/>
  <c r="L59" i="11" s="1"/>
  <c r="J83" i="11"/>
  <c r="L83" i="11" s="1"/>
  <c r="J125" i="11"/>
  <c r="L125" i="11" s="1"/>
  <c r="J9" i="11"/>
  <c r="L9" i="11" s="1"/>
  <c r="J25" i="11"/>
  <c r="L25" i="11" s="1"/>
  <c r="J44" i="11"/>
  <c r="L44" i="11" s="1"/>
  <c r="J108" i="11"/>
  <c r="L108" i="11" s="1"/>
  <c r="J289" i="11"/>
  <c r="L289" i="11" s="1"/>
  <c r="J385" i="11"/>
  <c r="L385" i="11" s="1"/>
  <c r="J252" i="11"/>
  <c r="L252" i="11" s="1"/>
  <c r="J309" i="11"/>
  <c r="L309" i="11" s="1"/>
  <c r="J95" i="11"/>
  <c r="L95" i="11" s="1"/>
  <c r="J134" i="11"/>
  <c r="L134" i="11" s="1"/>
  <c r="J171" i="11"/>
  <c r="L171" i="11" s="1"/>
  <c r="J216" i="11"/>
  <c r="L216" i="11" s="1"/>
  <c r="J232" i="11"/>
  <c r="L232" i="11" s="1"/>
  <c r="J265" i="11"/>
  <c r="L265" i="11" s="1"/>
  <c r="J482" i="11"/>
  <c r="L482" i="11" s="1"/>
  <c r="J173" i="11"/>
  <c r="L173" i="11" s="1"/>
  <c r="J186" i="11"/>
  <c r="L186" i="11" s="1"/>
  <c r="J344" i="11"/>
  <c r="L344" i="11" s="1"/>
  <c r="J366" i="11"/>
  <c r="L366" i="11" s="1"/>
  <c r="J388" i="11"/>
  <c r="L388" i="11" s="1"/>
  <c r="J416" i="11"/>
  <c r="L416" i="11" s="1"/>
  <c r="J483" i="11"/>
  <c r="L483" i="11" s="1"/>
  <c r="J522" i="11"/>
  <c r="L522" i="11" s="1"/>
  <c r="J359" i="11"/>
  <c r="L359" i="11" s="1"/>
  <c r="J400" i="11"/>
  <c r="L400" i="11" s="1"/>
  <c r="J437" i="11"/>
  <c r="L437" i="11" s="1"/>
  <c r="J452" i="11"/>
  <c r="L452" i="11" s="1"/>
  <c r="J481" i="11"/>
  <c r="L481" i="11" s="1"/>
  <c r="J492" i="11"/>
  <c r="L492" i="11" s="1"/>
  <c r="J516" i="11"/>
  <c r="L516" i="11" s="1"/>
  <c r="J373" i="11"/>
  <c r="L373" i="11" s="1"/>
  <c r="J497" i="11"/>
  <c r="L497" i="11" s="1"/>
  <c r="J533" i="11"/>
  <c r="L533" i="11" s="1"/>
  <c r="J378" i="11"/>
  <c r="L378" i="11" s="1"/>
  <c r="J406" i="11"/>
  <c r="L406" i="11" s="1"/>
  <c r="J490" i="11"/>
  <c r="L490" i="11" s="1"/>
  <c r="J18" i="11"/>
  <c r="L18" i="11" s="1"/>
  <c r="J16" i="11"/>
  <c r="L16" i="11" s="1"/>
  <c r="J36" i="11"/>
  <c r="L36" i="11" s="1"/>
  <c r="J20" i="11"/>
  <c r="L20" i="11" s="1"/>
  <c r="J52" i="11"/>
  <c r="L52" i="11" s="1"/>
  <c r="J57" i="11"/>
  <c r="L57" i="11" s="1"/>
  <c r="J97" i="11"/>
  <c r="L97" i="11" s="1"/>
  <c r="J106" i="11"/>
  <c r="L106" i="11" s="1"/>
  <c r="J79" i="11"/>
  <c r="L79" i="11" s="1"/>
  <c r="J120" i="11"/>
  <c r="L120" i="11" s="1"/>
  <c r="J72" i="11"/>
  <c r="L72" i="11" s="1"/>
  <c r="J92" i="11"/>
  <c r="L92" i="11" s="1"/>
  <c r="J131" i="11"/>
  <c r="L131" i="11" s="1"/>
  <c r="J107" i="11"/>
  <c r="L107" i="11" s="1"/>
  <c r="J179" i="11"/>
  <c r="L179" i="11" s="1"/>
  <c r="J137" i="11"/>
  <c r="L137" i="11" s="1"/>
  <c r="J168" i="11"/>
  <c r="L168" i="11" s="1"/>
  <c r="J221" i="11"/>
  <c r="L221" i="11" s="1"/>
  <c r="J145" i="11"/>
  <c r="L145" i="11" s="1"/>
  <c r="J201" i="11"/>
  <c r="L201" i="11" s="1"/>
  <c r="J219" i="11"/>
  <c r="L219" i="11" s="1"/>
  <c r="J235" i="11"/>
  <c r="L235" i="11" s="1"/>
  <c r="J143" i="11"/>
  <c r="L143" i="11" s="1"/>
  <c r="N143" i="11" s="1"/>
  <c r="J169" i="11"/>
  <c r="L169" i="11" s="1"/>
  <c r="J180" i="11"/>
  <c r="L180" i="11" s="1"/>
  <c r="J188" i="11"/>
  <c r="L188" i="11" s="1"/>
  <c r="J199" i="11"/>
  <c r="L199" i="11" s="1"/>
  <c r="J255" i="11"/>
  <c r="L255" i="11" s="1"/>
  <c r="J261" i="11"/>
  <c r="L261" i="11" s="1"/>
  <c r="J294" i="11"/>
  <c r="L294" i="11" s="1"/>
  <c r="J320" i="11"/>
  <c r="L320" i="11" s="1"/>
  <c r="J267" i="11"/>
  <c r="L267" i="11" s="1"/>
  <c r="J302" i="11"/>
  <c r="L302" i="11" s="1"/>
  <c r="J333" i="11"/>
  <c r="L333" i="11" s="1"/>
  <c r="J360" i="11"/>
  <c r="L360" i="11" s="1"/>
  <c r="J321" i="11"/>
  <c r="L321" i="11" s="1"/>
  <c r="J357" i="11"/>
  <c r="L357" i="11" s="1"/>
  <c r="J409" i="11"/>
  <c r="L409" i="11" s="1"/>
  <c r="J335" i="11"/>
  <c r="L335" i="11" s="1"/>
  <c r="J364" i="11"/>
  <c r="L364" i="11" s="1"/>
  <c r="J414" i="11"/>
  <c r="L414" i="11" s="1"/>
  <c r="J434" i="11"/>
  <c r="L434" i="11" s="1"/>
  <c r="J449" i="11"/>
  <c r="L449" i="11" s="1"/>
  <c r="J465" i="11"/>
  <c r="L465" i="11" s="1"/>
  <c r="J412" i="11"/>
  <c r="L412" i="11" s="1"/>
  <c r="J439" i="11"/>
  <c r="L439" i="11" s="1"/>
  <c r="J455" i="11"/>
  <c r="L455" i="11" s="1"/>
  <c r="N455" i="11" s="1"/>
  <c r="J480" i="11"/>
  <c r="L480" i="11" s="1"/>
  <c r="J424" i="11"/>
  <c r="L424" i="11" s="1"/>
  <c r="J484" i="11"/>
  <c r="L484" i="11" s="1"/>
  <c r="J501" i="11"/>
  <c r="L501" i="11" s="1"/>
  <c r="N501" i="11" s="1"/>
  <c r="J511" i="11"/>
  <c r="L511" i="11" s="1"/>
  <c r="J453" i="11"/>
  <c r="L453" i="11" s="1"/>
  <c r="J428" i="11"/>
  <c r="L428" i="11" s="1"/>
  <c r="J459" i="11"/>
  <c r="L459" i="11" s="1"/>
  <c r="J489" i="11"/>
  <c r="L489" i="11" s="1"/>
  <c r="J487" i="11"/>
  <c r="L487" i="11" s="1"/>
  <c r="J517" i="11"/>
  <c r="L517" i="11" s="1"/>
  <c r="J509" i="11"/>
  <c r="L509" i="11" s="1"/>
  <c r="J442" i="11"/>
  <c r="L442" i="11" s="1"/>
  <c r="J458" i="11"/>
  <c r="L458" i="11" s="1"/>
  <c r="J468" i="11"/>
  <c r="L468" i="11" s="1"/>
  <c r="J504" i="11"/>
  <c r="L504" i="11" s="1"/>
  <c r="J528" i="11"/>
  <c r="L528" i="11" s="1"/>
  <c r="J166" i="11"/>
  <c r="L166" i="11" s="1"/>
  <c r="J198" i="11"/>
  <c r="L198" i="11" s="1"/>
  <c r="J206" i="11"/>
  <c r="L206" i="11" s="1"/>
  <c r="J222" i="11"/>
  <c r="L222" i="11" s="1"/>
  <c r="J238" i="11"/>
  <c r="L238" i="11" s="1"/>
  <c r="J254" i="11"/>
  <c r="L254" i="11" s="1"/>
  <c r="J272" i="11"/>
  <c r="L272" i="11" s="1"/>
  <c r="J288" i="11"/>
  <c r="L288" i="11" s="1"/>
  <c r="J41" i="11"/>
  <c r="L41" i="11" s="1"/>
  <c r="J115" i="11"/>
  <c r="L115" i="11" s="1"/>
  <c r="J285" i="11"/>
  <c r="L285" i="11" s="1"/>
  <c r="J356" i="11"/>
  <c r="L356" i="11" s="1"/>
  <c r="J70" i="11"/>
  <c r="L70" i="11" s="1"/>
  <c r="J136" i="11"/>
  <c r="L136" i="11" s="1"/>
  <c r="J316" i="11"/>
  <c r="L316" i="11" s="1"/>
  <c r="J471" i="11"/>
  <c r="L471" i="11" s="1"/>
  <c r="J138" i="11"/>
  <c r="L138" i="11" s="1"/>
  <c r="J152" i="11"/>
  <c r="L152" i="11" s="1"/>
  <c r="J322" i="11"/>
  <c r="L322" i="11" s="1"/>
  <c r="J334" i="11"/>
  <c r="L334" i="11" s="1"/>
  <c r="J346" i="11"/>
  <c r="L346" i="11" s="1"/>
  <c r="J387" i="11"/>
  <c r="L387" i="11" s="1"/>
  <c r="J513" i="11"/>
  <c r="L513" i="11" s="1"/>
  <c r="K240" i="11"/>
  <c r="M240" i="11" s="1"/>
  <c r="J185" i="11"/>
  <c r="L185" i="11" s="1"/>
  <c r="K185" i="11"/>
  <c r="M185" i="11" s="1"/>
  <c r="J132" i="11"/>
  <c r="L132" i="11" s="1"/>
  <c r="K132" i="11"/>
  <c r="M132" i="11" s="1"/>
  <c r="J74" i="11"/>
  <c r="L74" i="11" s="1"/>
  <c r="K74" i="11"/>
  <c r="M74" i="11" s="1"/>
  <c r="K17" i="11"/>
  <c r="M17" i="11" s="1"/>
  <c r="K127" i="11"/>
  <c r="M127" i="11" s="1"/>
  <c r="K38" i="11"/>
  <c r="M38" i="11" s="1"/>
  <c r="J237" i="11"/>
  <c r="L237" i="11" s="1"/>
  <c r="K237" i="11"/>
  <c r="M237" i="11" s="1"/>
  <c r="K71" i="11"/>
  <c r="M71" i="11" s="1"/>
  <c r="J73" i="11"/>
  <c r="L73" i="11" s="1"/>
  <c r="K73" i="11"/>
  <c r="M73" i="11" s="1"/>
  <c r="K301" i="11"/>
  <c r="M301" i="11" s="1"/>
  <c r="K213" i="11"/>
  <c r="M213" i="11" s="1"/>
  <c r="J319" i="11"/>
  <c r="L319" i="11" s="1"/>
  <c r="J403" i="11"/>
  <c r="L403" i="11" s="1"/>
  <c r="J421" i="11"/>
  <c r="L421" i="11" s="1"/>
  <c r="N421" i="11" s="1"/>
  <c r="J11" i="11"/>
  <c r="L11" i="11" s="1"/>
  <c r="J27" i="11"/>
  <c r="L27" i="11" s="1"/>
  <c r="J53" i="11"/>
  <c r="L53" i="11" s="1"/>
  <c r="J80" i="11"/>
  <c r="L80" i="11" s="1"/>
  <c r="J118" i="11"/>
  <c r="L118" i="11" s="1"/>
  <c r="J65" i="11"/>
  <c r="L65" i="11" s="1"/>
  <c r="J35" i="11"/>
  <c r="L35" i="11" s="1"/>
  <c r="J127" i="11"/>
  <c r="L127" i="11" s="1"/>
  <c r="J13" i="11"/>
  <c r="L13" i="11" s="1"/>
  <c r="J29" i="11"/>
  <c r="L29" i="11" s="1"/>
  <c r="J61" i="11"/>
  <c r="L61" i="11" s="1"/>
  <c r="J139" i="11"/>
  <c r="L139" i="11" s="1"/>
  <c r="J147" i="11"/>
  <c r="L147" i="11" s="1"/>
  <c r="J87" i="11"/>
  <c r="L87" i="11" s="1"/>
  <c r="J156" i="11"/>
  <c r="L156" i="11" s="1"/>
  <c r="J256" i="11"/>
  <c r="L256" i="11" s="1"/>
  <c r="J328" i="11"/>
  <c r="L328" i="11" s="1"/>
  <c r="J99" i="11"/>
  <c r="L99" i="11" s="1"/>
  <c r="J140" i="11"/>
  <c r="L140" i="11" s="1"/>
  <c r="J193" i="11"/>
  <c r="L193" i="11" s="1"/>
  <c r="J220" i="11"/>
  <c r="L220" i="11" s="1"/>
  <c r="J236" i="11"/>
  <c r="L236" i="11" s="1"/>
  <c r="J278" i="11"/>
  <c r="L278" i="11" s="1"/>
  <c r="J159" i="11"/>
  <c r="L159" i="11" s="1"/>
  <c r="J174" i="11"/>
  <c r="L174" i="11" s="1"/>
  <c r="J190" i="11"/>
  <c r="L190" i="11" s="1"/>
  <c r="J427" i="11"/>
  <c r="L427" i="11" s="1"/>
  <c r="J368" i="11"/>
  <c r="L368" i="11" s="1"/>
  <c r="J391" i="11"/>
  <c r="L391" i="11" s="1"/>
  <c r="J470" i="11"/>
  <c r="L470" i="11" s="1"/>
  <c r="J502" i="11"/>
  <c r="L502" i="11" s="1"/>
  <c r="J362" i="11"/>
  <c r="L362" i="11" s="1"/>
  <c r="J418" i="11"/>
  <c r="L418" i="11" s="1"/>
  <c r="J440" i="11"/>
  <c r="L440" i="11" s="1"/>
  <c r="J456" i="11"/>
  <c r="L456" i="11" s="1"/>
  <c r="J485" i="11"/>
  <c r="L485" i="11" s="1"/>
  <c r="J493" i="11"/>
  <c r="L493" i="11" s="1"/>
  <c r="J329" i="11"/>
  <c r="L329" i="11" s="1"/>
  <c r="J389" i="11"/>
  <c r="L389" i="11" s="1"/>
  <c r="J514" i="11"/>
  <c r="L514" i="11" s="1"/>
  <c r="J311" i="11"/>
  <c r="L311" i="11" s="1"/>
  <c r="J390" i="11"/>
  <c r="L390" i="11" s="1"/>
  <c r="J408" i="11"/>
  <c r="L408" i="11" s="1"/>
  <c r="J494" i="11"/>
  <c r="L494" i="11" s="1"/>
  <c r="J6" i="11"/>
  <c r="L6" i="11" s="1"/>
  <c r="J22" i="11"/>
  <c r="L22" i="11" s="1"/>
  <c r="J24" i="11"/>
  <c r="L24" i="11" s="1"/>
  <c r="J40" i="11"/>
  <c r="L40" i="11" s="1"/>
  <c r="J42" i="11"/>
  <c r="L42" i="11" s="1"/>
  <c r="J26" i="11"/>
  <c r="L26" i="11" s="1"/>
  <c r="J58" i="11"/>
  <c r="L58" i="11" s="1"/>
  <c r="J100" i="11"/>
  <c r="L100" i="11" s="1"/>
  <c r="J123" i="11"/>
  <c r="L123" i="11" s="1"/>
  <c r="J113" i="11"/>
  <c r="L113" i="11" s="1"/>
  <c r="J122" i="11"/>
  <c r="L122" i="11" s="1"/>
  <c r="J75" i="11"/>
  <c r="L75" i="11" s="1"/>
  <c r="J94" i="11"/>
  <c r="L94" i="11" s="1"/>
  <c r="J67" i="11"/>
  <c r="L67" i="11" s="1"/>
  <c r="J110" i="11"/>
  <c r="L110" i="11" s="1"/>
  <c r="J183" i="11"/>
  <c r="L183" i="11" s="1"/>
  <c r="J161" i="11"/>
  <c r="L161" i="11" s="1"/>
  <c r="J209" i="11"/>
  <c r="L209" i="11" s="1"/>
  <c r="J225" i="11"/>
  <c r="L225" i="11" s="1"/>
  <c r="J241" i="11"/>
  <c r="L241" i="11" s="1"/>
  <c r="J155" i="11"/>
  <c r="L155" i="11" s="1"/>
  <c r="J207" i="11"/>
  <c r="L207" i="11" s="1"/>
  <c r="J223" i="11"/>
  <c r="L223" i="11" s="1"/>
  <c r="J239" i="11"/>
  <c r="L239" i="11" s="1"/>
  <c r="J149" i="11"/>
  <c r="L149" i="11" s="1"/>
  <c r="J170" i="11"/>
  <c r="L170" i="11" s="1"/>
  <c r="J181" i="11"/>
  <c r="L181" i="11" s="1"/>
  <c r="J189" i="11"/>
  <c r="L189" i="11" s="1"/>
  <c r="J203" i="11"/>
  <c r="L203" i="11" s="1"/>
  <c r="J259" i="11"/>
  <c r="L259" i="11" s="1"/>
  <c r="J263" i="11"/>
  <c r="L263" i="11" s="1"/>
  <c r="J299" i="11"/>
  <c r="L299" i="11" s="1"/>
  <c r="J283" i="11"/>
  <c r="L283" i="11" s="1"/>
  <c r="J249" i="11"/>
  <c r="L249" i="11" s="1"/>
  <c r="J273" i="11"/>
  <c r="L273" i="11" s="1"/>
  <c r="J306" i="11"/>
  <c r="L306" i="11" s="1"/>
  <c r="J337" i="11"/>
  <c r="L337" i="11" s="1"/>
  <c r="J365" i="11"/>
  <c r="L365" i="11" s="1"/>
  <c r="J345" i="11"/>
  <c r="L345" i="11" s="1"/>
  <c r="J361" i="11"/>
  <c r="L361" i="11" s="1"/>
  <c r="J323" i="11"/>
  <c r="L323" i="11" s="1"/>
  <c r="J339" i="11"/>
  <c r="L339" i="11" s="1"/>
  <c r="J393" i="11"/>
  <c r="L393" i="11" s="1"/>
  <c r="J417" i="11"/>
  <c r="L417" i="11" s="1"/>
  <c r="J438" i="11"/>
  <c r="L438" i="11" s="1"/>
  <c r="J469" i="11"/>
  <c r="L469" i="11" s="1"/>
  <c r="J443" i="11"/>
  <c r="L443" i="11" s="1"/>
  <c r="J426" i="11"/>
  <c r="L426" i="11" s="1"/>
  <c r="J505" i="11"/>
  <c r="L505" i="11" s="1"/>
  <c r="J446" i="11"/>
  <c r="L446" i="11" s="1"/>
  <c r="J462" i="11"/>
  <c r="L462" i="11" s="1"/>
  <c r="J496" i="11"/>
  <c r="L496" i="11" s="1"/>
  <c r="J518" i="11"/>
  <c r="L518" i="11" s="1"/>
  <c r="J172" i="11"/>
  <c r="L172" i="11" s="1"/>
  <c r="J200" i="11"/>
  <c r="L200" i="11" s="1"/>
  <c r="J210" i="11"/>
  <c r="L210" i="11" s="1"/>
  <c r="J226" i="11"/>
  <c r="L226" i="11" s="1"/>
  <c r="J242" i="11"/>
  <c r="L242" i="11" s="1"/>
  <c r="J258" i="11"/>
  <c r="L258" i="11" s="1"/>
  <c r="J274" i="11"/>
  <c r="L274" i="11" s="1"/>
  <c r="J296" i="11"/>
  <c r="L296" i="11" s="1"/>
  <c r="J45" i="11"/>
  <c r="L45" i="11" s="1"/>
  <c r="J89" i="11"/>
  <c r="L89" i="11" s="1"/>
  <c r="N89" i="11" s="1"/>
  <c r="J119" i="11"/>
  <c r="L119" i="11" s="1"/>
  <c r="J293" i="11"/>
  <c r="L293" i="11" s="1"/>
  <c r="J48" i="11"/>
  <c r="L48" i="11" s="1"/>
  <c r="J88" i="11"/>
  <c r="L88" i="11" s="1"/>
  <c r="N88" i="11" s="1"/>
  <c r="J308" i="11"/>
  <c r="L308" i="11" s="1"/>
  <c r="J425" i="11"/>
  <c r="L425" i="11" s="1"/>
  <c r="J475" i="11"/>
  <c r="L475" i="11" s="1"/>
  <c r="J146" i="11"/>
  <c r="L146" i="11" s="1"/>
  <c r="J292" i="11"/>
  <c r="L292" i="11" s="1"/>
  <c r="J324" i="11"/>
  <c r="L324" i="11" s="1"/>
  <c r="J338" i="11"/>
  <c r="L338" i="11" s="1"/>
  <c r="J367" i="11"/>
  <c r="L367" i="11" s="1"/>
  <c r="J402" i="11"/>
  <c r="L402" i="11" s="1"/>
  <c r="J301" i="11"/>
  <c r="L301" i="11" s="1"/>
  <c r="J376" i="11"/>
  <c r="L376" i="11" s="1"/>
  <c r="J413" i="11"/>
  <c r="L413" i="11" s="1"/>
  <c r="J508" i="11"/>
  <c r="L508" i="11" s="1"/>
  <c r="J15" i="11"/>
  <c r="L15" i="11" s="1"/>
  <c r="J31" i="11"/>
  <c r="L31" i="11" s="1"/>
  <c r="J60" i="11"/>
  <c r="L60" i="11" s="1"/>
  <c r="J84" i="11"/>
  <c r="L84" i="11" s="1"/>
  <c r="J47" i="11"/>
  <c r="L47" i="11" s="1"/>
  <c r="J66" i="11"/>
  <c r="L66" i="11" s="1"/>
  <c r="J39" i="11"/>
  <c r="L39" i="11" s="1"/>
  <c r="J158" i="11"/>
  <c r="L158" i="11" s="1"/>
  <c r="J17" i="11"/>
  <c r="L17" i="11" s="1"/>
  <c r="J33" i="11"/>
  <c r="L33" i="11" s="1"/>
  <c r="J64" i="11"/>
  <c r="L64" i="11" s="1"/>
  <c r="J142" i="11"/>
  <c r="L142" i="11" s="1"/>
  <c r="J276" i="11"/>
  <c r="L276" i="11" s="1"/>
  <c r="J93" i="11"/>
  <c r="L93" i="11" s="1"/>
  <c r="J205" i="11"/>
  <c r="L205" i="11" s="1"/>
  <c r="J260" i="11"/>
  <c r="L260" i="11" s="1"/>
  <c r="J352" i="11"/>
  <c r="L352" i="11" s="1"/>
  <c r="J103" i="11"/>
  <c r="L103" i="11" s="1"/>
  <c r="J144" i="11"/>
  <c r="L144" i="11" s="1"/>
  <c r="J208" i="11"/>
  <c r="L208" i="11" s="1"/>
  <c r="J224" i="11"/>
  <c r="L224" i="11" s="1"/>
  <c r="J240" i="11"/>
  <c r="L240" i="11" s="1"/>
  <c r="J281" i="11"/>
  <c r="L281" i="11" s="1"/>
  <c r="J163" i="11"/>
  <c r="L163" i="11" s="1"/>
  <c r="J178" i="11"/>
  <c r="L178" i="11" s="1"/>
  <c r="J286" i="11"/>
  <c r="L286" i="11" s="1"/>
  <c r="J341" i="11"/>
  <c r="L341" i="11" s="1"/>
  <c r="J375" i="11"/>
  <c r="L375" i="11" s="1"/>
  <c r="J407" i="11"/>
  <c r="L407" i="11" s="1"/>
  <c r="J472" i="11"/>
  <c r="L472" i="11" s="1"/>
  <c r="J506" i="11"/>
  <c r="L506" i="11" s="1"/>
  <c r="J330" i="11"/>
  <c r="L330" i="11" s="1"/>
  <c r="J370" i="11"/>
  <c r="L370" i="11" s="1"/>
  <c r="J429" i="11"/>
  <c r="L429" i="11" s="1"/>
  <c r="J444" i="11"/>
  <c r="L444" i="11" s="1"/>
  <c r="J460" i="11"/>
  <c r="L460" i="11" s="1"/>
  <c r="J486" i="11"/>
  <c r="L486" i="11" s="1"/>
  <c r="J499" i="11"/>
  <c r="L499" i="11" s="1"/>
  <c r="J336" i="11"/>
  <c r="L336" i="11" s="1"/>
  <c r="N336" i="11" s="1"/>
  <c r="J405" i="11"/>
  <c r="L405" i="11" s="1"/>
  <c r="J521" i="11"/>
  <c r="L521" i="11" s="1"/>
  <c r="J313" i="11"/>
  <c r="L313" i="11" s="1"/>
  <c r="J398" i="11"/>
  <c r="L398" i="11" s="1"/>
  <c r="J410" i="11"/>
  <c r="L410" i="11" s="1"/>
  <c r="J520" i="11"/>
  <c r="L520" i="11" s="1"/>
  <c r="J10" i="11"/>
  <c r="L10" i="11" s="1"/>
  <c r="J4" i="11"/>
  <c r="L4" i="11" s="1"/>
  <c r="J28" i="11"/>
  <c r="L28" i="11" s="1"/>
  <c r="J38" i="11"/>
  <c r="L38" i="11" s="1"/>
  <c r="J43" i="11"/>
  <c r="L43" i="11" s="1"/>
  <c r="J30" i="11"/>
  <c r="L30" i="11" s="1"/>
  <c r="J78" i="11"/>
  <c r="L78" i="11" s="1"/>
  <c r="J101" i="11"/>
  <c r="L101" i="11" s="1"/>
  <c r="J126" i="11"/>
  <c r="L126" i="11" s="1"/>
  <c r="J116" i="11"/>
  <c r="L116" i="11" s="1"/>
  <c r="J55" i="11"/>
  <c r="L55" i="11" s="1"/>
  <c r="J85" i="11"/>
  <c r="L85" i="11" s="1"/>
  <c r="J128" i="11"/>
  <c r="L128" i="11" s="1"/>
  <c r="J71" i="11"/>
  <c r="L71" i="11" s="1"/>
  <c r="J133" i="11"/>
  <c r="L133" i="11" s="1"/>
  <c r="J187" i="11"/>
  <c r="L187" i="11" s="1"/>
  <c r="J164" i="11"/>
  <c r="L164" i="11" s="1"/>
  <c r="J213" i="11"/>
  <c r="L213" i="11" s="1"/>
  <c r="J229" i="11"/>
  <c r="L229" i="11" s="1"/>
  <c r="J245" i="11"/>
  <c r="L245" i="11" s="1"/>
  <c r="J157" i="11"/>
  <c r="L157" i="11" s="1"/>
  <c r="J211" i="11"/>
  <c r="L211" i="11" s="1"/>
  <c r="J227" i="11"/>
  <c r="L227" i="11" s="1"/>
  <c r="J243" i="11"/>
  <c r="L243" i="11" s="1"/>
  <c r="J151" i="11"/>
  <c r="L151" i="11" s="1"/>
  <c r="J176" i="11"/>
  <c r="L176" i="11" s="1"/>
  <c r="J192" i="11"/>
  <c r="L192" i="11" s="1"/>
  <c r="J247" i="11"/>
  <c r="L247" i="11" s="1"/>
  <c r="J279" i="11"/>
  <c r="L279" i="11" s="1"/>
  <c r="J270" i="11"/>
  <c r="L270" i="11" s="1"/>
  <c r="J315" i="11"/>
  <c r="L315" i="11" s="1"/>
  <c r="J295" i="11"/>
  <c r="L295" i="11" s="1"/>
  <c r="J253" i="11"/>
  <c r="L253" i="11" s="1"/>
  <c r="J291" i="11"/>
  <c r="L291" i="11" s="1"/>
  <c r="J317" i="11"/>
  <c r="L317" i="11" s="1"/>
  <c r="J349" i="11"/>
  <c r="L349" i="11" s="1"/>
  <c r="J397" i="11"/>
  <c r="L397" i="11" s="1"/>
  <c r="J347" i="11"/>
  <c r="L347" i="11" s="1"/>
  <c r="J377" i="11"/>
  <c r="L377" i="11" s="1"/>
  <c r="J327" i="11"/>
  <c r="L327" i="11" s="1"/>
  <c r="J343" i="11"/>
  <c r="L343" i="11" s="1"/>
  <c r="J394" i="11"/>
  <c r="L394" i="11" s="1"/>
  <c r="N394" i="11" s="1"/>
  <c r="J372" i="11"/>
  <c r="L372" i="11" s="1"/>
  <c r="J441" i="11"/>
  <c r="L441" i="11" s="1"/>
  <c r="J457" i="11"/>
  <c r="L457" i="11" s="1"/>
  <c r="J380" i="11"/>
  <c r="L380" i="11" s="1"/>
  <c r="J432" i="11"/>
  <c r="L432" i="11" s="1"/>
  <c r="J447" i="11"/>
  <c r="L447" i="11" s="1"/>
  <c r="J463" i="11"/>
  <c r="L463" i="11" s="1"/>
  <c r="J491" i="11"/>
  <c r="L491" i="11" s="1"/>
  <c r="J476" i="11"/>
  <c r="L476" i="11" s="1"/>
  <c r="J479" i="11"/>
  <c r="L479" i="11" s="1"/>
  <c r="J503" i="11"/>
  <c r="L503" i="11" s="1"/>
  <c r="J527" i="11"/>
  <c r="L527" i="11" s="1"/>
  <c r="J519" i="11"/>
  <c r="L519" i="11" s="1"/>
  <c r="J461" i="11"/>
  <c r="L461" i="11" s="1"/>
  <c r="J436" i="11"/>
  <c r="L436" i="11" s="1"/>
  <c r="J467" i="11"/>
  <c r="L467" i="11" s="1"/>
  <c r="N467" i="11" s="1"/>
  <c r="J392" i="11"/>
  <c r="L392" i="11" s="1"/>
  <c r="J495" i="11"/>
  <c r="L495" i="11" s="1"/>
  <c r="J523" i="11"/>
  <c r="L523" i="11" s="1"/>
  <c r="J525" i="11"/>
  <c r="L525" i="11" s="1"/>
  <c r="J37" i="11"/>
  <c r="L37" i="11" s="1"/>
  <c r="K37" i="11"/>
  <c r="M37" i="11" s="1"/>
  <c r="J184" i="11"/>
  <c r="L184" i="11" s="1"/>
  <c r="K184" i="11"/>
  <c r="M184" i="11" s="1"/>
  <c r="J277" i="11"/>
  <c r="L277" i="11" s="1"/>
  <c r="K277" i="11"/>
  <c r="M277" i="11" s="1"/>
  <c r="N466" i="11" l="1"/>
  <c r="N450" i="11"/>
  <c r="N527" i="11"/>
  <c r="N452" i="11"/>
  <c r="N432" i="11"/>
  <c r="N410" i="11"/>
  <c r="N15" i="11"/>
  <c r="N436" i="11"/>
  <c r="N279" i="11"/>
  <c r="N103" i="11"/>
  <c r="N66" i="11"/>
  <c r="N446" i="11"/>
  <c r="N249" i="11"/>
  <c r="N254" i="11"/>
  <c r="N221" i="11"/>
  <c r="N437" i="11"/>
  <c r="N374" i="11"/>
  <c r="N244" i="11"/>
  <c r="N126" i="11"/>
  <c r="N31" i="11"/>
  <c r="N339" i="11"/>
  <c r="N259" i="11"/>
  <c r="N278" i="11"/>
  <c r="N468" i="11"/>
  <c r="N447" i="11"/>
  <c r="N247" i="11"/>
  <c r="N187" i="11"/>
  <c r="N521" i="11"/>
  <c r="N486" i="11"/>
  <c r="N518" i="11"/>
  <c r="N337" i="11"/>
  <c r="N123" i="11"/>
  <c r="N493" i="11"/>
  <c r="N346" i="11"/>
  <c r="N453" i="11"/>
  <c r="N533" i="11"/>
  <c r="N232" i="11"/>
  <c r="N532" i="11"/>
  <c r="N395" i="11"/>
  <c r="N307" i="11"/>
  <c r="N280" i="11"/>
  <c r="N164" i="11"/>
  <c r="N113" i="11"/>
  <c r="N502" i="11"/>
  <c r="N403" i="11"/>
  <c r="N387" i="11"/>
  <c r="N392" i="11"/>
  <c r="N28" i="11"/>
  <c r="N163" i="11"/>
  <c r="N308" i="11"/>
  <c r="N183" i="11"/>
  <c r="N514" i="11"/>
  <c r="N391" i="11"/>
  <c r="N11" i="11"/>
  <c r="N489" i="11"/>
  <c r="N201" i="11"/>
  <c r="N388" i="11"/>
  <c r="N314" i="11"/>
  <c r="N56" i="11"/>
  <c r="N202" i="11"/>
  <c r="N105" i="11"/>
  <c r="N298" i="11"/>
  <c r="N495" i="11"/>
  <c r="N85" i="11"/>
  <c r="N101" i="11"/>
  <c r="N178" i="11"/>
  <c r="N47" i="11"/>
  <c r="N324" i="11"/>
  <c r="N226" i="11"/>
  <c r="N161" i="11"/>
  <c r="N418" i="11"/>
  <c r="N236" i="11"/>
  <c r="N99" i="11"/>
  <c r="N219" i="11"/>
  <c r="N52" i="11"/>
  <c r="N516" i="11"/>
  <c r="N385" i="11"/>
  <c r="N59" i="11"/>
  <c r="N275" i="11"/>
  <c r="N435" i="11"/>
  <c r="N369" i="11"/>
  <c r="N234" i="11"/>
  <c r="N162" i="11"/>
  <c r="N454" i="11"/>
  <c r="N451" i="11"/>
  <c r="N401" i="11"/>
  <c r="N473" i="11"/>
  <c r="N326" i="11"/>
  <c r="N84" i="11"/>
  <c r="N75" i="11"/>
  <c r="N40" i="11"/>
  <c r="N267" i="11"/>
  <c r="N95" i="11"/>
  <c r="N78" i="11"/>
  <c r="N281" i="11"/>
  <c r="N146" i="11"/>
  <c r="N110" i="11"/>
  <c r="N80" i="11"/>
  <c r="N72" i="11"/>
  <c r="N309" i="11"/>
  <c r="N444" i="11"/>
  <c r="N491" i="11"/>
  <c r="N380" i="11"/>
  <c r="N503" i="11"/>
  <c r="N463" i="11"/>
  <c r="N429" i="11"/>
  <c r="N338" i="11"/>
  <c r="N345" i="11"/>
  <c r="N263" i="11"/>
  <c r="N408" i="11"/>
  <c r="N513" i="11"/>
  <c r="N322" i="11"/>
  <c r="N335" i="11"/>
  <c r="N320" i="11"/>
  <c r="N199" i="11"/>
  <c r="N497" i="11"/>
  <c r="N125" i="11"/>
  <c r="N77" i="11"/>
  <c r="N500" i="11"/>
  <c r="N135" i="11"/>
  <c r="N478" i="11"/>
  <c r="N10" i="11"/>
  <c r="N45" i="11"/>
  <c r="N469" i="11"/>
  <c r="N170" i="11"/>
  <c r="N390" i="11"/>
  <c r="N329" i="11"/>
  <c r="N427" i="11"/>
  <c r="N53" i="11"/>
  <c r="N115" i="11"/>
  <c r="N434" i="11"/>
  <c r="N188" i="11"/>
  <c r="N120" i="11"/>
  <c r="N16" i="11"/>
  <c r="N171" i="11"/>
  <c r="N196" i="11"/>
  <c r="N231" i="11"/>
  <c r="N291" i="11"/>
  <c r="N205" i="11"/>
  <c r="N413" i="11"/>
  <c r="N285" i="11"/>
  <c r="N251" i="11"/>
  <c r="N149" i="11"/>
  <c r="N327" i="11"/>
  <c r="N295" i="11"/>
  <c r="N370" i="11"/>
  <c r="N476" i="11"/>
  <c r="N377" i="11"/>
  <c r="N192" i="11"/>
  <c r="N227" i="11"/>
  <c r="N375" i="11"/>
  <c r="N260" i="11"/>
  <c r="N356" i="11"/>
  <c r="N258" i="11"/>
  <c r="N443" i="11"/>
  <c r="N273" i="11"/>
  <c r="N122" i="11"/>
  <c r="N368" i="11"/>
  <c r="N159" i="11"/>
  <c r="N256" i="11"/>
  <c r="N139" i="11"/>
  <c r="N206" i="11"/>
  <c r="N504" i="11"/>
  <c r="N449" i="11"/>
  <c r="N360" i="11"/>
  <c r="N145" i="11"/>
  <c r="N36" i="11"/>
  <c r="N481" i="11"/>
  <c r="N359" i="11"/>
  <c r="N381" i="11"/>
  <c r="N268" i="11"/>
  <c r="N204" i="11"/>
  <c r="N331" i="11"/>
  <c r="N304" i="11"/>
  <c r="N86" i="11"/>
  <c r="N49" i="11"/>
  <c r="N32" i="11"/>
  <c r="N474" i="11"/>
  <c r="N76" i="11"/>
  <c r="N82" i="11"/>
  <c r="N348" i="11"/>
  <c r="N347" i="11"/>
  <c r="N30" i="11"/>
  <c r="N144" i="11"/>
  <c r="N523" i="11"/>
  <c r="N397" i="11"/>
  <c r="N157" i="11"/>
  <c r="N128" i="11"/>
  <c r="N475" i="11"/>
  <c r="N48" i="11"/>
  <c r="N207" i="11"/>
  <c r="N209" i="11"/>
  <c r="N67" i="11"/>
  <c r="N26" i="11"/>
  <c r="N22" i="11"/>
  <c r="N140" i="11"/>
  <c r="N439" i="11"/>
  <c r="N83" i="11"/>
  <c r="N342" i="11"/>
  <c r="N384" i="11"/>
  <c r="N175" i="11"/>
  <c r="N160" i="11"/>
  <c r="N448" i="11"/>
  <c r="N498" i="11"/>
  <c r="N194" i="11"/>
  <c r="N208" i="11"/>
  <c r="N402" i="11"/>
  <c r="N292" i="11"/>
  <c r="N426" i="11"/>
  <c r="N361" i="11"/>
  <c r="N306" i="11"/>
  <c r="N239" i="11"/>
  <c r="N334" i="11"/>
  <c r="N288" i="11"/>
  <c r="N222" i="11"/>
  <c r="N442" i="11"/>
  <c r="N169" i="11"/>
  <c r="N492" i="11"/>
  <c r="N153" i="11"/>
  <c r="N63" i="11"/>
  <c r="N415" i="11"/>
  <c r="N43" i="11"/>
  <c r="N245" i="11"/>
  <c r="N133" i="11"/>
  <c r="N296" i="11"/>
  <c r="N203" i="11"/>
  <c r="N155" i="11"/>
  <c r="N42" i="11"/>
  <c r="N190" i="11"/>
  <c r="N29" i="11"/>
  <c r="N70" i="11"/>
  <c r="N412" i="11"/>
  <c r="N357" i="11"/>
  <c r="N18" i="11"/>
  <c r="N378" i="11"/>
  <c r="N344" i="11"/>
  <c r="N134" i="11"/>
  <c r="N25" i="11"/>
  <c r="N282" i="11"/>
  <c r="N14" i="11"/>
  <c r="N300" i="11"/>
  <c r="N512" i="11"/>
  <c r="N116" i="11"/>
  <c r="N417" i="11"/>
  <c r="N100" i="11"/>
  <c r="N485" i="11"/>
  <c r="N174" i="11"/>
  <c r="N118" i="11"/>
  <c r="N511" i="11"/>
  <c r="N137" i="11"/>
  <c r="N218" i="11"/>
  <c r="N363" i="11"/>
  <c r="N305" i="11"/>
  <c r="N165" i="11"/>
  <c r="N531" i="11"/>
  <c r="N340" i="11"/>
  <c r="N431" i="11"/>
  <c r="N154" i="11"/>
  <c r="N55" i="11"/>
  <c r="N27" i="11"/>
  <c r="N20" i="11"/>
  <c r="N506" i="11"/>
  <c r="N39" i="11"/>
  <c r="N60" i="11"/>
  <c r="N367" i="11"/>
  <c r="N200" i="11"/>
  <c r="N225" i="11"/>
  <c r="N58" i="11"/>
  <c r="N389" i="11"/>
  <c r="N456" i="11"/>
  <c r="N193" i="11"/>
  <c r="N316" i="11"/>
  <c r="N490" i="11"/>
  <c r="N173" i="11"/>
  <c r="N419" i="11"/>
  <c r="N111" i="11"/>
  <c r="N191" i="11"/>
  <c r="N8" i="11"/>
  <c r="N422" i="11"/>
  <c r="N167" i="11"/>
  <c r="N372" i="11"/>
  <c r="N341" i="11"/>
  <c r="N229" i="11"/>
  <c r="N38" i="11"/>
  <c r="N57" i="11"/>
  <c r="N520" i="11"/>
  <c r="N499" i="11"/>
  <c r="N286" i="11"/>
  <c r="N93" i="11"/>
  <c r="N33" i="11"/>
  <c r="N376" i="11"/>
  <c r="N242" i="11"/>
  <c r="N440" i="11"/>
  <c r="N61" i="11"/>
  <c r="N35" i="11"/>
  <c r="N484" i="11"/>
  <c r="N409" i="11"/>
  <c r="N294" i="11"/>
  <c r="N107" i="11"/>
  <c r="N252" i="11"/>
  <c r="N386" i="11"/>
  <c r="N46" i="11"/>
  <c r="N62" i="11"/>
  <c r="N488" i="11"/>
  <c r="N371" i="11"/>
  <c r="N343" i="11"/>
  <c r="N270" i="11"/>
  <c r="N405" i="11"/>
  <c r="N407" i="11"/>
  <c r="N224" i="11"/>
  <c r="N352" i="11"/>
  <c r="N425" i="11"/>
  <c r="N293" i="11"/>
  <c r="N505" i="11"/>
  <c r="N323" i="11"/>
  <c r="N283" i="11"/>
  <c r="N94" i="11"/>
  <c r="N6" i="11"/>
  <c r="N470" i="11"/>
  <c r="N87" i="11"/>
  <c r="N319" i="11"/>
  <c r="N238" i="11"/>
  <c r="N166" i="11"/>
  <c r="N458" i="11"/>
  <c r="N424" i="11"/>
  <c r="N302" i="11"/>
  <c r="N180" i="11"/>
  <c r="N131" i="11"/>
  <c r="N483" i="11"/>
  <c r="N332" i="11"/>
  <c r="N355" i="11"/>
  <c r="N177" i="11"/>
  <c r="N117" i="11"/>
  <c r="N457" i="11"/>
  <c r="N525" i="11"/>
  <c r="N461" i="11"/>
  <c r="N479" i="11"/>
  <c r="N441" i="11"/>
  <c r="N330" i="11"/>
  <c r="N142" i="11"/>
  <c r="N274" i="11"/>
  <c r="N210" i="11"/>
  <c r="N496" i="11"/>
  <c r="N299" i="11"/>
  <c r="N189" i="11"/>
  <c r="N220" i="11"/>
  <c r="N147" i="11"/>
  <c r="N528" i="11"/>
  <c r="N465" i="11"/>
  <c r="N255" i="11"/>
  <c r="N92" i="11"/>
  <c r="N400" i="11"/>
  <c r="N186" i="11"/>
  <c r="N114" i="11"/>
  <c r="N7" i="11"/>
  <c r="N420" i="11"/>
  <c r="N318" i="11"/>
  <c r="N312" i="11"/>
  <c r="N526" i="11"/>
  <c r="N396" i="11"/>
  <c r="N257" i="11"/>
  <c r="N287" i="11"/>
  <c r="N104" i="11"/>
  <c r="N211" i="11"/>
  <c r="N65" i="11"/>
  <c r="N138" i="11"/>
  <c r="N265" i="11"/>
  <c r="N297" i="11"/>
  <c r="N13" i="11"/>
  <c r="N184" i="11"/>
  <c r="N132" i="11"/>
  <c r="N141" i="11"/>
  <c r="N4" i="11"/>
  <c r="N198" i="11"/>
  <c r="N243" i="11"/>
  <c r="N328" i="11"/>
  <c r="N414" i="11"/>
  <c r="N494" i="11"/>
  <c r="N404" i="11"/>
  <c r="N24" i="11"/>
  <c r="N507" i="11"/>
  <c r="N158" i="11"/>
  <c r="N311" i="11"/>
  <c r="N487" i="11"/>
  <c r="N12" i="11"/>
  <c r="N529" i="11"/>
  <c r="N37" i="11"/>
  <c r="N519" i="11"/>
  <c r="N313" i="11"/>
  <c r="N460" i="11"/>
  <c r="N119" i="11"/>
  <c r="N172" i="11"/>
  <c r="N438" i="11"/>
  <c r="N471" i="11"/>
  <c r="N321" i="11"/>
  <c r="N423" i="11"/>
  <c r="N197" i="11"/>
  <c r="N21" i="11"/>
  <c r="N276" i="11"/>
  <c r="N462" i="11"/>
  <c r="N365" i="11"/>
  <c r="N223" i="11"/>
  <c r="N509" i="11"/>
  <c r="N179" i="11"/>
  <c r="N97" i="11"/>
  <c r="N445" i="11"/>
  <c r="N351" i="11"/>
  <c r="N151" i="11"/>
  <c r="N241" i="11"/>
  <c r="N152" i="11"/>
  <c r="N136" i="11"/>
  <c r="N366" i="11"/>
  <c r="N349" i="11"/>
  <c r="N71" i="11"/>
  <c r="N398" i="11"/>
  <c r="N508" i="11"/>
  <c r="N17" i="11"/>
  <c r="N301" i="11"/>
  <c r="N176" i="11"/>
  <c r="N362" i="11"/>
  <c r="N289" i="11"/>
  <c r="N74" i="11"/>
  <c r="N272" i="11"/>
  <c r="N459" i="11"/>
  <c r="N216" i="11"/>
  <c r="N108" i="11"/>
  <c r="N150" i="11"/>
  <c r="N130" i="11"/>
  <c r="N81" i="11"/>
  <c r="N269" i="11"/>
  <c r="N213" i="11"/>
  <c r="N317" i="11"/>
  <c r="N315" i="11"/>
  <c r="N156" i="11"/>
  <c r="N73" i="11"/>
  <c r="N237" i="11"/>
  <c r="N517" i="11"/>
  <c r="N333" i="11"/>
  <c r="N235" i="11"/>
  <c r="N406" i="11"/>
  <c r="N373" i="11"/>
  <c r="N522" i="11"/>
  <c r="N44" i="11"/>
  <c r="N50" i="11"/>
  <c r="N182" i="11"/>
  <c r="N90" i="11"/>
  <c r="N464" i="11"/>
  <c r="N277" i="11"/>
  <c r="N472" i="11"/>
  <c r="N240" i="11"/>
  <c r="N64" i="11"/>
  <c r="N393" i="11"/>
  <c r="N181" i="11"/>
  <c r="N127" i="11"/>
  <c r="N41" i="11"/>
  <c r="N261" i="11"/>
  <c r="N168" i="11"/>
  <c r="N303" i="11"/>
  <c r="N215" i="11"/>
  <c r="N98" i="11"/>
  <c r="N515" i="11"/>
  <c r="N262" i="11"/>
  <c r="N416" i="11"/>
  <c r="N79" i="11"/>
  <c r="N148" i="11"/>
  <c r="N214" i="11"/>
  <c r="N350" i="11"/>
  <c r="N121" i="11"/>
  <c r="N19" i="11"/>
  <c r="N129" i="11"/>
  <c r="N34" i="11"/>
  <c r="N399" i="11"/>
  <c r="N353" i="11"/>
  <c r="N290" i="11"/>
  <c r="N212" i="11"/>
  <c r="N5" i="11"/>
  <c r="N382" i="11"/>
  <c r="N310" i="11"/>
  <c r="N124" i="11"/>
  <c r="N69" i="11"/>
  <c r="N477" i="11"/>
  <c r="N430" i="11"/>
  <c r="N325" i="11"/>
  <c r="N271" i="11"/>
  <c r="N195" i="11"/>
  <c r="N233" i="11"/>
  <c r="N68" i="11"/>
  <c r="N91" i="11"/>
  <c r="N112" i="11"/>
  <c r="N253" i="11"/>
  <c r="N358" i="11"/>
  <c r="N428" i="11"/>
  <c r="N482" i="11"/>
  <c r="N23" i="11"/>
  <c r="N217" i="11"/>
  <c r="N54" i="11"/>
  <c r="N510" i="11"/>
  <c r="N185" i="11"/>
  <c r="N250" i="11"/>
  <c r="N480" i="11"/>
  <c r="N364" i="11"/>
  <c r="N106" i="11"/>
  <c r="N96" i="11"/>
  <c r="N9" i="11"/>
  <c r="N354" i="11"/>
  <c r="N230" i="11"/>
  <c r="N284" i="11"/>
  <c r="N109" i="11"/>
  <c r="N433" i="11"/>
  <c r="N264" i="11"/>
  <c r="N51" i="11"/>
  <c r="N266" i="11"/>
  <c r="N524" i="11"/>
  <c r="N530" i="11"/>
</calcChain>
</file>

<file path=xl/sharedStrings.xml><?xml version="1.0" encoding="utf-8"?>
<sst xmlns="http://schemas.openxmlformats.org/spreadsheetml/2006/main" count="5104" uniqueCount="1464">
  <si>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</si>
  <si>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</si>
  <si>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</si>
  <si>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</si>
  <si>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</si>
  <si>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</si>
  <si>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</si>
  <si>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</si>
  <si>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</si>
  <si>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</si>
  <si>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</si>
  <si>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</si>
  <si>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</si>
  <si>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</si>
  <si>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</si>
  <si>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</si>
  <si>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</si>
  <si>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</si>
  <si>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</si>
  <si>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</si>
  <si>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</si>
  <si>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</si>
  <si>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</si>
  <si>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</si>
  <si>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</si>
  <si>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</si>
  <si>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</si>
  <si>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</si>
  <si>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</si>
  <si>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</si>
  <si>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</si>
  <si>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</si>
  <si>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</si>
  <si>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</si>
  <si>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</si>
  <si>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</si>
  <si>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</si>
  <si>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</si>
  <si>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</si>
  <si>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</si>
  <si>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</si>
  <si>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</si>
  <si>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</si>
  <si>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</si>
  <si>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</si>
  <si>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</si>
  <si>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</si>
  <si>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</si>
  <si>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</si>
  <si>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</si>
  <si>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</si>
  <si>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</si>
  <si>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</si>
  <si>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</si>
  <si>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</si>
  <si>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</si>
  <si>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</si>
  <si>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</si>
  <si>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</si>
  <si>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</si>
  <si>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</si>
  <si>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</si>
  <si>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</si>
  <si>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</si>
  <si>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</si>
  <si>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</si>
  <si>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</si>
  <si>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</si>
  <si>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</si>
  <si>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</si>
  <si>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</si>
  <si>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</si>
  <si>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</si>
  <si>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</si>
  <si>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</si>
  <si>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</si>
  <si>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</si>
  <si>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</si>
  <si>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</si>
  <si>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</si>
  <si>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</si>
  <si>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</si>
  <si>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</si>
  <si>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</si>
  <si>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</si>
  <si>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</si>
  <si>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</si>
  <si>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</si>
  <si>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</si>
  <si>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</si>
  <si>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</si>
  <si>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</si>
  <si>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</si>
  <si>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</si>
  <si>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</si>
  <si>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</si>
  <si>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</si>
  <si>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</si>
  <si>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</si>
  <si>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</si>
  <si>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</si>
  <si>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</si>
  <si>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</si>
  <si>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</si>
  <si>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</si>
  <si>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</si>
  <si>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</si>
  <si>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</si>
  <si>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</si>
  <si>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</si>
  <si>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</si>
  <si>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</si>
  <si>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</si>
  <si>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</si>
  <si>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</si>
  <si>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</si>
  <si>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</si>
  <si>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</si>
  <si>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</si>
  <si>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</si>
  <si>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</si>
  <si>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</si>
  <si>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</si>
  <si>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</si>
  <si>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</si>
  <si>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</si>
  <si>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</si>
  <si>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</si>
  <si>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</si>
  <si>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</si>
  <si>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</si>
  <si>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</si>
  <si>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</si>
  <si>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</si>
  <si>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</si>
  <si>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</si>
  <si>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</si>
  <si>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Distributors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</si>
  <si>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</si>
  <si>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</si>
  <si>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</si>
  <si>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</si>
  <si>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</si>
  <si>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</si>
  <si>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</si>
  <si>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</si>
  <si>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</si>
  <si>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</si>
  <si>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</si>
  <si>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</si>
  <si>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</si>
  <si>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</si>
  <si>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</si>
  <si>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</si>
  <si>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</si>
  <si>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</si>
  <si>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</si>
  <si>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</si>
  <si>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</si>
  <si>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</si>
  <si>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</si>
  <si>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</si>
  <si>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</si>
  <si>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</si>
  <si>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</si>
  <si>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</si>
  <si>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</si>
  <si>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</si>
  <si>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</si>
  <si>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</si>
  <si>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</si>
  <si>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</si>
  <si>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</si>
  <si>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</si>
  <si>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</si>
  <si>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Remaining for 100%</t>
  </si>
  <si>
    <t>Daily Required Rate
for 100%</t>
  </si>
  <si>
    <t>Daily Required Rate for 100%</t>
  </si>
  <si>
    <t>Satkhira</t>
  </si>
  <si>
    <t>Tahia Enterprise</t>
  </si>
  <si>
    <t>Edison Electronics Ltd.</t>
  </si>
  <si>
    <t>Dhaka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</si>
  <si>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</si>
  <si>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</si>
  <si>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</si>
  <si>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</si>
  <si>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</si>
  <si>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</si>
  <si>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</si>
  <si>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</si>
  <si>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</si>
  <si>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</si>
  <si>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</si>
  <si>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</si>
  <si>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</si>
  <si>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</si>
  <si>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</si>
  <si>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</si>
  <si>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</si>
  <si>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</si>
  <si>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</si>
  <si>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</si>
  <si>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</si>
  <si>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</si>
  <si>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</si>
  <si>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</si>
  <si>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</si>
  <si>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</si>
  <si>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</si>
  <si>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</si>
  <si>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</si>
  <si>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</si>
  <si>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</si>
  <si>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</si>
  <si>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</si>
  <si>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</si>
  <si>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</si>
  <si>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</si>
  <si>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</si>
  <si>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</si>
  <si>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</si>
  <si>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</si>
  <si>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</si>
  <si>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</si>
  <si>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</si>
  <si>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</si>
  <si>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</si>
  <si>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</si>
  <si>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</si>
  <si>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</si>
  <si>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</si>
  <si>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</si>
  <si>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</si>
  <si>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</si>
  <si>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</si>
  <si>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</si>
  <si>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</si>
  <si>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</si>
  <si>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</si>
  <si>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</si>
  <si>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</si>
  <si>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</si>
  <si>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</si>
  <si>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</si>
  <si>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</si>
  <si>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</si>
  <si>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</si>
  <si>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</si>
  <si>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</si>
  <si>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</si>
  <si>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</si>
  <si>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</si>
  <si>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</si>
  <si>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</si>
  <si>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</si>
  <si>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</si>
  <si>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</si>
  <si>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</si>
  <si>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</si>
  <si>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</si>
  <si>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</si>
  <si>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</si>
  <si>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</si>
  <si>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</si>
  <si>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</si>
  <si>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</si>
  <si>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</si>
  <si>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</si>
  <si>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</si>
  <si>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</si>
  <si>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</si>
  <si>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</si>
  <si>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</si>
  <si>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</si>
  <si>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</si>
  <si>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</si>
  <si>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</si>
  <si>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</si>
  <si>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</si>
  <si>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</si>
  <si>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</si>
  <si>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</si>
  <si>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</si>
  <si>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</si>
  <si>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</si>
  <si>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</si>
  <si>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</si>
  <si>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</si>
  <si>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</si>
  <si>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</si>
  <si>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</si>
  <si>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</si>
  <si>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</si>
  <si>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</si>
  <si>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</si>
  <si>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</si>
  <si>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</si>
  <si>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</si>
  <si>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</si>
  <si>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</si>
  <si>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</si>
  <si>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</si>
  <si>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</si>
  <si>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</si>
  <si>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</si>
  <si>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</si>
  <si>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</si>
  <si>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</si>
  <si>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</si>
  <si>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</si>
  <si>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</si>
  <si>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</si>
  <si>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</si>
  <si>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</si>
  <si>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</si>
  <si>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</si>
  <si>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</si>
  <si>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</si>
  <si>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</si>
  <si>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</si>
  <si>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</si>
  <si>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</si>
  <si>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</si>
  <si>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</si>
  <si>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</si>
  <si>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</si>
  <si>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</si>
  <si>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</si>
  <si>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</si>
  <si>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</si>
  <si>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</si>
  <si>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</si>
  <si>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</si>
  <si>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</si>
  <si>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</si>
  <si>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</si>
  <si>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</si>
  <si>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</si>
  <si>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</si>
  <si>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</si>
  <si>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</si>
  <si>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</si>
  <si>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</si>
  <si>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</si>
  <si>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</si>
  <si>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</si>
  <si>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</si>
  <si>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</si>
  <si>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</si>
  <si>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</si>
  <si>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</si>
  <si>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</si>
  <si>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</si>
  <si>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</si>
  <si>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</si>
  <si>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</si>
  <si>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</si>
  <si>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</si>
  <si>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</si>
  <si>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</si>
  <si>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</si>
  <si>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</si>
  <si>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</si>
  <si>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</si>
  <si>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</si>
  <si>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</si>
  <si>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</si>
  <si>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</si>
  <si>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</si>
  <si>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</si>
  <si>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</si>
  <si>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</si>
  <si>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</si>
  <si>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</si>
  <si>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</si>
  <si>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</si>
  <si>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</si>
  <si>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</si>
  <si>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</si>
  <si>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</si>
  <si>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</si>
  <si>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</si>
  <si>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</si>
  <si>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</si>
  <si>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</si>
  <si>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</si>
  <si>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</si>
  <si>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</si>
  <si>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</si>
  <si>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</si>
  <si>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</si>
  <si>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</si>
  <si>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</si>
  <si>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</si>
  <si>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</si>
  <si>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</si>
  <si>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</si>
  <si>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</si>
  <si>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</si>
  <si>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</si>
  <si>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</si>
  <si>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</si>
  <si>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</si>
  <si>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</si>
  <si>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</si>
  <si>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</si>
  <si>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</si>
  <si>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</si>
  <si>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</si>
  <si>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</si>
  <si>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</si>
  <si>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</si>
  <si>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</si>
  <si>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</si>
  <si>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</si>
  <si>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</si>
  <si>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</si>
  <si>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</si>
  <si>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</si>
  <si>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</si>
  <si>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</si>
  <si>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</si>
  <si>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</si>
  <si>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</si>
  <si>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</si>
  <si>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</si>
  <si>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</si>
  <si>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</si>
  <si>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</si>
  <si>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</si>
  <si>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</si>
  <si>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</si>
  <si>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</si>
  <si>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</si>
  <si>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</si>
  <si>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</si>
  <si>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</si>
  <si>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</si>
  <si>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</si>
  <si>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</si>
  <si>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</si>
  <si>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</si>
  <si>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</si>
  <si>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</si>
  <si>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</si>
  <si>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</si>
  <si>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</si>
  <si>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</si>
  <si>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</si>
  <si>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</si>
  <si>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</si>
  <si>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</si>
  <si>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</si>
  <si>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</si>
  <si>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</si>
  <si>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</si>
  <si>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</si>
  <si>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</si>
  <si>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</si>
  <si>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</si>
  <si>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</si>
  <si>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</si>
  <si>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</si>
  <si>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</si>
  <si>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</si>
  <si>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</si>
  <si>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</si>
  <si>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</si>
  <si>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</si>
  <si>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</si>
  <si>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</si>
  <si>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</si>
  <si>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</si>
  <si>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</si>
  <si>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</si>
  <si>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</si>
  <si>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</si>
  <si>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</si>
  <si>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</si>
  <si>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</si>
  <si>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</si>
  <si>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</si>
  <si>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</si>
  <si>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</si>
  <si>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</si>
  <si>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</si>
  <si>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</si>
  <si>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</si>
  <si>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</si>
  <si>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</si>
  <si>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</si>
  <si>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</si>
  <si>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</si>
  <si>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</si>
  <si>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</si>
  <si>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</si>
  <si>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</si>
  <si>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</si>
  <si>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</si>
  <si>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</si>
  <si>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</si>
  <si>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</si>
  <si>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</si>
  <si>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</si>
  <si>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</si>
  <si>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</si>
  <si>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</si>
  <si>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</si>
  <si>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</si>
  <si>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</si>
  <si>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</si>
  <si>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</si>
  <si>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</si>
  <si>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</si>
  <si>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</si>
  <si>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</si>
  <si>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</si>
  <si>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</si>
  <si>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</si>
  <si>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</si>
  <si>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</si>
  <si>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</si>
  <si>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</si>
  <si>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</si>
  <si>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</si>
  <si>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</si>
  <si>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</si>
  <si>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</si>
  <si>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</si>
  <si>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</si>
  <si>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</si>
  <si>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</si>
  <si>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</si>
  <si>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</si>
  <si>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</si>
  <si>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</si>
  <si>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</si>
  <si>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</si>
  <si>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</si>
  <si>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</si>
  <si>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</si>
  <si>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</si>
  <si>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</si>
  <si>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</si>
  <si>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</si>
  <si>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</si>
  <si>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</si>
  <si>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</si>
  <si>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</si>
  <si>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</si>
  <si>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</si>
  <si>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</si>
  <si>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</si>
  <si>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</si>
  <si>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</si>
  <si>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</si>
  <si>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</si>
  <si>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</si>
  <si>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</si>
  <si>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</si>
  <si>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</si>
  <si>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</si>
  <si>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</si>
  <si>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</si>
  <si>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</si>
  <si>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</si>
  <si>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</si>
  <si>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</si>
  <si>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</si>
  <si>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</si>
  <si>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</si>
  <si>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</si>
  <si>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</si>
  <si>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</si>
  <si>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</si>
  <si>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</si>
  <si>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</si>
  <si>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</si>
  <si>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</si>
  <si>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</si>
  <si>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</si>
  <si>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</si>
  <si>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</si>
  <si>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</si>
  <si>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</si>
  <si>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</si>
  <si>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</si>
  <si>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</si>
  <si>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</si>
  <si>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</si>
  <si>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</si>
  <si>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</si>
  <si>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</si>
  <si>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</si>
  <si>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</si>
  <si>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</si>
  <si>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</si>
  <si>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</si>
  <si>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</si>
  <si>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</si>
  <si>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</si>
  <si>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</si>
  <si>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</si>
  <si>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</si>
  <si>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</si>
  <si>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</si>
  <si>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</si>
  <si>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</si>
  <si>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</si>
  <si>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</si>
  <si>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</si>
  <si>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</si>
  <si>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</si>
  <si>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</si>
  <si>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</si>
  <si>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</si>
  <si>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</si>
  <si>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</si>
  <si>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</si>
  <si>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</si>
  <si>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</si>
  <si>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</si>
  <si>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</si>
  <si>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</si>
  <si>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</si>
  <si>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</si>
  <si>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</si>
  <si>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</si>
  <si>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</si>
  <si>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</si>
  <si>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</si>
  <si>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</si>
  <si>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</si>
  <si>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</si>
  <si>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</si>
  <si>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</si>
  <si>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</si>
  <si>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</si>
  <si>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</si>
  <si>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</si>
  <si>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</si>
  <si>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</si>
  <si>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</si>
  <si>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</si>
  <si>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</si>
  <si>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</si>
  <si>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</si>
  <si>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</si>
  <si>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</si>
  <si>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</si>
  <si>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</si>
  <si>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</si>
  <si>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</si>
  <si>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</si>
  <si>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</si>
  <si>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</si>
  <si>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</si>
  <si>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</si>
  <si>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</si>
  <si>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</si>
  <si>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</si>
  <si>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</si>
  <si>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</si>
  <si>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</si>
  <si>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</si>
  <si>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</si>
  <si>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</si>
  <si>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</si>
  <si>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</si>
  <si>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</si>
  <si>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</si>
  <si>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</si>
  <si>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</si>
  <si>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</si>
  <si>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</si>
  <si>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</si>
  <si>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</si>
  <si>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</si>
  <si>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</si>
  <si>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</si>
  <si>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</si>
  <si>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</si>
  <si>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</si>
  <si>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</si>
  <si>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</si>
  <si>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</si>
  <si>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</si>
  <si>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</si>
  <si>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</si>
  <si>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</si>
  <si>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</si>
  <si>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</si>
  <si>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</si>
  <si>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</si>
  <si>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</si>
  <si>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</si>
  <si>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</si>
  <si>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</si>
  <si>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</si>
  <si>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</si>
  <si>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</si>
  <si>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</si>
  <si>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</si>
  <si>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</si>
  <si>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</si>
  <si>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</si>
  <si>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</si>
  <si>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</si>
  <si>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</si>
  <si>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</si>
  <si>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</si>
  <si>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</si>
  <si>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</si>
  <si>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</si>
  <si>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</si>
  <si>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</si>
  <si>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</si>
  <si>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</si>
  <si>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</si>
  <si>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</si>
  <si>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</si>
  <si>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</si>
  <si>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</si>
  <si>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</si>
  <si>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</si>
  <si>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</si>
  <si>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</si>
  <si>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</si>
  <si>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</si>
  <si>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</si>
  <si>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</si>
  <si>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</si>
  <si>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</si>
  <si>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</si>
  <si>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</si>
  <si>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</si>
  <si>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</si>
  <si>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</si>
  <si>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</si>
  <si>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</si>
  <si>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</si>
  <si>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</si>
  <si>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</si>
  <si>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</si>
  <si>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</si>
  <si>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</si>
  <si>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</si>
  <si>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</si>
  <si>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</si>
  <si>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</si>
  <si>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</si>
  <si>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</si>
  <si>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</si>
  <si>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</si>
  <si>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</si>
  <si>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</si>
  <si>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</si>
  <si>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</si>
  <si>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</si>
  <si>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</si>
  <si>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</si>
  <si>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</si>
  <si>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</si>
  <si>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</si>
  <si>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</si>
  <si>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</si>
  <si>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</si>
  <si>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</si>
  <si>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</si>
  <si>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</si>
  <si>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</si>
  <si>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</si>
  <si>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</si>
  <si>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</si>
  <si>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</si>
  <si>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</si>
  <si>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</si>
  <si>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</si>
  <si>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</si>
  <si>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</si>
  <si>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</si>
  <si>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</si>
  <si>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</si>
  <si>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</si>
  <si>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</si>
  <si>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</si>
  <si>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</si>
  <si>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</si>
  <si>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</si>
  <si>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</si>
  <si>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</si>
  <si>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</si>
  <si>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</si>
  <si>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</si>
  <si>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</si>
  <si>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</si>
  <si>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</si>
  <si>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</si>
  <si>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</si>
  <si>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</si>
  <si>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</si>
  <si>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</si>
  <si>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</si>
  <si>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</si>
  <si>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</si>
  <si>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</si>
  <si>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</si>
  <si>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</si>
  <si>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</si>
  <si>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</si>
  <si>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</si>
  <si>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</si>
  <si>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</si>
  <si>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</si>
  <si>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</si>
  <si>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</si>
  <si>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</si>
  <si>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</si>
  <si>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</si>
  <si>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</si>
  <si>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</si>
  <si>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</si>
  <si>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</si>
  <si>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</si>
  <si>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</si>
  <si>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</si>
  <si>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</si>
  <si>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</si>
  <si>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</si>
  <si>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</si>
  <si>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</si>
  <si>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</si>
  <si>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</si>
  <si>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</si>
  <si>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</si>
  <si>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</si>
  <si>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</si>
  <si>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</si>
  <si>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</si>
  <si>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</si>
  <si>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</si>
  <si>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</si>
  <si>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</si>
  <si>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</si>
  <si>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</si>
  <si>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</si>
  <si>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</si>
  <si>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</si>
  <si>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</si>
  <si>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</si>
  <si>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</si>
  <si>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</si>
  <si>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</si>
  <si>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</si>
  <si>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</si>
  <si>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</si>
  <si>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</si>
  <si>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</si>
  <si>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</si>
  <si>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</si>
  <si>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</si>
  <si>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</si>
  <si>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</si>
  <si>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</si>
  <si>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</si>
  <si>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</si>
  <si>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</si>
  <si>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</si>
  <si>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</si>
  <si>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</si>
  <si>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</si>
  <si>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</si>
  <si>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</si>
  <si>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</si>
  <si>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</si>
  <si>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</si>
  <si>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</si>
  <si>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</si>
  <si>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</si>
  <si>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</si>
  <si>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</si>
  <si>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</si>
  <si>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</si>
  <si>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</si>
  <si>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</si>
  <si>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</si>
  <si>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</si>
  <si>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</si>
  <si>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</si>
  <si>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</si>
  <si>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</si>
  <si>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</si>
  <si>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</si>
  <si>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</si>
  <si>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</si>
  <si>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</si>
  <si>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</si>
  <si>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</si>
  <si>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</si>
  <si>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</si>
  <si>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</si>
  <si>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</si>
  <si>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</si>
  <si>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</si>
  <si>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</si>
  <si>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</si>
  <si>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</si>
  <si>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</si>
  <si>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</si>
  <si>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</si>
  <si>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</si>
  <si>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</si>
  <si>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</si>
  <si>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</si>
  <si>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</si>
  <si>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</si>
  <si>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</si>
  <si>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</si>
  <si>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</si>
  <si>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</si>
  <si>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</si>
  <si>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</si>
  <si>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</si>
  <si>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</si>
  <si>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</si>
  <si>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</si>
  <si>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</si>
  <si>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</si>
  <si>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</si>
  <si>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</si>
  <si>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</si>
  <si>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</si>
  <si>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</si>
  <si>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</si>
  <si>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</si>
  <si>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</si>
  <si>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</si>
  <si>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</si>
  <si>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</si>
  <si>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</si>
  <si>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</si>
  <si>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</si>
  <si>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</si>
  <si>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</si>
  <si>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</si>
  <si>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</si>
  <si>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</si>
  <si>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</si>
  <si>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</si>
  <si>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</si>
  <si>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</si>
  <si>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</si>
  <si>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</si>
  <si>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</si>
  <si>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</si>
  <si>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</si>
  <si>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</si>
  <si>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</si>
  <si>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</si>
  <si>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</si>
  <si>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</si>
  <si>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</si>
  <si>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</si>
  <si>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</si>
  <si>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</si>
  <si>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</si>
  <si>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</si>
  <si>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</si>
  <si>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</si>
  <si>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</si>
  <si>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</si>
  <si>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</si>
  <si>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</si>
  <si>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</si>
  <si>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</si>
  <si>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</si>
  <si>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</si>
  <si>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</si>
  <si>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</si>
  <si>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</si>
  <si>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</si>
  <si>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</si>
  <si>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</si>
  <si>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</si>
  <si>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</si>
  <si>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</si>
  <si>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</si>
  <si>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</si>
  <si>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</si>
  <si>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</si>
  <si>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</si>
  <si>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</si>
  <si>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</si>
  <si>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</si>
  <si>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</si>
  <si>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</si>
  <si>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</si>
  <si>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</si>
  <si>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</si>
  <si>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</si>
  <si>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</si>
  <si>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</si>
  <si>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</si>
  <si>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</si>
  <si>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</si>
  <si>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</si>
  <si>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</si>
  <si>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</si>
  <si>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</si>
  <si>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</si>
  <si>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</si>
  <si>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</si>
  <si>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</si>
  <si>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</si>
  <si>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</si>
  <si>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</si>
  <si>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</si>
  <si>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</si>
  <si>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</si>
  <si>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</si>
  <si>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</si>
  <si>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</si>
  <si>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</si>
  <si>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</si>
  <si>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</si>
  <si>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</si>
  <si>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</si>
  <si>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</si>
  <si>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</si>
  <si>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</si>
  <si>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</si>
  <si>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</si>
  <si>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</si>
  <si>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</si>
  <si>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</si>
  <si>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</si>
  <si>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</si>
  <si>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</si>
  <si>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</si>
  <si>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</si>
  <si>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</si>
  <si>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</si>
  <si>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</si>
  <si>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</si>
  <si>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</si>
  <si>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</si>
  <si>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</si>
  <si>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</si>
  <si>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</si>
  <si>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</si>
  <si>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</si>
  <si>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</si>
  <si>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</si>
  <si>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</si>
  <si>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</si>
  <si>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</si>
  <si>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</si>
  <si>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</si>
  <si>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</si>
  <si>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</si>
  <si>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</si>
  <si>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</si>
  <si>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</si>
  <si>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</si>
  <si>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</si>
  <si>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</si>
  <si>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</si>
  <si>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</si>
  <si>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</si>
  <si>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</si>
  <si>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</si>
  <si>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</si>
  <si>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</si>
  <si>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</si>
  <si>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</si>
  <si>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</si>
  <si>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</si>
  <si>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</si>
  <si>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</si>
  <si>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</si>
  <si>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</si>
  <si>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</si>
  <si>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</si>
  <si>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</si>
  <si>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</si>
  <si>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</si>
  <si>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</si>
  <si>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</si>
  <si>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</si>
  <si>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</si>
  <si>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</si>
  <si>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</si>
  <si>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</si>
  <si>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</si>
  <si>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</si>
  <si>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</si>
  <si>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</si>
  <si>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</si>
  <si>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</si>
  <si>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</si>
  <si>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</si>
  <si>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</si>
  <si>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</si>
  <si>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</si>
  <si>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</si>
  <si>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</si>
  <si>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</si>
  <si>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</si>
  <si>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</si>
  <si>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</si>
  <si>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</si>
  <si>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</si>
  <si>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</si>
  <si>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</si>
  <si>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</si>
  <si>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</si>
  <si>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</si>
  <si>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Remaining for 96%</t>
  </si>
  <si>
    <t>Daily Required Rate
for 96%</t>
  </si>
  <si>
    <t>Daily Required Rate for 96%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</si>
  <si>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</si>
  <si>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</si>
  <si>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</si>
  <si>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</si>
  <si>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</si>
  <si>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</si>
  <si>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</si>
  <si>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</si>
  <si>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</si>
  <si>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</si>
  <si>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</si>
  <si>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</si>
  <si>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</si>
  <si>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</si>
  <si>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</si>
  <si>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</si>
  <si>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</si>
  <si>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</si>
  <si>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</si>
  <si>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</si>
  <si>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</si>
  <si>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</si>
  <si>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</si>
  <si>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</si>
  <si>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</si>
  <si>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</si>
  <si>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</si>
  <si>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</si>
  <si>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</si>
  <si>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</si>
  <si>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</si>
  <si>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</si>
  <si>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</si>
  <si>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</si>
  <si>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</si>
  <si>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</si>
  <si>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</si>
  <si>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</si>
  <si>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</si>
  <si>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</si>
  <si>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</si>
  <si>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</si>
  <si>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</si>
  <si>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</si>
  <si>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</si>
  <si>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</si>
  <si>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</si>
  <si>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</si>
  <si>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</si>
  <si>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</si>
  <si>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</si>
  <si>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</si>
  <si>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</si>
  <si>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</si>
  <si>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</si>
  <si>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</si>
  <si>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</si>
  <si>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</si>
  <si>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</si>
  <si>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</si>
  <si>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</si>
  <si>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</si>
  <si>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</si>
  <si>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</si>
  <si>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</si>
  <si>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</si>
  <si>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</si>
  <si>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</si>
  <si>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</si>
  <si>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</si>
  <si>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</si>
  <si>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</si>
  <si>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</si>
  <si>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</si>
  <si>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</si>
  <si>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</si>
  <si>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</si>
  <si>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</si>
  <si>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</si>
  <si>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</si>
  <si>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</si>
  <si>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</si>
  <si>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</si>
  <si>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</si>
  <si>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</si>
  <si>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</si>
  <si>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</si>
  <si>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</si>
  <si>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</si>
  <si>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</si>
  <si>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</si>
  <si>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</si>
  <si>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</si>
  <si>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</si>
  <si>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</si>
  <si>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</si>
  <si>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</si>
  <si>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</si>
  <si>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</si>
  <si>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</si>
  <si>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</si>
  <si>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</si>
  <si>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</si>
  <si>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</si>
  <si>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</si>
  <si>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</si>
  <si>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</si>
  <si>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</si>
  <si>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</si>
  <si>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</si>
  <si>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</si>
  <si>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</si>
  <si>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</si>
  <si>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</si>
  <si>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</si>
  <si>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</si>
  <si>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</si>
  <si>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</si>
  <si>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</si>
  <si>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</si>
  <si>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</si>
  <si>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</si>
  <si>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</si>
  <si>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</si>
  <si>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</si>
  <si>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</si>
  <si>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</si>
  <si>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</si>
  <si>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</si>
  <si>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</si>
  <si>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</si>
  <si>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</si>
  <si>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</si>
  <si>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</si>
  <si>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</si>
  <si>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</si>
  <si>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</si>
  <si>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</si>
  <si>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</si>
  <si>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</si>
  <si>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</si>
  <si>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</si>
  <si>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</si>
  <si>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</si>
  <si>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</si>
  <si>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</si>
  <si>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</si>
  <si>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</si>
  <si>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</si>
  <si>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</si>
  <si>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</si>
  <si>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</si>
  <si>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</si>
  <si>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</si>
  <si>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</si>
  <si>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</si>
  <si>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</si>
  <si>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</si>
  <si>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</si>
  <si>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</si>
  <si>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</si>
  <si>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</si>
  <si>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</si>
  <si>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</si>
  <si>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</si>
  <si>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</si>
  <si>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</si>
  <si>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</si>
  <si>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</si>
  <si>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</si>
  <si>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</si>
  <si>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</si>
  <si>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</si>
  <si>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</si>
  <si>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</si>
  <si>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</si>
  <si>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</si>
  <si>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</si>
  <si>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</si>
  <si>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</si>
  <si>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</si>
  <si>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DSR-0154</t>
  </si>
  <si>
    <t>NilphaAprili</t>
  </si>
  <si>
    <t>Tulip-2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</si>
  <si>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</si>
  <si>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</si>
  <si>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</si>
  <si>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</si>
  <si>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</si>
  <si>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</si>
  <si>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</si>
  <si>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Mr. Rahat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</si>
  <si>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</si>
  <si>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</si>
  <si>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</si>
  <si>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</si>
  <si>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</si>
  <si>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</si>
  <si>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</si>
  <si>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</si>
  <si>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</si>
  <si>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Md.feroz</t>
  </si>
  <si>
    <t>Md. Shiplu Hossain</t>
  </si>
  <si>
    <t>Md. Robiul Islam</t>
  </si>
  <si>
    <t>Md. Saddam Hossen</t>
  </si>
  <si>
    <t>Md. Asif Hossen</t>
  </si>
  <si>
    <t>Md. Shohel</t>
  </si>
  <si>
    <t>Md. Ratul Islam</t>
  </si>
  <si>
    <t>Md. Shahinur Rahman</t>
  </si>
  <si>
    <t>Shifa Enterprise</t>
  </si>
  <si>
    <t>Barishal</t>
  </si>
  <si>
    <t>Md. Kawsar</t>
  </si>
  <si>
    <t>Anamul</t>
  </si>
  <si>
    <t>Shahin</t>
  </si>
  <si>
    <t>Md. Juwel Rana</t>
  </si>
  <si>
    <t>Sohan Ahmed Babul</t>
  </si>
  <si>
    <t>Md.Sajjad Hossen</t>
  </si>
  <si>
    <t>Mr. Sahadat Hossain</t>
  </si>
  <si>
    <t xml:space="preserve">Md Faisal </t>
  </si>
  <si>
    <t>DSR-0387</t>
  </si>
  <si>
    <t>Md. Firoz</t>
  </si>
  <si>
    <t>Abdur Rahman</t>
  </si>
  <si>
    <t>Md Saroar</t>
  </si>
  <si>
    <t>Amdad</t>
  </si>
  <si>
    <t>Md. Mehedi Hasan</t>
  </si>
  <si>
    <t>MD. Sujon</t>
  </si>
  <si>
    <t>Md. Tanzirul Rahman</t>
  </si>
  <si>
    <t>Md.Monsur Rahman</t>
  </si>
  <si>
    <t>M/S Alam Trade Link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</si>
  <si>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</si>
  <si>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</si>
  <si>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</si>
  <si>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</si>
  <si>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</si>
  <si>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</si>
  <si>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</si>
  <si>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</si>
  <si>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</si>
  <si>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One Telecon Narayangonj</t>
  </si>
  <si>
    <t>Sheuly</t>
  </si>
  <si>
    <t>Biplob Hossain</t>
  </si>
  <si>
    <t>Porimal Kumar</t>
  </si>
  <si>
    <t>Saiful</t>
  </si>
  <si>
    <t>Mr. Salim Iqbal</t>
  </si>
  <si>
    <t>Md.Musa</t>
  </si>
  <si>
    <t>MD. Riad</t>
  </si>
  <si>
    <t xml:space="preserve">Mizanur Rahman Rasel </t>
  </si>
  <si>
    <t>SL</t>
  </si>
  <si>
    <t>Anika Traders</t>
  </si>
  <si>
    <t>Md. Samim Islam</t>
  </si>
  <si>
    <t>Md. Taraq Mia</t>
  </si>
  <si>
    <t>Mahabub Hossain</t>
  </si>
  <si>
    <t>Tutul Shaha</t>
  </si>
  <si>
    <t>Parvez</t>
  </si>
  <si>
    <t>Mizan</t>
  </si>
  <si>
    <t>Mugdho Corporation</t>
  </si>
  <si>
    <t>Md. Emu</t>
  </si>
  <si>
    <t>Chan Mia</t>
  </si>
  <si>
    <t>Md. Shamim</t>
  </si>
  <si>
    <t>Md. Tariku Islam</t>
  </si>
  <si>
    <t>Md.Angur Hasan</t>
  </si>
  <si>
    <t>Md.Ripon khan</t>
  </si>
  <si>
    <t>Md.Samiul Islam</t>
  </si>
  <si>
    <t>Md. Arif Islam</t>
  </si>
  <si>
    <t>Md.Azaharul Islam</t>
  </si>
  <si>
    <t>Md.Jahangir Alam</t>
  </si>
  <si>
    <t>Md. Kanchon</t>
  </si>
  <si>
    <t>MD. Moinul Islam</t>
  </si>
  <si>
    <t>MD. Harun Ur Rashid</t>
  </si>
  <si>
    <t>MM Communnication</t>
  </si>
  <si>
    <t>Md Salah Uddin</t>
  </si>
  <si>
    <t>Md Jalal Uddin</t>
  </si>
  <si>
    <t>Tanjil</t>
  </si>
  <si>
    <t>Jobayer Anik</t>
  </si>
  <si>
    <t>Md. Hamidur</t>
  </si>
  <si>
    <t>Md. Noyon</t>
  </si>
  <si>
    <t>Md.Sahrear Akhon</t>
  </si>
  <si>
    <t>Sujon Haldar</t>
  </si>
  <si>
    <t>Arubindo</t>
  </si>
  <si>
    <t>Shakib Al Hasan</t>
  </si>
  <si>
    <t>Biddut Hossain</t>
  </si>
  <si>
    <t xml:space="preserve">Imran </t>
  </si>
  <si>
    <t>Md.Imran Nazir</t>
  </si>
  <si>
    <t>Md. Ashikur Rahman</t>
  </si>
  <si>
    <t>M/S. Sky Tel</t>
  </si>
  <si>
    <t>Achievement %
Dec 2019</t>
  </si>
  <si>
    <t>Mr. Shimul</t>
  </si>
  <si>
    <t>Md. Tamim Molla</t>
  </si>
  <si>
    <t>Md. Zahidul Islam</t>
  </si>
  <si>
    <t>DSR-0654</t>
  </si>
  <si>
    <t>Md. Sufian</t>
  </si>
  <si>
    <t>Md. Fefat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</si>
  <si>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</si>
  <si>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</si>
  <si>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</si>
  <si>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</si>
  <si>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</si>
  <si>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</si>
  <si>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</si>
  <si>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</si>
  <si>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</si>
  <si>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</si>
  <si>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</si>
  <si>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Fazly Rabbi</t>
  </si>
  <si>
    <t>Md.Sadikul Islam</t>
  </si>
  <si>
    <t>Samresh Das</t>
  </si>
  <si>
    <t>Anamul Haque Sumon</t>
  </si>
  <si>
    <t>Sukhdeb Das</t>
  </si>
  <si>
    <t>Jan'20 Back Margin
Dealer Wise Value Achievement Status</t>
  </si>
  <si>
    <t>Jan'20 Back margin
Region Wise Value Achievement Status</t>
  </si>
  <si>
    <t>Jan'20 Back margin
Zone Wise Value Achievement Status</t>
  </si>
  <si>
    <t>Md. Sojib</t>
  </si>
  <si>
    <t>Md. Saidul</t>
  </si>
  <si>
    <t>Md. Santo</t>
  </si>
  <si>
    <t>Imam</t>
  </si>
  <si>
    <t>MD. Raisul islam</t>
  </si>
  <si>
    <t>Md. Asif</t>
  </si>
  <si>
    <t>MD. Yakub (Noyon)</t>
  </si>
  <si>
    <t>Arifur Rahman</t>
  </si>
  <si>
    <t>Md. Selim Hossain</t>
  </si>
  <si>
    <t>Bappi Sarkar</t>
  </si>
  <si>
    <t>Md. Srabon</t>
  </si>
  <si>
    <t>MD.ifter ahad</t>
  </si>
  <si>
    <t>Alim</t>
  </si>
  <si>
    <t>Jisan</t>
  </si>
  <si>
    <t>Biddut</t>
  </si>
  <si>
    <t xml:space="preserve"> Md. Roni Ali</t>
  </si>
  <si>
    <t>Md. Samsuzzaman Talha</t>
  </si>
  <si>
    <t>Md. Nurul Islam</t>
  </si>
  <si>
    <t>Al amin Hosain Nayan</t>
  </si>
  <si>
    <t>Md.Shibly Ahmed</t>
  </si>
  <si>
    <t>Shipon Sutrodar</t>
  </si>
  <si>
    <t>Zunayed Hasan</t>
  </si>
  <si>
    <t>Md. Faysal Abdin</t>
  </si>
  <si>
    <t>Sadikur Rahman Hridoy</t>
  </si>
  <si>
    <t>Target 
JAN 2020</t>
  </si>
  <si>
    <t>Achievement 
JAN 2020</t>
  </si>
  <si>
    <t>Achievement
 JAN 2020</t>
  </si>
  <si>
    <t>Achievement %
JAN 2020</t>
  </si>
  <si>
    <t>Target JAN 2020</t>
  </si>
  <si>
    <t>JAN Target</t>
  </si>
  <si>
    <t>JAN Achievement</t>
  </si>
  <si>
    <t xml:space="preserve">DSR wise Back margin  till 27 Jan'20 </t>
  </si>
  <si>
    <t xml:space="preserve">Up to 28.01.2020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</si>
</sst>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/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26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0" fillId="4" borderId="1" xfId="1" applyNumberFormat="1" applyFont="1" applyFill="1" applyBorder="1"/>
    <xf numFmtId="10" fontId="0" fillId="4" borderId="1" xfId="2" applyNumberFormat="1" applyFont="1" applyFill="1" applyBorder="1"/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/>
    <xf numFmtId="164" fontId="0" fillId="4" borderId="9" xfId="1" applyNumberFormat="1" applyFon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164" fontId="3" fillId="3" borderId="13" xfId="1" applyNumberFormat="1" applyFont="1" applyFill="1" applyBorder="1"/>
    <xf numFmtId="10" fontId="3" fillId="3" borderId="13" xfId="2" applyNumberFormat="1" applyFont="1" applyFill="1" applyBorder="1"/>
    <xf numFmtId="164" fontId="3" fillId="3" borderId="13" xfId="0" applyNumberFormat="1" applyFont="1" applyFill="1" applyBorder="1"/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2" xfId="0" applyFont="1" applyFill="1" applyBorder="1"/>
    <xf numFmtId="164" fontId="3" fillId="3" borderId="14" xfId="1" applyNumberFormat="1" applyFont="1" applyFill="1" applyBorder="1"/>
    <xf numFmtId="164" fontId="0" fillId="0" borderId="0" xfId="0" applyNumberFormat="1"/>
    <xf numFmtId="43" fontId="0" fillId="0" borderId="0" xfId="0" applyNumberFormat="1"/>
    <xf numFmtId="0" fontId="0" fillId="4" borderId="1" xfId="0" applyFill="1" applyBorder="1"/>
    <xf numFmtId="164" fontId="3" fillId="3" borderId="13" xfId="0" applyNumberFormat="1" applyFont="1" applyFill="1" applyBorder="1" applyAlignment="1">
      <alignment horizontal="center" vertical="center"/>
    </xf>
    <xf numFmtId="10" fontId="3" fillId="3" borderId="13" xfId="2" applyNumberFormat="1" applyFont="1" applyFill="1" applyBorder="1" applyAlignment="1">
      <alignment horizontal="center" vertical="center"/>
    </xf>
    <xf numFmtId="164" fontId="3" fillId="3" borderId="13" xfId="2" applyNumberFormat="1" applyFont="1" applyFill="1" applyBorder="1" applyAlignment="1">
      <alignment horizontal="center" vertical="center"/>
    </xf>
    <xf numFmtId="164" fontId="3" fillId="3" borderId="14" xfId="1" applyNumberFormat="1" applyFont="1" applyFill="1" applyBorder="1" applyAlignment="1">
      <alignment horizontal="center" vertical="center"/>
    </xf>
    <xf numFmtId="164" fontId="0" fillId="4" borderId="2" xfId="1" applyNumberFormat="1" applyFont="1" applyFill="1" applyBorder="1"/>
    <xf numFmtId="164" fontId="0" fillId="4" borderId="5" xfId="1" applyNumberFormat="1" applyFont="1" applyFill="1" applyBorder="1"/>
    <xf numFmtId="164" fontId="0" fillId="4" borderId="9" xfId="1" applyNumberFormat="1" applyFont="1" applyFill="1" applyBorder="1"/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5" borderId="0" xfId="0" applyFill="1" applyAlignment="1">
      <alignment horizontal="left"/>
    </xf>
    <xf numFmtId="164" fontId="0" fillId="5" borderId="1" xfId="1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0" fontId="0" fillId="4" borderId="9" xfId="0" applyFill="1" applyBorder="1"/>
    <xf numFmtId="1" fontId="0" fillId="4" borderId="1" xfId="2" applyNumberFormat="1" applyFont="1" applyFill="1" applyBorder="1"/>
    <xf numFmtId="10" fontId="0" fillId="0" borderId="1" xfId="2" applyNumberFormat="1" applyFont="1" applyFill="1" applyBorder="1"/>
    <xf numFmtId="10" fontId="0" fillId="0" borderId="1" xfId="0" applyNumberFormat="1" applyFill="1" applyBorder="1"/>
    <xf numFmtId="10" fontId="0" fillId="0" borderId="0" xfId="0" applyNumberFormat="1"/>
    <xf numFmtId="0" fontId="3" fillId="3" borderId="11" xfId="0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164" fontId="0" fillId="0" borderId="0" xfId="1" applyNumberFormat="1" applyFont="1"/>
    <xf numFmtId="0" fontId="0" fillId="4" borderId="0" xfId="0" applyFill="1" applyAlignment="1">
      <alignment horizontal="left"/>
    </xf>
    <xf numFmtId="0" fontId="3" fillId="3" borderId="11" xfId="0" applyFont="1" applyFill="1" applyBorder="1" applyAlignment="1">
      <alignment horizontal="center" vertical="center" wrapText="1"/>
    </xf>
    <xf numFmtId="43" fontId="0" fillId="4" borderId="9" xfId="1" applyNumberFormat="1" applyFont="1" applyFill="1" applyBorder="1" applyAlignment="1">
      <alignment horizontal="center" vertical="center"/>
    </xf>
    <xf numFmtId="43" fontId="0" fillId="4" borderId="1" xfId="1" applyNumberFormat="1" applyFont="1" applyFill="1" applyBorder="1" applyAlignment="1">
      <alignment horizontal="center" vertical="center"/>
    </xf>
    <xf numFmtId="43" fontId="0" fillId="4" borderId="1" xfId="1" applyNumberFormat="1" applyFont="1" applyFill="1" applyBorder="1"/>
    <xf numFmtId="0" fontId="0" fillId="4" borderId="0" xfId="0" applyFill="1"/>
    <xf numFmtId="164" fontId="0" fillId="4" borderId="1" xfId="1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49" fontId="0" fillId="0" borderId="9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49" fontId="1" fillId="4" borderId="1" xfId="1" applyNumberFormat="1" applyFont="1" applyFill="1" applyBorder="1" applyAlignment="1">
      <alignment horizontal="left" vertical="center"/>
    </xf>
    <xf numFmtId="49" fontId="0" fillId="4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10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4" borderId="1" xfId="0" applyFont="1" applyFill="1" applyBorder="1" applyAlignment="1">
      <alignment horizontal="left" vertical="center"/>
    </xf>
    <xf numFmtId="0" fontId="0" fillId="4" borderId="28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1" applyNumberFormat="1" applyFont="1" applyFill="1" applyBorder="1" applyAlignment="1">
      <alignment horizontal="left" vertical="center"/>
    </xf>
    <xf numFmtId="0" fontId="0" fillId="0" borderId="9" xfId="0" applyBorder="1" applyAlignment="1"/>
    <xf numFmtId="0" fontId="0" fillId="4" borderId="9" xfId="0" applyFont="1" applyFill="1" applyBorder="1" applyAlignment="1"/>
    <xf numFmtId="0" fontId="0" fillId="0" borderId="1" xfId="0" applyBorder="1" applyAlignment="1"/>
    <xf numFmtId="0" fontId="0" fillId="4" borderId="1" xfId="0" applyFont="1" applyFill="1" applyBorder="1" applyAlignment="1"/>
    <xf numFmtId="0" fontId="0" fillId="0" borderId="5" xfId="0" applyBorder="1" applyAlignment="1"/>
    <xf numFmtId="0" fontId="0" fillId="4" borderId="5" xfId="0" applyFont="1" applyFill="1" applyBorder="1" applyAlignment="1"/>
    <xf numFmtId="0" fontId="7" fillId="0" borderId="30" xfId="0" applyFont="1" applyBorder="1" applyAlignment="1"/>
    <xf numFmtId="0" fontId="7" fillId="0" borderId="9" xfId="0" applyFont="1" applyBorder="1" applyAlignment="1"/>
    <xf numFmtId="0" fontId="7" fillId="0" borderId="28" xfId="0" applyFont="1" applyBorder="1" applyAlignment="1"/>
    <xf numFmtId="0" fontId="7" fillId="0" borderId="1" xfId="0" applyFont="1" applyBorder="1" applyAlignment="1"/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wrapText="1"/>
    </xf>
    <xf numFmtId="0" fontId="9" fillId="0" borderId="5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164" fontId="0" fillId="4" borderId="28" xfId="1" applyNumberFormat="1" applyFont="1" applyFill="1" applyBorder="1" applyAlignment="1">
      <alignment horizontal="center" vertical="center"/>
    </xf>
    <xf numFmtId="1" fontId="0" fillId="0" borderId="31" xfId="0" applyNumberFormat="1" applyFont="1" applyBorder="1" applyAlignment="1">
      <alignment horizontal="center" vertical="center"/>
    </xf>
    <xf numFmtId="1" fontId="0" fillId="4" borderId="28" xfId="0" applyNumberFormat="1" applyFont="1" applyFill="1" applyBorder="1" applyAlignment="1">
      <alignment horizontal="center" vertical="center"/>
    </xf>
    <xf numFmtId="1" fontId="0" fillId="0" borderId="28" xfId="0" applyNumberFormat="1" applyFont="1" applyBorder="1" applyAlignment="1">
      <alignment horizontal="center" vertical="center"/>
    </xf>
    <xf numFmtId="0" fontId="9" fillId="0" borderId="5" xfId="0" applyFont="1" applyBorder="1"/>
    <xf numFmtId="0" fontId="0" fillId="0" borderId="5" xfId="0" applyBorder="1" applyAlignment="1">
      <alignment horizontal="center" vertical="center"/>
    </xf>
    <xf numFmtId="1" fontId="0" fillId="4" borderId="5" xfId="0" applyNumberFormat="1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left"/>
    </xf>
    <xf numFmtId="0" fontId="15" fillId="0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6" borderId="5" xfId="0" applyFont="1" applyFill="1" applyBorder="1" applyAlignment="1">
      <alignment horizontal="center"/>
    </xf>
    <xf numFmtId="0" fontId="4" fillId="3" borderId="26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left"/>
    </xf>
    <xf numFmtId="0" fontId="7" fillId="0" borderId="1" xfId="0" applyFont="1" applyBorder="1"/>
    <xf numFmtId="164" fontId="18" fillId="3" borderId="34" xfId="1" applyNumberFormat="1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7" fillId="4" borderId="1" xfId="0" applyFont="1" applyFill="1" applyBorder="1"/>
    <xf numFmtId="10" fontId="0" fillId="0" borderId="1" xfId="0" applyNumberFormat="1" applyFill="1" applyBorder="1" applyAlignment="1">
      <alignment horizontal="center" vertical="center"/>
    </xf>
    <xf numFmtId="0" fontId="0" fillId="4" borderId="9" xfId="0" applyFont="1" applyFill="1" applyBorder="1"/>
    <xf numFmtId="0" fontId="0" fillId="4" borderId="0" xfId="0" applyFill="1" applyAlignment="1">
      <alignment horizontal="center"/>
    </xf>
    <xf numFmtId="9" fontId="0" fillId="4" borderId="9" xfId="2" applyNumberFormat="1" applyFont="1" applyFill="1" applyBorder="1" applyAlignment="1">
      <alignment horizontal="center" vertical="center"/>
    </xf>
    <xf numFmtId="18" fontId="3" fillId="3" borderId="11" xfId="0" applyNumberFormat="1" applyFont="1" applyFill="1" applyBorder="1" applyAlignment="1">
      <alignment horizontal="center" vertical="center"/>
    </xf>
    <xf numFmtId="10" fontId="0" fillId="4" borderId="9" xfId="2" applyNumberFormat="1" applyFont="1" applyFill="1" applyBorder="1" applyAlignment="1">
      <alignment horizontal="center" vertical="center"/>
    </xf>
    <xf numFmtId="165" fontId="0" fillId="4" borderId="9" xfId="2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0" fillId="0" borderId="2" xfId="0" applyBorder="1" applyAlignment="1">
      <alignment horizontal="center"/>
    </xf>
    <xf numFmtId="0" fontId="2" fillId="4" borderId="1" xfId="0" applyFont="1" applyFill="1" applyBorder="1"/>
    <xf numFmtId="0" fontId="19" fillId="9" borderId="1" xfId="0" applyFont="1" applyFill="1" applyBorder="1"/>
    <xf numFmtId="0" fontId="0" fillId="6" borderId="1" xfId="0" applyFill="1" applyBorder="1"/>
    <xf numFmtId="0" fontId="0" fillId="0" borderId="35" xfId="0" applyBorder="1"/>
    <xf numFmtId="0" fontId="9" fillId="4" borderId="1" xfId="6" applyNumberFormat="1" applyFont="1" applyFill="1" applyBorder="1" applyAlignment="1">
      <alignment vertical="center"/>
    </xf>
    <xf numFmtId="0" fontId="9" fillId="4" borderId="1" xfId="6" applyNumberFormat="1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left" vertical="center"/>
    </xf>
    <xf numFmtId="0" fontId="9" fillId="4" borderId="1" xfId="6" applyNumberFormat="1" applyFont="1" applyFill="1" applyBorder="1"/>
    <xf numFmtId="0" fontId="21" fillId="0" borderId="1" xfId="0" applyFont="1" applyBorder="1" applyAlignment="1">
      <alignment horizontal="left" vertical="center"/>
    </xf>
    <xf numFmtId="0" fontId="21" fillId="0" borderId="1" xfId="9" applyFont="1" applyBorder="1" applyAlignment="1">
      <alignment horizontal="left" vertical="center"/>
    </xf>
    <xf numFmtId="0" fontId="21" fillId="4" borderId="1" xfId="0" applyFont="1" applyFill="1" applyBorder="1" applyAlignment="1">
      <alignment horizontal="left"/>
    </xf>
    <xf numFmtId="49" fontId="21" fillId="0" borderId="1" xfId="0" applyNumberFormat="1" applyFont="1" applyFill="1" applyBorder="1" applyAlignment="1">
      <alignment horizontal="left"/>
    </xf>
    <xf numFmtId="49" fontId="21" fillId="0" borderId="1" xfId="11" applyNumberFormat="1" applyFont="1" applyFill="1" applyBorder="1" applyAlignment="1">
      <alignment horizontal="left" vertical="center"/>
    </xf>
    <xf numFmtId="49" fontId="21" fillId="0" borderId="1" xfId="11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49" fontId="21" fillId="0" borderId="5" xfId="0" applyNumberFormat="1" applyFont="1" applyBorder="1" applyAlignment="1">
      <alignment horizontal="left" vertical="center"/>
    </xf>
    <xf numFmtId="49" fontId="21" fillId="0" borderId="5" xfId="0" applyNumberFormat="1" applyFont="1" applyFill="1" applyBorder="1" applyAlignment="1">
      <alignment horizontal="left"/>
    </xf>
    <xf numFmtId="49" fontId="21" fillId="0" borderId="5" xfId="11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/>
    </xf>
    <xf numFmtId="49" fontId="21" fillId="4" borderId="1" xfId="0" applyNumberFormat="1" applyFont="1" applyFill="1" applyBorder="1" applyAlignment="1"/>
    <xf numFmtId="0" fontId="21" fillId="4" borderId="28" xfId="6" applyFont="1" applyFill="1" applyBorder="1" applyAlignment="1">
      <alignment horizontal="center"/>
    </xf>
    <xf numFmtId="0" fontId="21" fillId="4" borderId="1" xfId="6" applyFont="1" applyFill="1" applyBorder="1" applyAlignment="1">
      <alignment horizontal="center"/>
    </xf>
    <xf numFmtId="0" fontId="21" fillId="4" borderId="1" xfId="9" applyFont="1" applyFill="1" applyBorder="1" applyAlignment="1">
      <alignment horizontal="center"/>
    </xf>
    <xf numFmtId="49" fontId="21" fillId="4" borderId="28" xfId="6" applyNumberFormat="1" applyFont="1" applyFill="1" applyBorder="1" applyAlignment="1">
      <alignment horizontal="center"/>
    </xf>
    <xf numFmtId="0" fontId="9" fillId="0" borderId="28" xfId="9" applyFont="1" applyFill="1" applyBorder="1" applyAlignment="1">
      <alignment horizontal="center"/>
    </xf>
    <xf numFmtId="49" fontId="21" fillId="4" borderId="1" xfId="6" applyNumberFormat="1" applyFont="1" applyFill="1" applyBorder="1" applyAlignment="1">
      <alignment horizontal="center"/>
    </xf>
    <xf numFmtId="0" fontId="9" fillId="4" borderId="1" xfId="6" applyNumberFormat="1" applyFont="1" applyFill="1" applyBorder="1" applyAlignment="1">
      <alignment horizontal="center"/>
    </xf>
    <xf numFmtId="0" fontId="24" fillId="0" borderId="1" xfId="9" applyFont="1" applyFill="1" applyBorder="1" applyAlignment="1">
      <alignment horizontal="center"/>
    </xf>
    <xf numFmtId="0" fontId="9" fillId="0" borderId="1" xfId="9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0" fontId="21" fillId="0" borderId="28" xfId="9" applyFont="1" applyBorder="1" applyAlignment="1">
      <alignment horizontal="center"/>
    </xf>
    <xf numFmtId="0" fontId="21" fillId="0" borderId="31" xfId="9" applyFont="1" applyBorder="1" applyAlignment="1">
      <alignment horizontal="center"/>
    </xf>
    <xf numFmtId="0" fontId="21" fillId="4" borderId="5" xfId="6" applyFont="1" applyFill="1" applyBorder="1" applyAlignment="1">
      <alignment horizontal="center"/>
    </xf>
    <xf numFmtId="0" fontId="24" fillId="4" borderId="5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1" fontId="9" fillId="4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9" fillId="0" borderId="1" xfId="0" applyFont="1" applyBorder="1" applyAlignment="1"/>
    <xf numFmtId="0" fontId="9" fillId="4" borderId="28" xfId="0" applyFont="1" applyFill="1" applyBorder="1" applyAlignment="1"/>
    <xf numFmtId="0" fontId="9" fillId="4" borderId="1" xfId="0" applyFont="1" applyFill="1" applyBorder="1" applyAlignment="1"/>
    <xf numFmtId="0" fontId="21" fillId="4" borderId="1" xfId="0" applyFont="1" applyFill="1" applyBorder="1" applyAlignment="1">
      <alignment horizontal="center" vertical="center"/>
    </xf>
    <xf numFmtId="1" fontId="21" fillId="4" borderId="1" xfId="0" applyNumberFormat="1" applyFont="1" applyFill="1" applyBorder="1" applyAlignment="1">
      <alignment horizontal="center" vertical="center"/>
    </xf>
    <xf numFmtId="1" fontId="24" fillId="4" borderId="1" xfId="0" applyNumberFormat="1" applyFont="1" applyFill="1" applyBorder="1" applyAlignment="1">
      <alignment horizontal="center" vertical="center"/>
    </xf>
    <xf numFmtId="1" fontId="21" fillId="4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left"/>
    </xf>
    <xf numFmtId="0" fontId="25" fillId="4" borderId="1" xfId="0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left" vertical="center"/>
    </xf>
    <xf numFmtId="0" fontId="25" fillId="4" borderId="1" xfId="0" applyFont="1" applyFill="1" applyBorder="1" applyAlignment="1">
      <alignment horizontal="center" vertical="center"/>
    </xf>
    <xf numFmtId="0" fontId="25" fillId="4" borderId="5" xfId="0" applyFont="1" applyFill="1" applyBorder="1" applyAlignment="1">
      <alignment horizontal="center" vertical="center"/>
    </xf>
    <xf numFmtId="0" fontId="25" fillId="4" borderId="5" xfId="0" applyFont="1" applyFill="1" applyBorder="1" applyAlignment="1">
      <alignment horizontal="center"/>
    </xf>
    <xf numFmtId="0" fontId="21" fillId="4" borderId="1" xfId="0" applyFont="1" applyFill="1" applyBorder="1"/>
    <xf numFmtId="0" fontId="21" fillId="6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/>
    </xf>
    <xf numFmtId="0" fontId="24" fillId="4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left"/>
    </xf>
    <xf numFmtId="0" fontId="22" fillId="9" borderId="1" xfId="12" applyNumberFormat="1" applyFont="1" applyFill="1" applyBorder="1" applyAlignment="1">
      <alignment horizontal="center" vertical="center"/>
    </xf>
    <xf numFmtId="0" fontId="22" fillId="9" borderId="2" xfId="12" applyNumberFormat="1" applyFont="1" applyFill="1" applyBorder="1" applyAlignment="1">
      <alignment horizontal="center"/>
    </xf>
    <xf numFmtId="0" fontId="22" fillId="9" borderId="1" xfId="12" applyNumberFormat="1" applyFont="1" applyFill="1" applyBorder="1" applyAlignment="1">
      <alignment horizontal="center"/>
    </xf>
    <xf numFmtId="0" fontId="23" fillId="9" borderId="1" xfId="12" applyNumberFormat="1" applyFont="1" applyFill="1" applyBorder="1" applyAlignment="1">
      <alignment horizontal="center"/>
    </xf>
    <xf numFmtId="0" fontId="23" fillId="9" borderId="5" xfId="12" applyNumberFormat="1" applyFont="1" applyFill="1" applyBorder="1" applyAlignment="1">
      <alignment horizontal="center"/>
    </xf>
    <xf numFmtId="0" fontId="23" fillId="9" borderId="1" xfId="12" applyNumberFormat="1" applyFont="1" applyFill="1" applyBorder="1" applyAlignment="1">
      <alignment horizontal="center" vertical="center"/>
    </xf>
    <xf numFmtId="164" fontId="9" fillId="4" borderId="1" xfId="11" applyNumberFormat="1" applyFont="1" applyFill="1" applyBorder="1" applyAlignment="1">
      <alignment vertical="center"/>
    </xf>
    <xf numFmtId="0" fontId="9" fillId="10" borderId="1" xfId="0" applyFont="1" applyFill="1" applyBorder="1"/>
    <xf numFmtId="0" fontId="9" fillId="10" borderId="1" xfId="0" applyFont="1" applyFill="1" applyBorder="1" applyAlignment="1">
      <alignment horizontal="left"/>
    </xf>
    <xf numFmtId="0" fontId="9" fillId="10" borderId="1" xfId="0" applyFont="1" applyFill="1" applyBorder="1" applyAlignment="1">
      <alignment horizontal="center"/>
    </xf>
    <xf numFmtId="1" fontId="21" fillId="10" borderId="1" xfId="0" applyNumberFormat="1" applyFont="1" applyFill="1" applyBorder="1" applyAlignment="1">
      <alignment horizontal="center"/>
    </xf>
    <xf numFmtId="0" fontId="21" fillId="10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wrapText="1"/>
    </xf>
    <xf numFmtId="0" fontId="5" fillId="7" borderId="18" xfId="0" applyFont="1" applyFill="1" applyBorder="1" applyAlignment="1">
      <alignment horizontal="center" wrapText="1"/>
    </xf>
    <xf numFmtId="0" fontId="5" fillId="7" borderId="19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wrapText="1"/>
    </xf>
    <xf numFmtId="0" fontId="5" fillId="7" borderId="7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 wrapText="1"/>
    </xf>
    <xf numFmtId="0" fontId="5" fillId="7" borderId="10" xfId="0" applyFont="1" applyFill="1" applyBorder="1" applyAlignment="1">
      <alignment horizont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showGridLines="0" tabSelected="1" zoomScale="80" zoomScaleNormal="80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F4" sqref="F4:F125"/>
    </sheetView>
  </sheetViews>
  <sheetFormatPr defaultRowHeight="15" x14ac:dyDescent="0.25"/>
  <cols>
    <col min="1" max="1" width="12.42578125" style="3" bestFit="1" customWidth="1"/>
    <col min="2" max="2" width="34.7109375" bestFit="1" customWidth="1"/>
    <col min="3" max="3" width="12.42578125" bestFit="1" customWidth="1"/>
    <col min="4" max="4" width="15.140625" customWidth="1"/>
    <col min="5" max="6" width="15" bestFit="1" customWidth="1"/>
    <col min="7" max="7" width="14.140625" customWidth="1"/>
    <col min="8" max="8" width="15" customWidth="1"/>
    <col min="9" max="13" width="13.7109375" customWidth="1"/>
    <col min="14" max="14" width="15.140625" bestFit="1" customWidth="1"/>
    <col min="15" max="15" width="13.7109375" customWidth="1"/>
    <col min="16" max="16" width="15" customWidth="1"/>
    <col min="17" max="17" width="13.28515625" customWidth="1"/>
  </cols>
  <sheetData>
    <row r="1" spans="1:17" ht="30.75" customHeight="1" x14ac:dyDescent="0.25">
      <c r="A1" s="41"/>
      <c r="B1" s="42" t="s">
        <v>1463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3"/>
      <c r="Q1" s="44"/>
    </row>
    <row r="2" spans="1:17" ht="30.75" customHeight="1" x14ac:dyDescent="0.25">
      <c r="A2" s="237" t="s">
        <v>1428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9"/>
      <c r="P2" s="6" t="s">
        <v>185</v>
      </c>
      <c r="Q2" s="7">
        <v>2</v>
      </c>
    </row>
    <row r="3" spans="1:17" s="5" customFormat="1" ht="45" customHeight="1" x14ac:dyDescent="0.25">
      <c r="A3" s="155" t="s">
        <v>1367</v>
      </c>
      <c r="B3" s="17" t="s">
        <v>137</v>
      </c>
      <c r="C3" s="17" t="s">
        <v>0</v>
      </c>
      <c r="D3" s="17" t="s">
        <v>1</v>
      </c>
      <c r="E3" s="54" t="s">
        <v>1455</v>
      </c>
      <c r="F3" s="56" t="s">
        <v>1456</v>
      </c>
      <c r="G3" s="18" t="s">
        <v>1405</v>
      </c>
      <c r="H3" s="18" t="s">
        <v>182</v>
      </c>
      <c r="I3" s="18" t="s">
        <v>183</v>
      </c>
      <c r="J3" s="18" t="s">
        <v>1093</v>
      </c>
      <c r="K3" s="18" t="s">
        <v>1094</v>
      </c>
      <c r="L3" s="18" t="s">
        <v>1095</v>
      </c>
      <c r="M3" s="18" t="s">
        <v>1096</v>
      </c>
      <c r="N3" s="59" t="s">
        <v>1117</v>
      </c>
      <c r="O3" s="59" t="s">
        <v>1118</v>
      </c>
      <c r="P3" s="18" t="s">
        <v>175</v>
      </c>
      <c r="Q3" s="18" t="s">
        <v>176</v>
      </c>
    </row>
    <row r="4" spans="1:17" x14ac:dyDescent="0.25">
      <c r="A4" s="13">
        <v>1</v>
      </c>
      <c r="B4" s="152" t="s">
        <v>1304</v>
      </c>
      <c r="C4" s="14" t="s">
        <v>3</v>
      </c>
      <c r="D4" s="49" t="s">
        <v>3</v>
      </c>
      <c r="E4" s="148">
        <v>2523075.4600000004</v>
      </c>
      <c r="F4" s="15">
        <v>2097396.4320999999</v>
      </c>
      <c r="G4" s="154">
        <f t="shared" ref="G4:G66" si="0">IFERROR(F4/E4,0)</f>
        <v>0.83128565330344872</v>
      </c>
      <c r="H4" s="15">
        <f t="shared" ref="H4:H35" si="1">(E4*0.8)-F4</f>
        <v>-78936.064099999378</v>
      </c>
      <c r="I4" s="15">
        <f t="shared" ref="I4:I35" si="2">H4/$Q$2</f>
        <v>-39468.032049999689</v>
      </c>
      <c r="J4" s="15">
        <f>(E4*0.86)-F4</f>
        <v>72448.463500000536</v>
      </c>
      <c r="K4" s="15">
        <f>J4/$Q$2</f>
        <v>36224.231750000268</v>
      </c>
      <c r="L4" s="15">
        <f>(E4*0.91)-F4</f>
        <v>198602.23650000058</v>
      </c>
      <c r="M4" s="15">
        <f>L4/$Q$2</f>
        <v>99301.118250000291</v>
      </c>
      <c r="N4" s="60">
        <f>(E4*0.96)-F4</f>
        <v>324756.00950000063</v>
      </c>
      <c r="O4" s="15">
        <f>N4/$Q$2</f>
        <v>162378.00475000031</v>
      </c>
      <c r="P4" s="16">
        <f t="shared" ref="P4:P35" si="3">E4-F4</f>
        <v>425679.02790000057</v>
      </c>
      <c r="Q4" s="15">
        <f>P4/$Q$2</f>
        <v>212839.51395000028</v>
      </c>
    </row>
    <row r="5" spans="1:17" x14ac:dyDescent="0.25">
      <c r="A5" s="1">
        <v>2</v>
      </c>
      <c r="B5" s="2" t="s">
        <v>6</v>
      </c>
      <c r="C5" s="2" t="s">
        <v>3</v>
      </c>
      <c r="D5" s="29" t="s">
        <v>5</v>
      </c>
      <c r="E5" s="148">
        <v>3282403.1424999996</v>
      </c>
      <c r="F5" s="15">
        <v>3078271.5445999987</v>
      </c>
      <c r="G5" s="154">
        <f t="shared" si="0"/>
        <v>0.93781032096364414</v>
      </c>
      <c r="H5" s="15">
        <f t="shared" si="1"/>
        <v>-452349.03059999878</v>
      </c>
      <c r="I5" s="10">
        <f t="shared" si="2"/>
        <v>-226174.51529999939</v>
      </c>
      <c r="J5" s="15">
        <f t="shared" ref="J5:J67" si="4">(E5*0.86)-F5</f>
        <v>-255404.84204999916</v>
      </c>
      <c r="K5" s="15">
        <f t="shared" ref="K5:K66" si="5">J5/$Q$2</f>
        <v>-127702.42102499958</v>
      </c>
      <c r="L5" s="15">
        <f t="shared" ref="L5:L67" si="6">(E5*0.91)-F5</f>
        <v>-91284.684924998786</v>
      </c>
      <c r="M5" s="15">
        <f t="shared" ref="M5:O66" si="7">L5/$Q$2</f>
        <v>-45642.342462499393</v>
      </c>
      <c r="N5" s="60">
        <f t="shared" ref="N5:N67" si="8">(E5*0.96)-F5</f>
        <v>72835.472200000659</v>
      </c>
      <c r="O5" s="15">
        <f t="shared" si="7"/>
        <v>36417.736100000329</v>
      </c>
      <c r="P5" s="12">
        <f t="shared" si="3"/>
        <v>204131.59790000087</v>
      </c>
      <c r="Q5" s="10">
        <f t="shared" ref="Q5:Q66" si="9">P5/$Q$2</f>
        <v>102065.79895000043</v>
      </c>
    </row>
    <row r="6" spans="1:17" x14ac:dyDescent="0.25">
      <c r="A6" s="1">
        <v>3</v>
      </c>
      <c r="B6" s="29" t="s">
        <v>1261</v>
      </c>
      <c r="C6" s="2" t="s">
        <v>3</v>
      </c>
      <c r="D6" s="29" t="s">
        <v>3</v>
      </c>
      <c r="E6" s="148">
        <v>3753157.5424999995</v>
      </c>
      <c r="F6" s="15">
        <v>2507319.4004999986</v>
      </c>
      <c r="G6" s="154">
        <f t="shared" si="0"/>
        <v>0.6680559960799991</v>
      </c>
      <c r="H6" s="15">
        <f t="shared" si="1"/>
        <v>495206.63350000139</v>
      </c>
      <c r="I6" s="10">
        <f t="shared" si="2"/>
        <v>247603.3167500007</v>
      </c>
      <c r="J6" s="15">
        <f t="shared" si="4"/>
        <v>720396.08605000097</v>
      </c>
      <c r="K6" s="15">
        <f t="shared" si="5"/>
        <v>360198.04302500049</v>
      </c>
      <c r="L6" s="15">
        <f t="shared" si="6"/>
        <v>908053.96317500109</v>
      </c>
      <c r="M6" s="15">
        <f t="shared" si="7"/>
        <v>454026.98158750054</v>
      </c>
      <c r="N6" s="60">
        <f t="shared" si="8"/>
        <v>1095711.8403000007</v>
      </c>
      <c r="O6" s="15">
        <f t="shared" si="7"/>
        <v>547855.92015000037</v>
      </c>
      <c r="P6" s="12">
        <f t="shared" si="3"/>
        <v>1245838.1420000009</v>
      </c>
      <c r="Q6" s="10">
        <f t="shared" si="9"/>
        <v>622919.07100000046</v>
      </c>
    </row>
    <row r="7" spans="1:17" x14ac:dyDescent="0.25">
      <c r="A7" s="13">
        <v>4</v>
      </c>
      <c r="B7" s="2" t="s">
        <v>9</v>
      </c>
      <c r="C7" s="2" t="s">
        <v>3</v>
      </c>
      <c r="D7" s="29" t="s">
        <v>8</v>
      </c>
      <c r="E7" s="148">
        <v>4973521.87</v>
      </c>
      <c r="F7" s="15">
        <v>2483279.4978000005</v>
      </c>
      <c r="G7" s="154">
        <f t="shared" si="0"/>
        <v>0.49930000565172955</v>
      </c>
      <c r="H7" s="15">
        <f t="shared" si="1"/>
        <v>1495537.9981999998</v>
      </c>
      <c r="I7" s="10">
        <f t="shared" si="2"/>
        <v>747768.9990999999</v>
      </c>
      <c r="J7" s="15">
        <f t="shared" si="4"/>
        <v>1793949.3103999994</v>
      </c>
      <c r="K7" s="15">
        <f t="shared" si="5"/>
        <v>896974.65519999969</v>
      </c>
      <c r="L7" s="15">
        <f t="shared" si="6"/>
        <v>2042625.4038999998</v>
      </c>
      <c r="M7" s="15">
        <f t="shared" si="7"/>
        <v>1021312.7019499999</v>
      </c>
      <c r="N7" s="60">
        <f t="shared" si="8"/>
        <v>2291301.4973999993</v>
      </c>
      <c r="O7" s="15">
        <f t="shared" si="7"/>
        <v>1145650.7486999996</v>
      </c>
      <c r="P7" s="12">
        <f t="shared" si="3"/>
        <v>2490242.3721999996</v>
      </c>
      <c r="Q7" s="10">
        <f t="shared" si="9"/>
        <v>1245121.1860999998</v>
      </c>
    </row>
    <row r="8" spans="1:17" x14ac:dyDescent="0.25">
      <c r="A8" s="1">
        <v>5</v>
      </c>
      <c r="B8" s="2" t="s">
        <v>14</v>
      </c>
      <c r="C8" s="2" t="s">
        <v>3</v>
      </c>
      <c r="D8" s="29" t="s">
        <v>13</v>
      </c>
      <c r="E8" s="148">
        <v>4885046.5250000004</v>
      </c>
      <c r="F8" s="15">
        <v>2713146.3610999994</v>
      </c>
      <c r="G8" s="154">
        <f t="shared" si="0"/>
        <v>0.55539826431847528</v>
      </c>
      <c r="H8" s="15">
        <f t="shared" si="1"/>
        <v>1194890.8589000013</v>
      </c>
      <c r="I8" s="10">
        <f t="shared" si="2"/>
        <v>597445.42945000064</v>
      </c>
      <c r="J8" s="15">
        <f t="shared" si="4"/>
        <v>1487993.6504000006</v>
      </c>
      <c r="K8" s="15">
        <f t="shared" si="5"/>
        <v>743996.82520000031</v>
      </c>
      <c r="L8" s="15">
        <f t="shared" si="6"/>
        <v>1732245.9766500015</v>
      </c>
      <c r="M8" s="15">
        <f t="shared" si="7"/>
        <v>866122.98832500074</v>
      </c>
      <c r="N8" s="60">
        <f t="shared" si="8"/>
        <v>1976498.3029000005</v>
      </c>
      <c r="O8" s="15">
        <f t="shared" si="7"/>
        <v>988249.15145000024</v>
      </c>
      <c r="P8" s="12">
        <f t="shared" si="3"/>
        <v>2171900.163900001</v>
      </c>
      <c r="Q8" s="10">
        <f t="shared" si="9"/>
        <v>1085950.0819500005</v>
      </c>
    </row>
    <row r="9" spans="1:17" x14ac:dyDescent="0.25">
      <c r="A9" s="1">
        <v>6</v>
      </c>
      <c r="B9" s="2" t="s">
        <v>10</v>
      </c>
      <c r="C9" s="2" t="s">
        <v>3</v>
      </c>
      <c r="D9" s="29" t="s">
        <v>8</v>
      </c>
      <c r="E9" s="148">
        <v>5366217.7575000012</v>
      </c>
      <c r="F9" s="15">
        <v>3197502.2803000002</v>
      </c>
      <c r="G9" s="154">
        <f t="shared" si="0"/>
        <v>0.59585772042721652</v>
      </c>
      <c r="H9" s="15">
        <f t="shared" si="1"/>
        <v>1095471.925700001</v>
      </c>
      <c r="I9" s="10">
        <f t="shared" si="2"/>
        <v>547735.96285000048</v>
      </c>
      <c r="J9" s="15">
        <f t="shared" si="4"/>
        <v>1417444.9911500006</v>
      </c>
      <c r="K9" s="15">
        <f t="shared" si="5"/>
        <v>708722.4955750003</v>
      </c>
      <c r="L9" s="15">
        <f t="shared" si="6"/>
        <v>1685755.8790250006</v>
      </c>
      <c r="M9" s="15">
        <f t="shared" si="7"/>
        <v>842877.93951250031</v>
      </c>
      <c r="N9" s="60">
        <f t="shared" si="8"/>
        <v>1954066.7669000006</v>
      </c>
      <c r="O9" s="15">
        <f t="shared" si="7"/>
        <v>977033.38345000031</v>
      </c>
      <c r="P9" s="12">
        <f t="shared" si="3"/>
        <v>2168715.477200001</v>
      </c>
      <c r="Q9" s="10">
        <f t="shared" si="9"/>
        <v>1084357.7386000005</v>
      </c>
    </row>
    <row r="10" spans="1:17" x14ac:dyDescent="0.25">
      <c r="A10" s="13">
        <v>7</v>
      </c>
      <c r="B10" s="2" t="s">
        <v>15</v>
      </c>
      <c r="C10" s="2" t="s">
        <v>3</v>
      </c>
      <c r="D10" s="29" t="s">
        <v>5</v>
      </c>
      <c r="E10" s="148">
        <v>5873083.2125000013</v>
      </c>
      <c r="F10" s="15">
        <v>4589014.7389000012</v>
      </c>
      <c r="G10" s="154">
        <f t="shared" si="0"/>
        <v>0.78136382081782063</v>
      </c>
      <c r="H10" s="15">
        <f t="shared" si="1"/>
        <v>109451.83110000007</v>
      </c>
      <c r="I10" s="10">
        <f t="shared" si="2"/>
        <v>54725.915550000034</v>
      </c>
      <c r="J10" s="15">
        <f t="shared" si="4"/>
        <v>461836.82385000028</v>
      </c>
      <c r="K10" s="15">
        <f t="shared" si="5"/>
        <v>230918.41192500014</v>
      </c>
      <c r="L10" s="15">
        <f t="shared" si="6"/>
        <v>755490.98447499983</v>
      </c>
      <c r="M10" s="15">
        <f t="shared" si="7"/>
        <v>377745.49223749992</v>
      </c>
      <c r="N10" s="60">
        <f t="shared" si="8"/>
        <v>1049145.1451000003</v>
      </c>
      <c r="O10" s="15">
        <f t="shared" si="7"/>
        <v>524572.57255000016</v>
      </c>
      <c r="P10" s="12">
        <f t="shared" si="3"/>
        <v>1284068.4736000001</v>
      </c>
      <c r="Q10" s="10">
        <f t="shared" si="9"/>
        <v>642034.23680000007</v>
      </c>
    </row>
    <row r="11" spans="1:17" x14ac:dyDescent="0.25">
      <c r="A11" s="1">
        <v>8</v>
      </c>
      <c r="B11" s="2" t="s">
        <v>16</v>
      </c>
      <c r="C11" s="2" t="s">
        <v>3</v>
      </c>
      <c r="D11" s="29" t="s">
        <v>8</v>
      </c>
      <c r="E11" s="148">
        <v>5455375.8750000009</v>
      </c>
      <c r="F11" s="15">
        <v>2997539.1632999992</v>
      </c>
      <c r="G11" s="154">
        <f t="shared" si="0"/>
        <v>0.54946519396337634</v>
      </c>
      <c r="H11" s="15">
        <f t="shared" si="1"/>
        <v>1366761.5367000019</v>
      </c>
      <c r="I11" s="10">
        <f t="shared" si="2"/>
        <v>683380.76835000096</v>
      </c>
      <c r="J11" s="15">
        <f t="shared" si="4"/>
        <v>1694084.0892000012</v>
      </c>
      <c r="K11" s="15">
        <f t="shared" si="5"/>
        <v>847042.0446000006</v>
      </c>
      <c r="L11" s="15">
        <f t="shared" si="6"/>
        <v>1966852.8829500014</v>
      </c>
      <c r="M11" s="15">
        <f t="shared" si="7"/>
        <v>983426.4414750007</v>
      </c>
      <c r="N11" s="60">
        <f t="shared" si="8"/>
        <v>2239621.6767000016</v>
      </c>
      <c r="O11" s="15">
        <f t="shared" si="7"/>
        <v>1119810.8383500008</v>
      </c>
      <c r="P11" s="12">
        <f t="shared" si="3"/>
        <v>2457836.7117000017</v>
      </c>
      <c r="Q11" s="10">
        <f t="shared" si="9"/>
        <v>1228918.3558500009</v>
      </c>
    </row>
    <row r="12" spans="1:17" x14ac:dyDescent="0.25">
      <c r="A12" s="1">
        <v>9</v>
      </c>
      <c r="B12" s="2" t="s">
        <v>11</v>
      </c>
      <c r="C12" s="2" t="s">
        <v>3</v>
      </c>
      <c r="D12" s="29" t="s">
        <v>8</v>
      </c>
      <c r="E12" s="148">
        <v>6290880.8375000004</v>
      </c>
      <c r="F12" s="15">
        <v>4430969.4262000024</v>
      </c>
      <c r="G12" s="154">
        <f t="shared" si="0"/>
        <v>0.70434801431731975</v>
      </c>
      <c r="H12" s="15">
        <f t="shared" si="1"/>
        <v>601735.24379999842</v>
      </c>
      <c r="I12" s="10">
        <f t="shared" si="2"/>
        <v>300867.62189999921</v>
      </c>
      <c r="J12" s="15">
        <f t="shared" si="4"/>
        <v>979188.09404999763</v>
      </c>
      <c r="K12" s="15">
        <f t="shared" si="5"/>
        <v>489594.04702499881</v>
      </c>
      <c r="L12" s="15">
        <f t="shared" si="6"/>
        <v>1293732.1359249977</v>
      </c>
      <c r="M12" s="15">
        <f t="shared" si="7"/>
        <v>646866.06796249887</v>
      </c>
      <c r="N12" s="60">
        <f t="shared" si="8"/>
        <v>1608276.1777999979</v>
      </c>
      <c r="O12" s="15">
        <f t="shared" si="7"/>
        <v>804138.08889999893</v>
      </c>
      <c r="P12" s="12">
        <f t="shared" si="3"/>
        <v>1859911.4112999979</v>
      </c>
      <c r="Q12" s="10">
        <f t="shared" si="9"/>
        <v>929955.70564999897</v>
      </c>
    </row>
    <row r="13" spans="1:17" x14ac:dyDescent="0.25">
      <c r="A13" s="13">
        <v>10</v>
      </c>
      <c r="B13" s="2" t="s">
        <v>7</v>
      </c>
      <c r="C13" s="2" t="s">
        <v>3</v>
      </c>
      <c r="D13" s="29" t="s">
        <v>5</v>
      </c>
      <c r="E13" s="148">
        <v>7834492.4325000001</v>
      </c>
      <c r="F13" s="15">
        <v>5799453.4098999994</v>
      </c>
      <c r="G13" s="154">
        <f t="shared" si="0"/>
        <v>0.74024622014337482</v>
      </c>
      <c r="H13" s="15">
        <f t="shared" si="1"/>
        <v>468140.53610000107</v>
      </c>
      <c r="I13" s="10">
        <f t="shared" si="2"/>
        <v>234070.26805000054</v>
      </c>
      <c r="J13" s="15">
        <f t="shared" si="4"/>
        <v>938210.08205000032</v>
      </c>
      <c r="K13" s="15">
        <f t="shared" si="5"/>
        <v>469105.04102500016</v>
      </c>
      <c r="L13" s="15">
        <f t="shared" si="6"/>
        <v>1329934.7036750009</v>
      </c>
      <c r="M13" s="15">
        <f t="shared" si="7"/>
        <v>664967.35183750046</v>
      </c>
      <c r="N13" s="60">
        <f t="shared" si="8"/>
        <v>1721659.3253000006</v>
      </c>
      <c r="O13" s="15">
        <f t="shared" si="7"/>
        <v>860829.6626500003</v>
      </c>
      <c r="P13" s="12">
        <f t="shared" si="3"/>
        <v>2035039.0226000007</v>
      </c>
      <c r="Q13" s="10">
        <f t="shared" si="9"/>
        <v>1017519.5113000004</v>
      </c>
    </row>
    <row r="14" spans="1:17" x14ac:dyDescent="0.25">
      <c r="A14" s="1">
        <v>11</v>
      </c>
      <c r="B14" s="2" t="s">
        <v>4</v>
      </c>
      <c r="C14" s="2" t="s">
        <v>3</v>
      </c>
      <c r="D14" s="29" t="s">
        <v>5</v>
      </c>
      <c r="E14" s="148">
        <v>10334371.4575</v>
      </c>
      <c r="F14" s="15">
        <v>8252206.3615000034</v>
      </c>
      <c r="G14" s="154">
        <f t="shared" si="0"/>
        <v>0.79852039337245817</v>
      </c>
      <c r="H14" s="15">
        <f t="shared" si="1"/>
        <v>15290.804499996826</v>
      </c>
      <c r="I14" s="10">
        <f t="shared" si="2"/>
        <v>7645.402249998413</v>
      </c>
      <c r="J14" s="15">
        <f t="shared" si="4"/>
        <v>635353.09194999654</v>
      </c>
      <c r="K14" s="15">
        <f t="shared" si="5"/>
        <v>317676.54597499827</v>
      </c>
      <c r="L14" s="15">
        <f t="shared" si="6"/>
        <v>1152071.6648249971</v>
      </c>
      <c r="M14" s="15">
        <f t="shared" si="7"/>
        <v>576035.83241249854</v>
      </c>
      <c r="N14" s="60">
        <f t="shared" si="8"/>
        <v>1668790.2376999957</v>
      </c>
      <c r="O14" s="15">
        <f t="shared" si="7"/>
        <v>834395.11884999787</v>
      </c>
      <c r="P14" s="12">
        <f t="shared" si="3"/>
        <v>2082165.0959999962</v>
      </c>
      <c r="Q14" s="10">
        <f t="shared" si="9"/>
        <v>1041082.5479999981</v>
      </c>
    </row>
    <row r="15" spans="1:17" x14ac:dyDescent="0.25">
      <c r="A15" s="1">
        <v>12</v>
      </c>
      <c r="B15" s="2" t="s">
        <v>2</v>
      </c>
      <c r="C15" s="2" t="s">
        <v>3</v>
      </c>
      <c r="D15" s="29" t="s">
        <v>13</v>
      </c>
      <c r="E15" s="148">
        <v>9465941.8000000007</v>
      </c>
      <c r="F15" s="15">
        <v>6792690.2702000001</v>
      </c>
      <c r="G15" s="154">
        <f t="shared" si="0"/>
        <v>0.71759265097108449</v>
      </c>
      <c r="H15" s="15">
        <f t="shared" si="1"/>
        <v>780063.1698000012</v>
      </c>
      <c r="I15" s="10">
        <f t="shared" si="2"/>
        <v>390031.5849000006</v>
      </c>
      <c r="J15" s="15">
        <f t="shared" si="4"/>
        <v>1348019.6778000006</v>
      </c>
      <c r="K15" s="15">
        <f t="shared" si="5"/>
        <v>674009.83890000032</v>
      </c>
      <c r="L15" s="15">
        <f t="shared" si="6"/>
        <v>1821316.7678000005</v>
      </c>
      <c r="M15" s="15">
        <f t="shared" si="7"/>
        <v>910658.38390000025</v>
      </c>
      <c r="N15" s="60">
        <f t="shared" si="8"/>
        <v>2294613.8578000003</v>
      </c>
      <c r="O15" s="15">
        <f t="shared" si="7"/>
        <v>1147306.9289000002</v>
      </c>
      <c r="P15" s="12">
        <f t="shared" si="3"/>
        <v>2673251.5298000006</v>
      </c>
      <c r="Q15" s="10">
        <f t="shared" si="9"/>
        <v>1336625.7649000003</v>
      </c>
    </row>
    <row r="16" spans="1:17" x14ac:dyDescent="0.25">
      <c r="A16" s="13">
        <v>13</v>
      </c>
      <c r="B16" s="2" t="s">
        <v>12</v>
      </c>
      <c r="C16" s="2" t="s">
        <v>3</v>
      </c>
      <c r="D16" s="49" t="s">
        <v>13</v>
      </c>
      <c r="E16" s="148">
        <v>10783538.002499999</v>
      </c>
      <c r="F16" s="15">
        <v>9399213.4440000039</v>
      </c>
      <c r="G16" s="154">
        <f t="shared" si="0"/>
        <v>0.8716261251011439</v>
      </c>
      <c r="H16" s="15">
        <f t="shared" si="1"/>
        <v>-772383.04200000316</v>
      </c>
      <c r="I16" s="10">
        <f t="shared" si="2"/>
        <v>-386191.52100000158</v>
      </c>
      <c r="J16" s="15">
        <f t="shared" si="4"/>
        <v>-125370.76185000502</v>
      </c>
      <c r="K16" s="15">
        <f t="shared" si="5"/>
        <v>-62685.380925002508</v>
      </c>
      <c r="L16" s="15">
        <f t="shared" si="6"/>
        <v>413806.13827499561</v>
      </c>
      <c r="M16" s="15">
        <f t="shared" si="7"/>
        <v>206903.06913749781</v>
      </c>
      <c r="N16" s="60">
        <f t="shared" si="8"/>
        <v>952983.03839999437</v>
      </c>
      <c r="O16" s="15">
        <f t="shared" si="7"/>
        <v>476491.51919999719</v>
      </c>
      <c r="P16" s="12">
        <f t="shared" si="3"/>
        <v>1384324.5584999956</v>
      </c>
      <c r="Q16" s="10">
        <f t="shared" si="9"/>
        <v>692162.27924999781</v>
      </c>
    </row>
    <row r="17" spans="1:17" x14ac:dyDescent="0.25">
      <c r="A17" s="1">
        <v>14</v>
      </c>
      <c r="B17" s="2" t="s">
        <v>17</v>
      </c>
      <c r="C17" s="2" t="s">
        <v>3</v>
      </c>
      <c r="D17" s="29" t="s">
        <v>3</v>
      </c>
      <c r="E17" s="148">
        <v>11773878.65</v>
      </c>
      <c r="F17" s="15">
        <v>9347410.6358000003</v>
      </c>
      <c r="G17" s="154">
        <f t="shared" si="0"/>
        <v>0.79391090342178783</v>
      </c>
      <c r="H17" s="15">
        <f t="shared" si="1"/>
        <v>71692.284199999645</v>
      </c>
      <c r="I17" s="10">
        <f t="shared" si="2"/>
        <v>35846.142099999823</v>
      </c>
      <c r="J17" s="15">
        <f t="shared" si="4"/>
        <v>778125.00320000015</v>
      </c>
      <c r="K17" s="15">
        <f t="shared" si="5"/>
        <v>389062.50160000008</v>
      </c>
      <c r="L17" s="15">
        <f t="shared" si="6"/>
        <v>1366818.9357000012</v>
      </c>
      <c r="M17" s="15">
        <f t="shared" si="7"/>
        <v>683409.4678500006</v>
      </c>
      <c r="N17" s="60">
        <f t="shared" si="8"/>
        <v>1955512.8682000004</v>
      </c>
      <c r="O17" s="15">
        <f t="shared" si="7"/>
        <v>977756.43410000019</v>
      </c>
      <c r="P17" s="12">
        <f t="shared" si="3"/>
        <v>2426468.0142000001</v>
      </c>
      <c r="Q17" s="10">
        <f t="shared" si="9"/>
        <v>1213234.0071</v>
      </c>
    </row>
    <row r="18" spans="1:17" x14ac:dyDescent="0.25">
      <c r="A18" s="1">
        <v>15</v>
      </c>
      <c r="B18" s="2" t="s">
        <v>1162</v>
      </c>
      <c r="C18" s="2" t="s">
        <v>173</v>
      </c>
      <c r="D18" s="29" t="s">
        <v>19</v>
      </c>
      <c r="E18" s="148">
        <v>4747651.3325000005</v>
      </c>
      <c r="F18" s="15">
        <v>1902956.3064999997</v>
      </c>
      <c r="G18" s="154">
        <f t="shared" si="0"/>
        <v>0.40082056857742082</v>
      </c>
      <c r="H18" s="15">
        <f t="shared" si="1"/>
        <v>1895164.7595000009</v>
      </c>
      <c r="I18" s="10">
        <f t="shared" si="2"/>
        <v>947582.37975000043</v>
      </c>
      <c r="J18" s="15">
        <f t="shared" si="4"/>
        <v>2180023.8394500008</v>
      </c>
      <c r="K18" s="15">
        <f t="shared" si="5"/>
        <v>1090011.9197250004</v>
      </c>
      <c r="L18" s="15">
        <f t="shared" si="6"/>
        <v>2417406.4060750008</v>
      </c>
      <c r="M18" s="15">
        <f t="shared" si="7"/>
        <v>1208703.2030375004</v>
      </c>
      <c r="N18" s="60">
        <f t="shared" si="8"/>
        <v>2654788.9727000007</v>
      </c>
      <c r="O18" s="15">
        <f t="shared" si="7"/>
        <v>1327394.4863500004</v>
      </c>
      <c r="P18" s="12">
        <f t="shared" si="3"/>
        <v>2844695.0260000005</v>
      </c>
      <c r="Q18" s="10">
        <f t="shared" si="9"/>
        <v>1422347.5130000003</v>
      </c>
    </row>
    <row r="19" spans="1:17" x14ac:dyDescent="0.25">
      <c r="A19" s="13">
        <v>16</v>
      </c>
      <c r="B19" s="146" t="s">
        <v>1082</v>
      </c>
      <c r="C19" s="2" t="s">
        <v>173</v>
      </c>
      <c r="D19" s="29" t="s">
        <v>21</v>
      </c>
      <c r="E19" s="148">
        <v>3082520.1999999997</v>
      </c>
      <c r="F19" s="15">
        <v>1391245.2634999999</v>
      </c>
      <c r="G19" s="154">
        <f t="shared" si="0"/>
        <v>0.45133370529088501</v>
      </c>
      <c r="H19" s="15">
        <f t="shared" si="1"/>
        <v>1074770.8964999998</v>
      </c>
      <c r="I19" s="10">
        <f t="shared" si="2"/>
        <v>537385.4482499999</v>
      </c>
      <c r="J19" s="15">
        <f t="shared" si="4"/>
        <v>1259722.1084999996</v>
      </c>
      <c r="K19" s="15">
        <f t="shared" si="5"/>
        <v>629861.05424999981</v>
      </c>
      <c r="L19" s="15">
        <f t="shared" si="6"/>
        <v>1413848.1184999999</v>
      </c>
      <c r="M19" s="15">
        <f t="shared" si="7"/>
        <v>706924.05924999993</v>
      </c>
      <c r="N19" s="60">
        <f t="shared" si="8"/>
        <v>1567974.1284999996</v>
      </c>
      <c r="O19" s="15">
        <f t="shared" si="7"/>
        <v>783987.06424999982</v>
      </c>
      <c r="P19" s="12">
        <f t="shared" si="3"/>
        <v>1691274.9364999998</v>
      </c>
      <c r="Q19" s="10">
        <f t="shared" si="9"/>
        <v>845637.46824999992</v>
      </c>
    </row>
    <row r="20" spans="1:17" x14ac:dyDescent="0.25">
      <c r="A20" s="1">
        <v>17</v>
      </c>
      <c r="B20" s="2" t="s">
        <v>146</v>
      </c>
      <c r="C20" s="2" t="s">
        <v>173</v>
      </c>
      <c r="D20" s="29" t="s">
        <v>20</v>
      </c>
      <c r="E20" s="148">
        <v>1721934.7849999997</v>
      </c>
      <c r="F20" s="15">
        <v>1782683.1305999998</v>
      </c>
      <c r="G20" s="154">
        <f t="shared" si="0"/>
        <v>1.0352791209801828</v>
      </c>
      <c r="H20" s="15">
        <f t="shared" si="1"/>
        <v>-405135.30260000005</v>
      </c>
      <c r="I20" s="10">
        <f t="shared" si="2"/>
        <v>-202567.65130000003</v>
      </c>
      <c r="J20" s="15">
        <f t="shared" si="4"/>
        <v>-301819.21550000017</v>
      </c>
      <c r="K20" s="15">
        <f t="shared" si="5"/>
        <v>-150909.60775000008</v>
      </c>
      <c r="L20" s="15">
        <f t="shared" si="6"/>
        <v>-215722.47625000007</v>
      </c>
      <c r="M20" s="15">
        <f t="shared" si="7"/>
        <v>-107861.23812500003</v>
      </c>
      <c r="N20" s="60">
        <f t="shared" si="8"/>
        <v>-129625.7370000002</v>
      </c>
      <c r="O20" s="15">
        <f t="shared" si="7"/>
        <v>-64812.868500000099</v>
      </c>
      <c r="P20" s="12">
        <f t="shared" si="3"/>
        <v>-60748.345600000117</v>
      </c>
      <c r="Q20" s="10">
        <f t="shared" si="9"/>
        <v>-30374.172800000058</v>
      </c>
    </row>
    <row r="21" spans="1:17" x14ac:dyDescent="0.25">
      <c r="A21" s="1">
        <v>18</v>
      </c>
      <c r="B21" s="2" t="s">
        <v>147</v>
      </c>
      <c r="C21" s="2" t="s">
        <v>173</v>
      </c>
      <c r="D21" s="29" t="s">
        <v>23</v>
      </c>
      <c r="E21" s="148">
        <v>3466322.7524999995</v>
      </c>
      <c r="F21" s="15">
        <v>2403412.3308999999</v>
      </c>
      <c r="G21" s="154">
        <f t="shared" si="0"/>
        <v>0.69336080408744349</v>
      </c>
      <c r="H21" s="15">
        <f t="shared" si="1"/>
        <v>369645.87109999964</v>
      </c>
      <c r="I21" s="10">
        <f t="shared" si="2"/>
        <v>184822.93554999982</v>
      </c>
      <c r="J21" s="15">
        <f t="shared" si="4"/>
        <v>577625.23624999961</v>
      </c>
      <c r="K21" s="15">
        <f t="shared" si="5"/>
        <v>288812.6181249998</v>
      </c>
      <c r="L21" s="15">
        <f t="shared" si="6"/>
        <v>750941.37387499958</v>
      </c>
      <c r="M21" s="15">
        <f t="shared" si="7"/>
        <v>375470.68693749979</v>
      </c>
      <c r="N21" s="60">
        <f t="shared" si="8"/>
        <v>924257.51149999956</v>
      </c>
      <c r="O21" s="15">
        <f t="shared" si="7"/>
        <v>462128.75574999978</v>
      </c>
      <c r="P21" s="12">
        <f t="shared" si="3"/>
        <v>1062910.4215999995</v>
      </c>
      <c r="Q21" s="10">
        <f t="shared" si="9"/>
        <v>531455.21079999977</v>
      </c>
    </row>
    <row r="22" spans="1:17" x14ac:dyDescent="0.25">
      <c r="A22" s="13">
        <v>19</v>
      </c>
      <c r="B22" s="2" t="s">
        <v>144</v>
      </c>
      <c r="C22" s="2" t="s">
        <v>173</v>
      </c>
      <c r="D22" s="29" t="s">
        <v>24</v>
      </c>
      <c r="E22" s="148">
        <v>5344484.5074999966</v>
      </c>
      <c r="F22" s="15">
        <v>2819339.8238999997</v>
      </c>
      <c r="G22" s="154">
        <f t="shared" si="0"/>
        <v>0.52752324755429214</v>
      </c>
      <c r="H22" s="15">
        <f t="shared" si="1"/>
        <v>1456247.7820999981</v>
      </c>
      <c r="I22" s="10">
        <f t="shared" si="2"/>
        <v>728123.89104999905</v>
      </c>
      <c r="J22" s="15">
        <f t="shared" si="4"/>
        <v>1776916.8525499976</v>
      </c>
      <c r="K22" s="15">
        <f t="shared" si="5"/>
        <v>888458.42627499881</v>
      </c>
      <c r="L22" s="15">
        <f t="shared" si="6"/>
        <v>2044141.0779249971</v>
      </c>
      <c r="M22" s="15">
        <f t="shared" si="7"/>
        <v>1022070.5389624985</v>
      </c>
      <c r="N22" s="60">
        <f t="shared" si="8"/>
        <v>2311365.3032999965</v>
      </c>
      <c r="O22" s="15">
        <f t="shared" si="7"/>
        <v>1155682.6516499983</v>
      </c>
      <c r="P22" s="12">
        <f t="shared" si="3"/>
        <v>2525144.6835999968</v>
      </c>
      <c r="Q22" s="10">
        <f t="shared" si="9"/>
        <v>1262572.3417999984</v>
      </c>
    </row>
    <row r="23" spans="1:17" x14ac:dyDescent="0.25">
      <c r="A23" s="1">
        <v>20</v>
      </c>
      <c r="B23" s="2" t="s">
        <v>152</v>
      </c>
      <c r="C23" s="2" t="s">
        <v>173</v>
      </c>
      <c r="D23" s="29" t="s">
        <v>22</v>
      </c>
      <c r="E23" s="148">
        <v>3987981.0075000008</v>
      </c>
      <c r="F23" s="15">
        <v>3237225.1196000008</v>
      </c>
      <c r="G23" s="154">
        <f t="shared" si="0"/>
        <v>0.81174537027932425</v>
      </c>
      <c r="H23" s="15">
        <f t="shared" si="1"/>
        <v>-46840.313599999994</v>
      </c>
      <c r="I23" s="10">
        <f t="shared" si="2"/>
        <v>-23420.156799999997</v>
      </c>
      <c r="J23" s="15">
        <f t="shared" si="4"/>
        <v>192438.54685000004</v>
      </c>
      <c r="K23" s="15">
        <f t="shared" si="5"/>
        <v>96219.273425000021</v>
      </c>
      <c r="L23" s="15">
        <f t="shared" si="6"/>
        <v>391837.59722500015</v>
      </c>
      <c r="M23" s="15">
        <f t="shared" si="7"/>
        <v>195918.79861250008</v>
      </c>
      <c r="N23" s="60">
        <f t="shared" si="8"/>
        <v>591236.64759999979</v>
      </c>
      <c r="O23" s="15">
        <f t="shared" si="7"/>
        <v>295618.3237999999</v>
      </c>
      <c r="P23" s="12">
        <f t="shared" si="3"/>
        <v>750755.88789999997</v>
      </c>
      <c r="Q23" s="10">
        <f t="shared" si="9"/>
        <v>375377.94394999999</v>
      </c>
    </row>
    <row r="24" spans="1:17" x14ac:dyDescent="0.25">
      <c r="A24" s="1">
        <v>21</v>
      </c>
      <c r="B24" s="2" t="s">
        <v>142</v>
      </c>
      <c r="C24" s="2" t="s">
        <v>173</v>
      </c>
      <c r="D24" s="29" t="s">
        <v>20</v>
      </c>
      <c r="E24" s="148">
        <v>4806555.1124999998</v>
      </c>
      <c r="F24" s="15">
        <v>2791518.6592000006</v>
      </c>
      <c r="G24" s="154">
        <f t="shared" si="0"/>
        <v>0.58077325524476664</v>
      </c>
      <c r="H24" s="15">
        <f t="shared" si="1"/>
        <v>1053725.4307999993</v>
      </c>
      <c r="I24" s="10">
        <f t="shared" si="2"/>
        <v>526862.71539999964</v>
      </c>
      <c r="J24" s="15">
        <f t="shared" si="4"/>
        <v>1342118.7375499993</v>
      </c>
      <c r="K24" s="15">
        <f t="shared" si="5"/>
        <v>671059.36877499963</v>
      </c>
      <c r="L24" s="15">
        <f t="shared" si="6"/>
        <v>1582446.493174999</v>
      </c>
      <c r="M24" s="15">
        <f t="shared" si="7"/>
        <v>791223.24658749951</v>
      </c>
      <c r="N24" s="60">
        <f t="shared" si="8"/>
        <v>1822774.2487999992</v>
      </c>
      <c r="O24" s="15">
        <f t="shared" si="7"/>
        <v>911387.12439999962</v>
      </c>
      <c r="P24" s="12">
        <f t="shared" si="3"/>
        <v>2015036.4532999992</v>
      </c>
      <c r="Q24" s="10">
        <f t="shared" si="9"/>
        <v>1007518.2266499996</v>
      </c>
    </row>
    <row r="25" spans="1:17" x14ac:dyDescent="0.25">
      <c r="A25" s="13">
        <v>22</v>
      </c>
      <c r="B25" s="2" t="s">
        <v>148</v>
      </c>
      <c r="C25" s="2" t="s">
        <v>173</v>
      </c>
      <c r="D25" s="29" t="s">
        <v>20</v>
      </c>
      <c r="E25" s="148">
        <v>4030988.9399999985</v>
      </c>
      <c r="F25" s="15">
        <v>1970204.3196</v>
      </c>
      <c r="G25" s="154">
        <f t="shared" si="0"/>
        <v>0.48876450640918917</v>
      </c>
      <c r="H25" s="15">
        <f t="shared" si="1"/>
        <v>1254586.8323999988</v>
      </c>
      <c r="I25" s="10">
        <f t="shared" si="2"/>
        <v>627293.4161999994</v>
      </c>
      <c r="J25" s="15">
        <f t="shared" si="4"/>
        <v>1496446.1687999987</v>
      </c>
      <c r="K25" s="15">
        <f t="shared" si="5"/>
        <v>748223.08439999935</v>
      </c>
      <c r="L25" s="15">
        <f t="shared" si="6"/>
        <v>1697995.6157999989</v>
      </c>
      <c r="M25" s="15">
        <f t="shared" si="7"/>
        <v>848997.80789999943</v>
      </c>
      <c r="N25" s="60">
        <f t="shared" si="8"/>
        <v>1899545.0627999986</v>
      </c>
      <c r="O25" s="15">
        <f t="shared" si="7"/>
        <v>949772.53139999928</v>
      </c>
      <c r="P25" s="12">
        <f t="shared" si="3"/>
        <v>2060784.6203999985</v>
      </c>
      <c r="Q25" s="10">
        <f t="shared" si="9"/>
        <v>1030392.3101999993</v>
      </c>
    </row>
    <row r="26" spans="1:17" x14ac:dyDescent="0.25">
      <c r="A26" s="1">
        <v>23</v>
      </c>
      <c r="B26" s="2" t="s">
        <v>155</v>
      </c>
      <c r="C26" s="147" t="s">
        <v>173</v>
      </c>
      <c r="D26" s="29" t="s">
        <v>20</v>
      </c>
      <c r="E26" s="148">
        <v>3124089.8000000003</v>
      </c>
      <c r="F26" s="15">
        <v>2204216.2620999999</v>
      </c>
      <c r="G26" s="154">
        <f t="shared" si="0"/>
        <v>0.70555470655805086</v>
      </c>
      <c r="H26" s="15">
        <f t="shared" si="1"/>
        <v>295055.57790000038</v>
      </c>
      <c r="I26" s="10">
        <f t="shared" si="2"/>
        <v>147527.78895000019</v>
      </c>
      <c r="J26" s="15">
        <f t="shared" si="4"/>
        <v>482500.96590000018</v>
      </c>
      <c r="K26" s="15">
        <f t="shared" si="5"/>
        <v>241250.48295000009</v>
      </c>
      <c r="L26" s="15">
        <f t="shared" si="6"/>
        <v>638705.45590000041</v>
      </c>
      <c r="M26" s="15">
        <f t="shared" si="7"/>
        <v>319352.7279500002</v>
      </c>
      <c r="N26" s="60">
        <f t="shared" si="8"/>
        <v>794909.94590000017</v>
      </c>
      <c r="O26" s="15">
        <f t="shared" si="7"/>
        <v>397454.97295000008</v>
      </c>
      <c r="P26" s="12">
        <f t="shared" si="3"/>
        <v>919873.53790000034</v>
      </c>
      <c r="Q26" s="10">
        <f t="shared" si="9"/>
        <v>459936.76895000017</v>
      </c>
    </row>
    <row r="27" spans="1:17" x14ac:dyDescent="0.25">
      <c r="A27" s="1">
        <v>24</v>
      </c>
      <c r="B27" s="2" t="s">
        <v>154</v>
      </c>
      <c r="C27" s="2" t="s">
        <v>173</v>
      </c>
      <c r="D27" s="29" t="s">
        <v>22</v>
      </c>
      <c r="E27" s="148">
        <v>5077710.9924999997</v>
      </c>
      <c r="F27" s="15">
        <v>3324689.2804999994</v>
      </c>
      <c r="G27" s="154">
        <f t="shared" si="0"/>
        <v>0.65476142407685478</v>
      </c>
      <c r="H27" s="15">
        <f t="shared" si="1"/>
        <v>737479.51350000035</v>
      </c>
      <c r="I27" s="10">
        <f t="shared" si="2"/>
        <v>368739.75675000018</v>
      </c>
      <c r="J27" s="15">
        <f t="shared" si="4"/>
        <v>1042142.1730500003</v>
      </c>
      <c r="K27" s="15">
        <f t="shared" si="5"/>
        <v>521071.08652500017</v>
      </c>
      <c r="L27" s="15">
        <f t="shared" si="6"/>
        <v>1296027.7226750003</v>
      </c>
      <c r="M27" s="15">
        <f t="shared" si="7"/>
        <v>648013.86133750016</v>
      </c>
      <c r="N27" s="60">
        <f t="shared" si="8"/>
        <v>1549913.2723000003</v>
      </c>
      <c r="O27" s="15">
        <f t="shared" si="7"/>
        <v>774956.63615000015</v>
      </c>
      <c r="P27" s="12">
        <f t="shared" si="3"/>
        <v>1753021.7120000003</v>
      </c>
      <c r="Q27" s="10">
        <f t="shared" si="9"/>
        <v>876510.85600000015</v>
      </c>
    </row>
    <row r="28" spans="1:17" x14ac:dyDescent="0.25">
      <c r="A28" s="13">
        <v>25</v>
      </c>
      <c r="B28" s="2" t="s">
        <v>153</v>
      </c>
      <c r="C28" s="2" t="s">
        <v>173</v>
      </c>
      <c r="D28" s="29" t="s">
        <v>22</v>
      </c>
      <c r="E28" s="148">
        <v>7356265.4775</v>
      </c>
      <c r="F28" s="15">
        <v>6403199.1920000007</v>
      </c>
      <c r="G28" s="154">
        <f t="shared" si="0"/>
        <v>0.87044155918311206</v>
      </c>
      <c r="H28" s="15">
        <f t="shared" si="1"/>
        <v>-518186.81000000052</v>
      </c>
      <c r="I28" s="10">
        <f t="shared" si="2"/>
        <v>-259093.40500000026</v>
      </c>
      <c r="J28" s="15">
        <f t="shared" si="4"/>
        <v>-76810.881350000389</v>
      </c>
      <c r="K28" s="15">
        <f t="shared" si="5"/>
        <v>-38405.440675000194</v>
      </c>
      <c r="L28" s="15">
        <f t="shared" si="6"/>
        <v>291002.39252499957</v>
      </c>
      <c r="M28" s="15">
        <f t="shared" si="7"/>
        <v>145501.19626249978</v>
      </c>
      <c r="N28" s="60">
        <f t="shared" si="8"/>
        <v>658815.66639999859</v>
      </c>
      <c r="O28" s="15">
        <f t="shared" si="7"/>
        <v>329407.8331999993</v>
      </c>
      <c r="P28" s="12">
        <f t="shared" si="3"/>
        <v>953066.2854999993</v>
      </c>
      <c r="Q28" s="10">
        <f t="shared" si="9"/>
        <v>476533.14274999965</v>
      </c>
    </row>
    <row r="29" spans="1:17" x14ac:dyDescent="0.25">
      <c r="A29" s="1">
        <v>26</v>
      </c>
      <c r="B29" s="2" t="s">
        <v>149</v>
      </c>
      <c r="C29" s="2" t="s">
        <v>173</v>
      </c>
      <c r="D29" s="29" t="s">
        <v>21</v>
      </c>
      <c r="E29" s="148">
        <v>7480443.2499999981</v>
      </c>
      <c r="F29" s="15">
        <v>4173078.3416999998</v>
      </c>
      <c r="G29" s="154">
        <f t="shared" si="0"/>
        <v>0.55786511604108502</v>
      </c>
      <c r="H29" s="15">
        <f t="shared" si="1"/>
        <v>1811276.2582999989</v>
      </c>
      <c r="I29" s="10">
        <f t="shared" si="2"/>
        <v>905638.12914999947</v>
      </c>
      <c r="J29" s="15">
        <f t="shared" si="4"/>
        <v>2260102.8532999987</v>
      </c>
      <c r="K29" s="15">
        <f t="shared" si="5"/>
        <v>1130051.4266499993</v>
      </c>
      <c r="L29" s="15">
        <f t="shared" si="6"/>
        <v>2634125.0157999992</v>
      </c>
      <c r="M29" s="15">
        <f t="shared" si="7"/>
        <v>1317062.5078999996</v>
      </c>
      <c r="N29" s="60">
        <f t="shared" si="8"/>
        <v>3008147.1782999979</v>
      </c>
      <c r="O29" s="15">
        <f t="shared" si="7"/>
        <v>1504073.589149999</v>
      </c>
      <c r="P29" s="12">
        <f t="shared" si="3"/>
        <v>3307364.9082999984</v>
      </c>
      <c r="Q29" s="10">
        <f t="shared" si="9"/>
        <v>1653682.4541499992</v>
      </c>
    </row>
    <row r="30" spans="1:17" x14ac:dyDescent="0.25">
      <c r="A30" s="1">
        <v>27</v>
      </c>
      <c r="B30" s="2" t="s">
        <v>156</v>
      </c>
      <c r="C30" s="2" t="s">
        <v>173</v>
      </c>
      <c r="D30" s="29" t="s">
        <v>19</v>
      </c>
      <c r="E30" s="148">
        <v>9260004.2524999995</v>
      </c>
      <c r="F30" s="15">
        <v>3893763.0027999994</v>
      </c>
      <c r="G30" s="154">
        <f t="shared" si="0"/>
        <v>0.42049257177703436</v>
      </c>
      <c r="H30" s="15">
        <f t="shared" si="1"/>
        <v>3514240.3992000003</v>
      </c>
      <c r="I30" s="10">
        <f t="shared" si="2"/>
        <v>1757120.1996000002</v>
      </c>
      <c r="J30" s="15">
        <f t="shared" si="4"/>
        <v>4069840.65435</v>
      </c>
      <c r="K30" s="15">
        <f t="shared" si="5"/>
        <v>2034920.327175</v>
      </c>
      <c r="L30" s="15">
        <f t="shared" si="6"/>
        <v>4532840.8669750001</v>
      </c>
      <c r="M30" s="15">
        <f t="shared" si="7"/>
        <v>2266420.4334875001</v>
      </c>
      <c r="N30" s="60">
        <f t="shared" si="8"/>
        <v>4995841.0796000008</v>
      </c>
      <c r="O30" s="15">
        <f t="shared" si="7"/>
        <v>2497920.5398000004</v>
      </c>
      <c r="P30" s="12">
        <f t="shared" si="3"/>
        <v>5366241.2497000005</v>
      </c>
      <c r="Q30" s="10">
        <f t="shared" si="9"/>
        <v>2683120.6248500003</v>
      </c>
    </row>
    <row r="31" spans="1:17" x14ac:dyDescent="0.25">
      <c r="A31" s="13">
        <v>28</v>
      </c>
      <c r="B31" s="2" t="s">
        <v>157</v>
      </c>
      <c r="C31" s="2" t="s">
        <v>173</v>
      </c>
      <c r="D31" s="29" t="s">
        <v>23</v>
      </c>
      <c r="E31" s="148">
        <v>9611385.0350000001</v>
      </c>
      <c r="F31" s="15">
        <v>5001935.1191000007</v>
      </c>
      <c r="G31" s="154">
        <f t="shared" si="0"/>
        <v>0.52041772344832515</v>
      </c>
      <c r="H31" s="15">
        <f t="shared" si="1"/>
        <v>2687172.9089000002</v>
      </c>
      <c r="I31" s="10">
        <f t="shared" si="2"/>
        <v>1343586.4544500001</v>
      </c>
      <c r="J31" s="15">
        <f t="shared" si="4"/>
        <v>3263856.010999999</v>
      </c>
      <c r="K31" s="15">
        <f t="shared" si="5"/>
        <v>1631928.0054999995</v>
      </c>
      <c r="L31" s="15">
        <f t="shared" si="6"/>
        <v>3744425.2627499998</v>
      </c>
      <c r="M31" s="15">
        <f t="shared" si="7"/>
        <v>1872212.6313749999</v>
      </c>
      <c r="N31" s="60">
        <f t="shared" si="8"/>
        <v>4224994.5144999996</v>
      </c>
      <c r="O31" s="15">
        <f t="shared" si="7"/>
        <v>2112497.2572499998</v>
      </c>
      <c r="P31" s="12">
        <f t="shared" si="3"/>
        <v>4609449.9158999994</v>
      </c>
      <c r="Q31" s="10">
        <f t="shared" si="9"/>
        <v>2304724.9579499997</v>
      </c>
    </row>
    <row r="32" spans="1:17" x14ac:dyDescent="0.25">
      <c r="A32" s="1">
        <v>29</v>
      </c>
      <c r="B32" s="2" t="s">
        <v>150</v>
      </c>
      <c r="C32" s="2" t="s">
        <v>173</v>
      </c>
      <c r="D32" s="29" t="s">
        <v>21</v>
      </c>
      <c r="E32" s="148">
        <v>8992971.8425000012</v>
      </c>
      <c r="F32" s="15">
        <v>3151417.3420999995</v>
      </c>
      <c r="G32" s="154">
        <f t="shared" si="0"/>
        <v>0.35043113636881146</v>
      </c>
      <c r="H32" s="15">
        <f t="shared" si="1"/>
        <v>4042960.1319000018</v>
      </c>
      <c r="I32" s="10">
        <f t="shared" si="2"/>
        <v>2021480.0659500009</v>
      </c>
      <c r="J32" s="15">
        <f t="shared" si="4"/>
        <v>4582538.4424500018</v>
      </c>
      <c r="K32" s="15">
        <f t="shared" si="5"/>
        <v>2291269.2212250009</v>
      </c>
      <c r="L32" s="15">
        <f t="shared" si="6"/>
        <v>5032187.0345750023</v>
      </c>
      <c r="M32" s="15">
        <f t="shared" si="7"/>
        <v>2516093.5172875011</v>
      </c>
      <c r="N32" s="60">
        <f t="shared" si="8"/>
        <v>5481835.6267000008</v>
      </c>
      <c r="O32" s="15">
        <f t="shared" si="7"/>
        <v>2740917.8133500004</v>
      </c>
      <c r="P32" s="12">
        <f t="shared" si="3"/>
        <v>5841554.5004000012</v>
      </c>
      <c r="Q32" s="10">
        <f t="shared" si="9"/>
        <v>2920777.2502000006</v>
      </c>
    </row>
    <row r="33" spans="1:17" x14ac:dyDescent="0.25">
      <c r="A33" s="1">
        <v>30</v>
      </c>
      <c r="B33" s="150" t="s">
        <v>1329</v>
      </c>
      <c r="C33" s="2" t="s">
        <v>173</v>
      </c>
      <c r="D33" s="29" t="s">
        <v>20</v>
      </c>
      <c r="E33" s="148">
        <v>9500656.7999999989</v>
      </c>
      <c r="F33" s="15">
        <v>5348554.5395</v>
      </c>
      <c r="G33" s="154">
        <f t="shared" si="0"/>
        <v>0.56296681925190695</v>
      </c>
      <c r="H33" s="15">
        <f t="shared" si="1"/>
        <v>2251970.9004999995</v>
      </c>
      <c r="I33" s="10">
        <f t="shared" si="2"/>
        <v>1125985.4502499998</v>
      </c>
      <c r="J33" s="15">
        <f t="shared" si="4"/>
        <v>2822010.3084999993</v>
      </c>
      <c r="K33" s="15">
        <f t="shared" si="5"/>
        <v>1411005.1542499997</v>
      </c>
      <c r="L33" s="15">
        <f t="shared" si="6"/>
        <v>3297043.1484999992</v>
      </c>
      <c r="M33" s="15">
        <f t="shared" si="7"/>
        <v>1648521.5742499996</v>
      </c>
      <c r="N33" s="60">
        <f t="shared" si="8"/>
        <v>3772075.988499999</v>
      </c>
      <c r="O33" s="15">
        <f t="shared" si="7"/>
        <v>1886037.9942499995</v>
      </c>
      <c r="P33" s="12">
        <f t="shared" si="3"/>
        <v>4152102.2604999989</v>
      </c>
      <c r="Q33" s="10">
        <f t="shared" si="9"/>
        <v>2076051.1302499995</v>
      </c>
    </row>
    <row r="34" spans="1:17" s="63" customFormat="1" x14ac:dyDescent="0.25">
      <c r="A34" s="13">
        <v>31</v>
      </c>
      <c r="B34" s="63" t="s">
        <v>151</v>
      </c>
      <c r="C34" s="29" t="s">
        <v>173</v>
      </c>
      <c r="D34" s="29" t="s">
        <v>19</v>
      </c>
      <c r="E34" s="148">
        <v>10569254.172499999</v>
      </c>
      <c r="F34" s="15">
        <v>6072732.4331000019</v>
      </c>
      <c r="G34" s="154">
        <f t="shared" si="0"/>
        <v>0.57456584296180169</v>
      </c>
      <c r="H34" s="15">
        <f t="shared" si="1"/>
        <v>2382670.9048999976</v>
      </c>
      <c r="I34" s="10">
        <f t="shared" si="2"/>
        <v>1191335.4524499988</v>
      </c>
      <c r="J34" s="15">
        <f t="shared" si="4"/>
        <v>3016826.155249998</v>
      </c>
      <c r="K34" s="15">
        <f t="shared" si="5"/>
        <v>1508413.077624999</v>
      </c>
      <c r="L34" s="15">
        <f t="shared" si="6"/>
        <v>3545288.8638749979</v>
      </c>
      <c r="M34" s="15">
        <f t="shared" si="7"/>
        <v>1772644.431937499</v>
      </c>
      <c r="N34" s="60">
        <f t="shared" si="8"/>
        <v>4073751.5724999979</v>
      </c>
      <c r="O34" s="15">
        <f t="shared" si="7"/>
        <v>2036875.786249999</v>
      </c>
      <c r="P34" s="12">
        <f t="shared" si="3"/>
        <v>4496521.7393999975</v>
      </c>
      <c r="Q34" s="10">
        <f t="shared" si="9"/>
        <v>2248260.8696999988</v>
      </c>
    </row>
    <row r="35" spans="1:17" x14ac:dyDescent="0.25">
      <c r="A35" s="1">
        <v>32</v>
      </c>
      <c r="B35" s="2" t="s">
        <v>145</v>
      </c>
      <c r="C35" s="2" t="s">
        <v>173</v>
      </c>
      <c r="D35" s="29" t="s">
        <v>21</v>
      </c>
      <c r="E35" s="148">
        <v>10216375.184999997</v>
      </c>
      <c r="F35" s="15">
        <v>6455721.2971000029</v>
      </c>
      <c r="G35" s="154">
        <f t="shared" si="0"/>
        <v>0.63189939486350266</v>
      </c>
      <c r="H35" s="15">
        <f t="shared" si="1"/>
        <v>1717378.8508999953</v>
      </c>
      <c r="I35" s="10">
        <f t="shared" si="2"/>
        <v>858689.42544999765</v>
      </c>
      <c r="J35" s="15">
        <f t="shared" si="4"/>
        <v>2330361.3619999951</v>
      </c>
      <c r="K35" s="15">
        <f t="shared" si="5"/>
        <v>1165180.6809999975</v>
      </c>
      <c r="L35" s="15">
        <f t="shared" si="6"/>
        <v>2841180.1212499952</v>
      </c>
      <c r="M35" s="15">
        <f t="shared" si="7"/>
        <v>1420590.0606249976</v>
      </c>
      <c r="N35" s="60">
        <f t="shared" si="8"/>
        <v>3351998.8804999935</v>
      </c>
      <c r="O35" s="15">
        <f t="shared" si="7"/>
        <v>1675999.4402499967</v>
      </c>
      <c r="P35" s="12">
        <f t="shared" si="3"/>
        <v>3760653.8878999939</v>
      </c>
      <c r="Q35" s="10">
        <f t="shared" si="9"/>
        <v>1880326.943949997</v>
      </c>
    </row>
    <row r="36" spans="1:17" s="63" customFormat="1" x14ac:dyDescent="0.25">
      <c r="A36" s="1">
        <v>33</v>
      </c>
      <c r="B36" s="29" t="s">
        <v>159</v>
      </c>
      <c r="C36" s="29" t="s">
        <v>173</v>
      </c>
      <c r="D36" s="29" t="s">
        <v>24</v>
      </c>
      <c r="E36" s="148">
        <v>14509482.7325</v>
      </c>
      <c r="F36" s="15">
        <v>10419986.093400007</v>
      </c>
      <c r="G36" s="154">
        <f t="shared" si="0"/>
        <v>0.71815007367975492</v>
      </c>
      <c r="H36" s="15">
        <f t="shared" ref="H36:H66" si="10">(E36*0.8)-F36</f>
        <v>1187600.0925999936</v>
      </c>
      <c r="I36" s="10">
        <f t="shared" ref="I36:I66" si="11">H36/$Q$2</f>
        <v>593800.04629999679</v>
      </c>
      <c r="J36" s="15">
        <f t="shared" si="4"/>
        <v>2058169.0565499924</v>
      </c>
      <c r="K36" s="15">
        <f t="shared" si="5"/>
        <v>1029084.5282749962</v>
      </c>
      <c r="L36" s="15">
        <f t="shared" si="6"/>
        <v>2783643.1931749936</v>
      </c>
      <c r="M36" s="15">
        <f t="shared" si="7"/>
        <v>1391821.5965874968</v>
      </c>
      <c r="N36" s="60">
        <f t="shared" si="8"/>
        <v>3509117.329799993</v>
      </c>
      <c r="O36" s="15">
        <f t="shared" si="7"/>
        <v>1754558.6648999965</v>
      </c>
      <c r="P36" s="12">
        <f t="shared" ref="P36:P66" si="12">E36-F36</f>
        <v>4089496.6390999928</v>
      </c>
      <c r="Q36" s="10">
        <f t="shared" si="9"/>
        <v>2044748.3195499964</v>
      </c>
    </row>
    <row r="37" spans="1:17" x14ac:dyDescent="0.25">
      <c r="A37" s="13">
        <v>34</v>
      </c>
      <c r="B37" s="2" t="s">
        <v>158</v>
      </c>
      <c r="C37" s="2" t="s">
        <v>173</v>
      </c>
      <c r="D37" s="29" t="s">
        <v>23</v>
      </c>
      <c r="E37" s="148">
        <v>19282697.295000006</v>
      </c>
      <c r="F37" s="15">
        <v>17063481.3807</v>
      </c>
      <c r="G37" s="154">
        <f t="shared" si="0"/>
        <v>0.88491154114235626</v>
      </c>
      <c r="H37" s="15">
        <f t="shared" si="10"/>
        <v>-1637323.5446999948</v>
      </c>
      <c r="I37" s="10">
        <f t="shared" si="11"/>
        <v>-818661.77234999742</v>
      </c>
      <c r="J37" s="15">
        <f t="shared" si="4"/>
        <v>-480361.70699999481</v>
      </c>
      <c r="K37" s="15">
        <f t="shared" si="5"/>
        <v>-240180.85349999741</v>
      </c>
      <c r="L37" s="15">
        <f t="shared" si="6"/>
        <v>483773.15775000677</v>
      </c>
      <c r="M37" s="15">
        <f t="shared" si="7"/>
        <v>241886.57887500338</v>
      </c>
      <c r="N37" s="60">
        <f t="shared" si="8"/>
        <v>1447908.0225000046</v>
      </c>
      <c r="O37" s="15">
        <f t="shared" si="7"/>
        <v>723954.01125000231</v>
      </c>
      <c r="P37" s="12">
        <f t="shared" si="12"/>
        <v>2219215.9143000059</v>
      </c>
      <c r="Q37" s="10">
        <f t="shared" si="9"/>
        <v>1109607.9571500029</v>
      </c>
    </row>
    <row r="38" spans="1:17" x14ac:dyDescent="0.25">
      <c r="A38" s="1">
        <v>35</v>
      </c>
      <c r="B38" s="2" t="s">
        <v>38</v>
      </c>
      <c r="C38" s="2" t="s">
        <v>26</v>
      </c>
      <c r="D38" s="29" t="s">
        <v>35</v>
      </c>
      <c r="E38" s="148">
        <v>7016253.3049999997</v>
      </c>
      <c r="F38" s="15">
        <v>5599007.0081000011</v>
      </c>
      <c r="G38" s="154">
        <f t="shared" si="0"/>
        <v>0.79800525504259878</v>
      </c>
      <c r="H38" s="15">
        <f t="shared" si="10"/>
        <v>13995.635899999179</v>
      </c>
      <c r="I38" s="10">
        <f t="shared" si="11"/>
        <v>6997.8179499995895</v>
      </c>
      <c r="J38" s="15">
        <f t="shared" si="4"/>
        <v>434970.83419999853</v>
      </c>
      <c r="K38" s="15">
        <f t="shared" si="5"/>
        <v>217485.41709999926</v>
      </c>
      <c r="L38" s="15">
        <f t="shared" si="6"/>
        <v>785783.49944999907</v>
      </c>
      <c r="M38" s="15">
        <f t="shared" si="7"/>
        <v>392891.74972499954</v>
      </c>
      <c r="N38" s="60">
        <f t="shared" si="8"/>
        <v>1136596.1646999987</v>
      </c>
      <c r="O38" s="15">
        <f t="shared" si="7"/>
        <v>568298.08234999934</v>
      </c>
      <c r="P38" s="12">
        <f t="shared" si="12"/>
        <v>1417246.2968999986</v>
      </c>
      <c r="Q38" s="10">
        <f t="shared" si="9"/>
        <v>708623.14844999928</v>
      </c>
    </row>
    <row r="39" spans="1:17" x14ac:dyDescent="0.25">
      <c r="A39" s="1">
        <v>36</v>
      </c>
      <c r="B39" s="2" t="s">
        <v>29</v>
      </c>
      <c r="C39" s="2" t="s">
        <v>26</v>
      </c>
      <c r="D39" s="29" t="s">
        <v>28</v>
      </c>
      <c r="E39" s="148">
        <v>6896011.5424999995</v>
      </c>
      <c r="F39" s="15">
        <v>3117415.4810999995</v>
      </c>
      <c r="G39" s="154">
        <f t="shared" si="0"/>
        <v>0.45206065301477849</v>
      </c>
      <c r="H39" s="15">
        <f t="shared" si="10"/>
        <v>2399393.7529000007</v>
      </c>
      <c r="I39" s="10">
        <f t="shared" si="11"/>
        <v>1199696.8764500003</v>
      </c>
      <c r="J39" s="15">
        <f t="shared" si="4"/>
        <v>2813154.4454499995</v>
      </c>
      <c r="K39" s="15">
        <f t="shared" si="5"/>
        <v>1406577.2227249998</v>
      </c>
      <c r="L39" s="15">
        <f t="shared" si="6"/>
        <v>3157955.0225750003</v>
      </c>
      <c r="M39" s="15">
        <f t="shared" si="7"/>
        <v>1578977.5112875002</v>
      </c>
      <c r="N39" s="60">
        <f t="shared" si="8"/>
        <v>3502755.5997000001</v>
      </c>
      <c r="O39" s="15">
        <f t="shared" si="7"/>
        <v>1751377.7998500001</v>
      </c>
      <c r="P39" s="12">
        <f t="shared" si="12"/>
        <v>3778596.0614</v>
      </c>
      <c r="Q39" s="10">
        <f t="shared" si="9"/>
        <v>1889298.0307</v>
      </c>
    </row>
    <row r="40" spans="1:17" x14ac:dyDescent="0.25">
      <c r="A40" s="13">
        <v>37</v>
      </c>
      <c r="B40" s="2" t="s">
        <v>39</v>
      </c>
      <c r="C40" s="2" t="s">
        <v>26</v>
      </c>
      <c r="D40" s="29" t="s">
        <v>37</v>
      </c>
      <c r="E40" s="148">
        <v>12566632.595000001</v>
      </c>
      <c r="F40" s="15">
        <v>8022199.6200000001</v>
      </c>
      <c r="G40" s="154">
        <f t="shared" si="0"/>
        <v>0.63837305335017636</v>
      </c>
      <c r="H40" s="15">
        <f t="shared" si="10"/>
        <v>2031106.4560000012</v>
      </c>
      <c r="I40" s="10">
        <f t="shared" si="11"/>
        <v>1015553.2280000006</v>
      </c>
      <c r="J40" s="15">
        <f t="shared" si="4"/>
        <v>2785104.4117000001</v>
      </c>
      <c r="K40" s="15">
        <f t="shared" si="5"/>
        <v>1392552.20585</v>
      </c>
      <c r="L40" s="15">
        <f t="shared" si="6"/>
        <v>3413436.0414500004</v>
      </c>
      <c r="M40" s="15">
        <f t="shared" si="7"/>
        <v>1706718.0207250002</v>
      </c>
      <c r="N40" s="60">
        <f t="shared" si="8"/>
        <v>4041767.6712000007</v>
      </c>
      <c r="O40" s="15">
        <f t="shared" si="7"/>
        <v>2020883.8356000003</v>
      </c>
      <c r="P40" s="12">
        <f t="shared" si="12"/>
        <v>4544432.9750000006</v>
      </c>
      <c r="Q40" s="10">
        <f t="shared" si="9"/>
        <v>2272216.4875000003</v>
      </c>
    </row>
    <row r="41" spans="1:17" x14ac:dyDescent="0.25">
      <c r="A41" s="1">
        <v>38</v>
      </c>
      <c r="B41" s="2" t="s">
        <v>27</v>
      </c>
      <c r="C41" s="2" t="s">
        <v>26</v>
      </c>
      <c r="D41" s="29" t="s">
        <v>28</v>
      </c>
      <c r="E41" s="148">
        <v>13251518.692499999</v>
      </c>
      <c r="F41" s="15">
        <v>10557186.949700005</v>
      </c>
      <c r="G41" s="154">
        <f t="shared" si="0"/>
        <v>0.79667751256881125</v>
      </c>
      <c r="H41" s="15">
        <f t="shared" si="10"/>
        <v>44028.004299994558</v>
      </c>
      <c r="I41" s="10">
        <f t="shared" si="11"/>
        <v>22014.002149997279</v>
      </c>
      <c r="J41" s="15">
        <f t="shared" si="4"/>
        <v>839119.1258499939</v>
      </c>
      <c r="K41" s="15">
        <f t="shared" si="5"/>
        <v>419559.56292499695</v>
      </c>
      <c r="L41" s="15">
        <f t="shared" si="6"/>
        <v>1501695.0604749937</v>
      </c>
      <c r="M41" s="15">
        <f t="shared" si="7"/>
        <v>750847.53023749683</v>
      </c>
      <c r="N41" s="60">
        <f t="shared" si="8"/>
        <v>2164270.9950999934</v>
      </c>
      <c r="O41" s="15">
        <f t="shared" si="7"/>
        <v>1082135.4975499967</v>
      </c>
      <c r="P41" s="12">
        <f t="shared" si="12"/>
        <v>2694331.7427999936</v>
      </c>
      <c r="Q41" s="10">
        <f t="shared" si="9"/>
        <v>1347165.8713999968</v>
      </c>
    </row>
    <row r="42" spans="1:17" x14ac:dyDescent="0.25">
      <c r="A42" s="1">
        <v>39</v>
      </c>
      <c r="B42" s="2" t="s">
        <v>25</v>
      </c>
      <c r="C42" s="2" t="s">
        <v>26</v>
      </c>
      <c r="D42" s="29" t="s">
        <v>37</v>
      </c>
      <c r="E42" s="148">
        <v>13946603.457500003</v>
      </c>
      <c r="F42" s="15">
        <v>11063868.982500004</v>
      </c>
      <c r="G42" s="154">
        <f t="shared" si="0"/>
        <v>0.79330204061622156</v>
      </c>
      <c r="H42" s="15">
        <f t="shared" si="10"/>
        <v>93413.783499998972</v>
      </c>
      <c r="I42" s="10">
        <f t="shared" si="11"/>
        <v>46706.891749999486</v>
      </c>
      <c r="J42" s="15">
        <f t="shared" si="4"/>
        <v>930209.99094999954</v>
      </c>
      <c r="K42" s="15">
        <f t="shared" si="5"/>
        <v>465104.99547499977</v>
      </c>
      <c r="L42" s="15">
        <f t="shared" si="6"/>
        <v>1627540.1638249997</v>
      </c>
      <c r="M42" s="15">
        <f t="shared" si="7"/>
        <v>813770.08191249985</v>
      </c>
      <c r="N42" s="60">
        <f t="shared" si="8"/>
        <v>2324870.3366999999</v>
      </c>
      <c r="O42" s="15">
        <f t="shared" si="7"/>
        <v>1162435.1683499999</v>
      </c>
      <c r="P42" s="12">
        <f t="shared" si="12"/>
        <v>2882734.4749999996</v>
      </c>
      <c r="Q42" s="10">
        <f t="shared" si="9"/>
        <v>1441367.2374999998</v>
      </c>
    </row>
    <row r="43" spans="1:17" x14ac:dyDescent="0.25">
      <c r="A43" s="13">
        <v>40</v>
      </c>
      <c r="B43" s="2" t="s">
        <v>36</v>
      </c>
      <c r="C43" s="2" t="s">
        <v>26</v>
      </c>
      <c r="D43" s="29" t="s">
        <v>37</v>
      </c>
      <c r="E43" s="148">
        <v>14165696.534999998</v>
      </c>
      <c r="F43" s="15">
        <v>11869245.361400001</v>
      </c>
      <c r="G43" s="154">
        <f t="shared" si="0"/>
        <v>0.83788646270050871</v>
      </c>
      <c r="H43" s="15">
        <f t="shared" si="10"/>
        <v>-536688.13340000063</v>
      </c>
      <c r="I43" s="10">
        <f t="shared" si="11"/>
        <v>-268344.06670000032</v>
      </c>
      <c r="J43" s="15">
        <f t="shared" si="4"/>
        <v>313253.65869999677</v>
      </c>
      <c r="K43" s="15">
        <f t="shared" si="5"/>
        <v>156626.82934999838</v>
      </c>
      <c r="L43" s="15">
        <f t="shared" si="6"/>
        <v>1021538.4854499977</v>
      </c>
      <c r="M43" s="15">
        <f t="shared" si="7"/>
        <v>510769.24272499885</v>
      </c>
      <c r="N43" s="60">
        <f t="shared" si="8"/>
        <v>1729823.3121999968</v>
      </c>
      <c r="O43" s="15">
        <f t="shared" si="7"/>
        <v>864911.65609999839</v>
      </c>
      <c r="P43" s="12">
        <f t="shared" si="12"/>
        <v>2296451.1735999975</v>
      </c>
      <c r="Q43" s="10">
        <f t="shared" si="9"/>
        <v>1148225.5867999988</v>
      </c>
    </row>
    <row r="44" spans="1:17" x14ac:dyDescent="0.25">
      <c r="A44" s="1">
        <v>41</v>
      </c>
      <c r="B44" s="2" t="s">
        <v>34</v>
      </c>
      <c r="C44" s="2" t="s">
        <v>26</v>
      </c>
      <c r="D44" s="29" t="s">
        <v>35</v>
      </c>
      <c r="E44" s="148">
        <v>15861346.319999998</v>
      </c>
      <c r="F44" s="15">
        <v>10119228.952799998</v>
      </c>
      <c r="G44" s="154">
        <f t="shared" si="0"/>
        <v>0.63798045567168471</v>
      </c>
      <c r="H44" s="15">
        <f t="shared" si="10"/>
        <v>2569848.1032000016</v>
      </c>
      <c r="I44" s="10">
        <f t="shared" si="11"/>
        <v>1284924.0516000008</v>
      </c>
      <c r="J44" s="15">
        <f t="shared" si="4"/>
        <v>3521528.8824000005</v>
      </c>
      <c r="K44" s="15">
        <f t="shared" si="5"/>
        <v>1760764.4412000002</v>
      </c>
      <c r="L44" s="15">
        <f t="shared" si="6"/>
        <v>4314596.1984000001</v>
      </c>
      <c r="M44" s="15">
        <f t="shared" si="7"/>
        <v>2157298.0992000001</v>
      </c>
      <c r="N44" s="60">
        <f t="shared" si="8"/>
        <v>5107663.5143999998</v>
      </c>
      <c r="O44" s="15">
        <f t="shared" si="7"/>
        <v>2553831.7571999999</v>
      </c>
      <c r="P44" s="12">
        <f t="shared" si="12"/>
        <v>5742117.3672000002</v>
      </c>
      <c r="Q44" s="10">
        <f t="shared" si="9"/>
        <v>2871058.6836000001</v>
      </c>
    </row>
    <row r="45" spans="1:17" x14ac:dyDescent="0.25">
      <c r="A45" s="1">
        <v>42</v>
      </c>
      <c r="B45" s="2" t="s">
        <v>32</v>
      </c>
      <c r="C45" s="2" t="s">
        <v>26</v>
      </c>
      <c r="D45" s="29" t="s">
        <v>33</v>
      </c>
      <c r="E45" s="148">
        <v>24534221.565000005</v>
      </c>
      <c r="F45" s="15">
        <v>14139846.246500004</v>
      </c>
      <c r="G45" s="154">
        <f t="shared" si="0"/>
        <v>0.57633156238678496</v>
      </c>
      <c r="H45" s="15">
        <f t="shared" si="10"/>
        <v>5487531.0055</v>
      </c>
      <c r="I45" s="10">
        <f t="shared" si="11"/>
        <v>2743765.50275</v>
      </c>
      <c r="J45" s="15">
        <f t="shared" si="4"/>
        <v>6959584.2994000018</v>
      </c>
      <c r="K45" s="15">
        <f t="shared" si="5"/>
        <v>3479792.1497000009</v>
      </c>
      <c r="L45" s="15">
        <f t="shared" si="6"/>
        <v>8186295.3776500002</v>
      </c>
      <c r="M45" s="15">
        <f t="shared" si="7"/>
        <v>4093147.6888250001</v>
      </c>
      <c r="N45" s="60">
        <f t="shared" si="8"/>
        <v>9413006.4558999985</v>
      </c>
      <c r="O45" s="15">
        <f t="shared" si="7"/>
        <v>4706503.2279499993</v>
      </c>
      <c r="P45" s="12">
        <f t="shared" si="12"/>
        <v>10394375.318500001</v>
      </c>
      <c r="Q45" s="10">
        <f t="shared" si="9"/>
        <v>5197187.6592500005</v>
      </c>
    </row>
    <row r="46" spans="1:17" x14ac:dyDescent="0.25">
      <c r="A46" s="13">
        <v>43</v>
      </c>
      <c r="B46" s="2" t="s">
        <v>30</v>
      </c>
      <c r="C46" s="2" t="s">
        <v>26</v>
      </c>
      <c r="D46" s="29" t="s">
        <v>31</v>
      </c>
      <c r="E46" s="148">
        <v>24518113.522500008</v>
      </c>
      <c r="F46" s="15">
        <v>17821764.950300001</v>
      </c>
      <c r="G46" s="154">
        <f t="shared" si="0"/>
        <v>0.72688157406340248</v>
      </c>
      <c r="H46" s="15">
        <f t="shared" si="10"/>
        <v>1792725.8677000068</v>
      </c>
      <c r="I46" s="10">
        <f t="shared" si="11"/>
        <v>896362.93385000341</v>
      </c>
      <c r="J46" s="15">
        <f t="shared" si="4"/>
        <v>3263812.679050006</v>
      </c>
      <c r="K46" s="15">
        <f t="shared" si="5"/>
        <v>1631906.339525003</v>
      </c>
      <c r="L46" s="15">
        <f t="shared" si="6"/>
        <v>4489718.3551750071</v>
      </c>
      <c r="M46" s="15">
        <f t="shared" si="7"/>
        <v>2244859.1775875036</v>
      </c>
      <c r="N46" s="60">
        <f t="shared" si="8"/>
        <v>5715624.0313000083</v>
      </c>
      <c r="O46" s="15">
        <f t="shared" si="7"/>
        <v>2857812.0156500041</v>
      </c>
      <c r="P46" s="12">
        <f t="shared" si="12"/>
        <v>6696348.5722000077</v>
      </c>
      <c r="Q46" s="10">
        <f t="shared" si="9"/>
        <v>3348174.2861000039</v>
      </c>
    </row>
    <row r="47" spans="1:17" x14ac:dyDescent="0.25">
      <c r="A47" s="1">
        <v>44</v>
      </c>
      <c r="B47" s="2" t="s">
        <v>179</v>
      </c>
      <c r="C47" s="2" t="s">
        <v>41</v>
      </c>
      <c r="D47" s="29" t="s">
        <v>54</v>
      </c>
      <c r="E47" s="148">
        <v>8345031.4650000017</v>
      </c>
      <c r="F47" s="15">
        <v>7527859.9743999988</v>
      </c>
      <c r="G47" s="154">
        <f t="shared" si="0"/>
        <v>0.90207688322958257</v>
      </c>
      <c r="H47" s="15">
        <f t="shared" si="10"/>
        <v>-851834.80239999667</v>
      </c>
      <c r="I47" s="10">
        <f t="shared" si="11"/>
        <v>-425917.40119999833</v>
      </c>
      <c r="J47" s="15">
        <f t="shared" si="4"/>
        <v>-351132.91449999716</v>
      </c>
      <c r="K47" s="15">
        <f t="shared" si="5"/>
        <v>-175566.45724999858</v>
      </c>
      <c r="L47" s="15">
        <f t="shared" si="6"/>
        <v>66118.658750003204</v>
      </c>
      <c r="M47" s="15">
        <f t="shared" si="7"/>
        <v>33059.329375001602</v>
      </c>
      <c r="N47" s="60">
        <f t="shared" si="8"/>
        <v>483370.23200000264</v>
      </c>
      <c r="O47" s="15">
        <f t="shared" si="7"/>
        <v>241685.11600000132</v>
      </c>
      <c r="P47" s="12">
        <f t="shared" si="12"/>
        <v>817171.49060000293</v>
      </c>
      <c r="Q47" s="10">
        <f t="shared" si="9"/>
        <v>408585.74530000146</v>
      </c>
    </row>
    <row r="48" spans="1:17" x14ac:dyDescent="0.25">
      <c r="A48" s="1">
        <v>45</v>
      </c>
      <c r="B48" s="2" t="s">
        <v>48</v>
      </c>
      <c r="C48" s="2" t="s">
        <v>41</v>
      </c>
      <c r="D48" s="29" t="s">
        <v>49</v>
      </c>
      <c r="E48" s="148">
        <v>3301990.7650000001</v>
      </c>
      <c r="F48" s="15">
        <v>2017383.2692999996</v>
      </c>
      <c r="G48" s="154">
        <f t="shared" si="0"/>
        <v>0.6109596945829131</v>
      </c>
      <c r="H48" s="15">
        <f t="shared" si="10"/>
        <v>624209.34270000062</v>
      </c>
      <c r="I48" s="10">
        <f t="shared" si="11"/>
        <v>312104.67135000031</v>
      </c>
      <c r="J48" s="15">
        <f t="shared" si="4"/>
        <v>822328.78860000032</v>
      </c>
      <c r="K48" s="15">
        <f t="shared" si="5"/>
        <v>411164.39430000016</v>
      </c>
      <c r="L48" s="15">
        <f t="shared" si="6"/>
        <v>987428.32685000054</v>
      </c>
      <c r="M48" s="15">
        <f t="shared" si="7"/>
        <v>493714.16342500027</v>
      </c>
      <c r="N48" s="60">
        <f t="shared" si="8"/>
        <v>1152527.8651000003</v>
      </c>
      <c r="O48" s="15">
        <f t="shared" si="7"/>
        <v>576263.93255000014</v>
      </c>
      <c r="P48" s="12">
        <f t="shared" si="12"/>
        <v>1284607.4957000006</v>
      </c>
      <c r="Q48" s="10">
        <f t="shared" si="9"/>
        <v>642303.74785000028</v>
      </c>
    </row>
    <row r="49" spans="1:17" x14ac:dyDescent="0.25">
      <c r="A49" s="13">
        <v>46</v>
      </c>
      <c r="B49" s="2" t="s">
        <v>57</v>
      </c>
      <c r="C49" s="2" t="s">
        <v>41</v>
      </c>
      <c r="D49" s="29" t="s">
        <v>44</v>
      </c>
      <c r="E49" s="148">
        <v>5476783.3249999993</v>
      </c>
      <c r="F49" s="15">
        <v>2332736.1245999997</v>
      </c>
      <c r="G49" s="154">
        <f t="shared" si="0"/>
        <v>0.42593178991611835</v>
      </c>
      <c r="H49" s="15">
        <f t="shared" si="10"/>
        <v>2048690.5353999995</v>
      </c>
      <c r="I49" s="10">
        <f t="shared" si="11"/>
        <v>1024345.2676999997</v>
      </c>
      <c r="J49" s="15">
        <f t="shared" si="4"/>
        <v>2377297.5348999994</v>
      </c>
      <c r="K49" s="15">
        <f t="shared" si="5"/>
        <v>1188648.7674499997</v>
      </c>
      <c r="L49" s="15">
        <f t="shared" si="6"/>
        <v>2651136.7011500001</v>
      </c>
      <c r="M49" s="15">
        <f t="shared" si="7"/>
        <v>1325568.350575</v>
      </c>
      <c r="N49" s="60">
        <f t="shared" si="8"/>
        <v>2924975.8673999989</v>
      </c>
      <c r="O49" s="15">
        <f t="shared" si="7"/>
        <v>1462487.9336999995</v>
      </c>
      <c r="P49" s="12">
        <f t="shared" si="12"/>
        <v>3144047.2003999995</v>
      </c>
      <c r="Q49" s="10">
        <f t="shared" si="9"/>
        <v>1572023.6001999998</v>
      </c>
    </row>
    <row r="50" spans="1:17" x14ac:dyDescent="0.25">
      <c r="A50" s="1">
        <v>47</v>
      </c>
      <c r="B50" s="2" t="s">
        <v>59</v>
      </c>
      <c r="C50" s="2" t="s">
        <v>41</v>
      </c>
      <c r="D50" s="29" t="s">
        <v>42</v>
      </c>
      <c r="E50" s="148">
        <v>8701407.0325000025</v>
      </c>
      <c r="F50" s="15">
        <v>6683549.1345000006</v>
      </c>
      <c r="G50" s="154">
        <f t="shared" si="0"/>
        <v>0.76809981529846316</v>
      </c>
      <c r="H50" s="15">
        <f t="shared" si="10"/>
        <v>277576.4915000014</v>
      </c>
      <c r="I50" s="10">
        <f t="shared" si="11"/>
        <v>138788.2457500007</v>
      </c>
      <c r="J50" s="15">
        <f t="shared" si="4"/>
        <v>799660.91345000174</v>
      </c>
      <c r="K50" s="15">
        <f t="shared" si="5"/>
        <v>399830.45672500087</v>
      </c>
      <c r="L50" s="15">
        <f t="shared" si="6"/>
        <v>1234731.2650750019</v>
      </c>
      <c r="M50" s="15">
        <f t="shared" si="7"/>
        <v>617365.63253750093</v>
      </c>
      <c r="N50" s="60">
        <f t="shared" si="8"/>
        <v>1669801.6167000011</v>
      </c>
      <c r="O50" s="15">
        <f t="shared" si="7"/>
        <v>834900.80835000053</v>
      </c>
      <c r="P50" s="12">
        <f t="shared" si="12"/>
        <v>2017857.8980000019</v>
      </c>
      <c r="Q50" s="10">
        <f t="shared" si="9"/>
        <v>1008928.949000001</v>
      </c>
    </row>
    <row r="51" spans="1:17" x14ac:dyDescent="0.25">
      <c r="A51" s="1">
        <v>48</v>
      </c>
      <c r="B51" s="2" t="s">
        <v>52</v>
      </c>
      <c r="C51" s="2" t="s">
        <v>41</v>
      </c>
      <c r="D51" s="29" t="s">
        <v>49</v>
      </c>
      <c r="E51" s="148">
        <v>8706647.3650000002</v>
      </c>
      <c r="F51" s="15">
        <v>4431825.5242999988</v>
      </c>
      <c r="G51" s="154">
        <f t="shared" si="0"/>
        <v>0.50901631115962842</v>
      </c>
      <c r="H51" s="15">
        <f t="shared" si="10"/>
        <v>2533492.3677000022</v>
      </c>
      <c r="I51" s="10">
        <f t="shared" si="11"/>
        <v>1266746.1838500011</v>
      </c>
      <c r="J51" s="15">
        <f t="shared" si="4"/>
        <v>3055891.2096000016</v>
      </c>
      <c r="K51" s="15">
        <f t="shared" si="5"/>
        <v>1527945.6048000008</v>
      </c>
      <c r="L51" s="15">
        <f t="shared" si="6"/>
        <v>3491223.5778500019</v>
      </c>
      <c r="M51" s="15">
        <f t="shared" si="7"/>
        <v>1745611.7889250009</v>
      </c>
      <c r="N51" s="60">
        <f t="shared" si="8"/>
        <v>3926555.9461000012</v>
      </c>
      <c r="O51" s="15">
        <f t="shared" si="7"/>
        <v>1963277.9730500006</v>
      </c>
      <c r="P51" s="12">
        <f t="shared" si="12"/>
        <v>4274821.8407000015</v>
      </c>
      <c r="Q51" s="10">
        <f t="shared" si="9"/>
        <v>2137410.9203500007</v>
      </c>
    </row>
    <row r="52" spans="1:17" x14ac:dyDescent="0.25">
      <c r="A52" s="13">
        <v>49</v>
      </c>
      <c r="B52" s="2" t="s">
        <v>58</v>
      </c>
      <c r="C52" s="2" t="s">
        <v>41</v>
      </c>
      <c r="D52" s="29" t="s">
        <v>56</v>
      </c>
      <c r="E52" s="148">
        <v>10010925.502499999</v>
      </c>
      <c r="F52" s="15">
        <v>5065155.9753999999</v>
      </c>
      <c r="G52" s="154">
        <f t="shared" si="0"/>
        <v>0.50596280774790436</v>
      </c>
      <c r="H52" s="15">
        <f t="shared" si="10"/>
        <v>2943584.4265999999</v>
      </c>
      <c r="I52" s="10">
        <f t="shared" si="11"/>
        <v>1471792.2132999999</v>
      </c>
      <c r="J52" s="15">
        <f t="shared" si="4"/>
        <v>3544239.956749999</v>
      </c>
      <c r="K52" s="15">
        <f t="shared" si="5"/>
        <v>1772119.9783749995</v>
      </c>
      <c r="L52" s="15">
        <f t="shared" si="6"/>
        <v>4044786.2318749996</v>
      </c>
      <c r="M52" s="15">
        <f t="shared" si="7"/>
        <v>2022393.1159374998</v>
      </c>
      <c r="N52" s="60">
        <f t="shared" si="8"/>
        <v>4545332.5069999984</v>
      </c>
      <c r="O52" s="15">
        <f t="shared" si="7"/>
        <v>2272666.2534999992</v>
      </c>
      <c r="P52" s="12">
        <f t="shared" si="12"/>
        <v>4945769.5270999996</v>
      </c>
      <c r="Q52" s="10">
        <f t="shared" si="9"/>
        <v>2472884.7635499998</v>
      </c>
    </row>
    <row r="53" spans="1:17" x14ac:dyDescent="0.25">
      <c r="A53" s="1">
        <v>50</v>
      </c>
      <c r="B53" s="158" t="s">
        <v>1368</v>
      </c>
      <c r="C53" s="2" t="s">
        <v>41</v>
      </c>
      <c r="D53" s="29" t="s">
        <v>46</v>
      </c>
      <c r="E53" s="148">
        <v>7267570.8875000011</v>
      </c>
      <c r="F53" s="15">
        <v>5396295.0662000002</v>
      </c>
      <c r="G53" s="154">
        <f t="shared" si="0"/>
        <v>0.74251701837287365</v>
      </c>
      <c r="H53" s="15">
        <f t="shared" si="10"/>
        <v>417761.64380000066</v>
      </c>
      <c r="I53" s="10">
        <f t="shared" si="11"/>
        <v>208880.82190000033</v>
      </c>
      <c r="J53" s="15">
        <f t="shared" si="4"/>
        <v>853815.89705000073</v>
      </c>
      <c r="K53" s="15">
        <f t="shared" si="5"/>
        <v>426907.94852500036</v>
      </c>
      <c r="L53" s="15">
        <f t="shared" si="6"/>
        <v>1217194.4414250012</v>
      </c>
      <c r="M53" s="15">
        <f t="shared" si="7"/>
        <v>608597.22071250062</v>
      </c>
      <c r="N53" s="60">
        <f t="shared" si="8"/>
        <v>1580572.9858000008</v>
      </c>
      <c r="O53" s="15">
        <f t="shared" si="7"/>
        <v>790286.49290000042</v>
      </c>
      <c r="P53" s="12">
        <f t="shared" si="12"/>
        <v>1871275.8213000009</v>
      </c>
      <c r="Q53" s="10">
        <f t="shared" si="9"/>
        <v>935637.91065000044</v>
      </c>
    </row>
    <row r="54" spans="1:17" x14ac:dyDescent="0.25">
      <c r="A54" s="1">
        <v>51</v>
      </c>
      <c r="B54" s="2" t="s">
        <v>47</v>
      </c>
      <c r="C54" s="2" t="s">
        <v>41</v>
      </c>
      <c r="D54" s="29" t="s">
        <v>46</v>
      </c>
      <c r="E54" s="148">
        <v>8466647.432500001</v>
      </c>
      <c r="F54" s="15">
        <v>6796825.0246000001</v>
      </c>
      <c r="G54" s="154">
        <f t="shared" si="0"/>
        <v>0.80277643291366607</v>
      </c>
      <c r="H54" s="15">
        <f t="shared" si="10"/>
        <v>-23507.078599998727</v>
      </c>
      <c r="I54" s="10">
        <f t="shared" si="11"/>
        <v>-11753.539299999364</v>
      </c>
      <c r="J54" s="15">
        <f t="shared" si="4"/>
        <v>484491.76735000033</v>
      </c>
      <c r="K54" s="15">
        <f t="shared" si="5"/>
        <v>242245.88367500016</v>
      </c>
      <c r="L54" s="15">
        <f t="shared" si="6"/>
        <v>907824.13897500094</v>
      </c>
      <c r="M54" s="15">
        <f t="shared" si="7"/>
        <v>453912.06948750047</v>
      </c>
      <c r="N54" s="60">
        <f t="shared" si="8"/>
        <v>1331156.5106000006</v>
      </c>
      <c r="O54" s="15">
        <f t="shared" si="7"/>
        <v>665578.25530000031</v>
      </c>
      <c r="P54" s="12">
        <f t="shared" si="12"/>
        <v>1669822.4079000009</v>
      </c>
      <c r="Q54" s="10">
        <f t="shared" si="9"/>
        <v>834911.20395000046</v>
      </c>
    </row>
    <row r="55" spans="1:17" x14ac:dyDescent="0.25">
      <c r="A55" s="13">
        <v>52</v>
      </c>
      <c r="B55" s="2" t="s">
        <v>50</v>
      </c>
      <c r="C55" s="2" t="s">
        <v>41</v>
      </c>
      <c r="D55" s="29" t="s">
        <v>51</v>
      </c>
      <c r="E55" s="148">
        <v>11256993.005000001</v>
      </c>
      <c r="F55" s="15">
        <v>6156628.995000002</v>
      </c>
      <c r="G55" s="154">
        <f t="shared" si="0"/>
        <v>0.54691594747064531</v>
      </c>
      <c r="H55" s="15">
        <f t="shared" si="10"/>
        <v>2848965.4089999991</v>
      </c>
      <c r="I55" s="10">
        <f t="shared" si="11"/>
        <v>1424482.7044999995</v>
      </c>
      <c r="J55" s="15">
        <f t="shared" si="4"/>
        <v>3524384.9892999986</v>
      </c>
      <c r="K55" s="15">
        <f t="shared" si="5"/>
        <v>1762192.4946499993</v>
      </c>
      <c r="L55" s="15">
        <f t="shared" si="6"/>
        <v>4087234.6395499995</v>
      </c>
      <c r="M55" s="15">
        <f t="shared" si="7"/>
        <v>2043617.3197749997</v>
      </c>
      <c r="N55" s="60">
        <f t="shared" si="8"/>
        <v>4650084.2897999985</v>
      </c>
      <c r="O55" s="15">
        <f t="shared" si="7"/>
        <v>2325042.1448999993</v>
      </c>
      <c r="P55" s="12">
        <f t="shared" si="12"/>
        <v>5100364.0099999988</v>
      </c>
      <c r="Q55" s="10">
        <f t="shared" si="9"/>
        <v>2550182.0049999994</v>
      </c>
    </row>
    <row r="56" spans="1:17" x14ac:dyDescent="0.25">
      <c r="A56" s="1">
        <v>53</v>
      </c>
      <c r="B56" s="58" t="s">
        <v>43</v>
      </c>
      <c r="C56" s="2" t="s">
        <v>41</v>
      </c>
      <c r="D56" s="29" t="s">
        <v>44</v>
      </c>
      <c r="E56" s="148">
        <v>8730470.0625000019</v>
      </c>
      <c r="F56" s="15">
        <v>2077376.6617999997</v>
      </c>
      <c r="G56" s="154">
        <f t="shared" si="0"/>
        <v>0.23794556844344017</v>
      </c>
      <c r="H56" s="15">
        <f t="shared" si="10"/>
        <v>4906999.3882000018</v>
      </c>
      <c r="I56" s="10">
        <f t="shared" si="11"/>
        <v>2453499.6941000009</v>
      </c>
      <c r="J56" s="15">
        <f t="shared" si="4"/>
        <v>5430827.5919500012</v>
      </c>
      <c r="K56" s="15">
        <f t="shared" si="5"/>
        <v>2715413.7959750006</v>
      </c>
      <c r="L56" s="15">
        <f t="shared" si="6"/>
        <v>5867351.0950750019</v>
      </c>
      <c r="M56" s="15">
        <f t="shared" si="7"/>
        <v>2933675.547537501</v>
      </c>
      <c r="N56" s="60">
        <f t="shared" si="8"/>
        <v>6303874.5982000018</v>
      </c>
      <c r="O56" s="15">
        <f t="shared" si="7"/>
        <v>3151937.2991000009</v>
      </c>
      <c r="P56" s="12">
        <f t="shared" si="12"/>
        <v>6653093.400700002</v>
      </c>
      <c r="Q56" s="10">
        <f t="shared" si="9"/>
        <v>3326546.700350001</v>
      </c>
    </row>
    <row r="57" spans="1:17" x14ac:dyDescent="0.25">
      <c r="A57" s="1">
        <v>54</v>
      </c>
      <c r="B57" s="2" t="s">
        <v>53</v>
      </c>
      <c r="C57" s="2" t="s">
        <v>41</v>
      </c>
      <c r="D57" s="29" t="s">
        <v>54</v>
      </c>
      <c r="E57" s="148">
        <v>12287766.645</v>
      </c>
      <c r="F57" s="15">
        <v>10367746.486899998</v>
      </c>
      <c r="G57" s="154">
        <f t="shared" si="0"/>
        <v>0.84374539217984945</v>
      </c>
      <c r="H57" s="15">
        <f t="shared" si="10"/>
        <v>-537533.1708999984</v>
      </c>
      <c r="I57" s="10">
        <f t="shared" si="11"/>
        <v>-268766.5854499992</v>
      </c>
      <c r="J57" s="15">
        <f t="shared" si="4"/>
        <v>199732.82780000195</v>
      </c>
      <c r="K57" s="15">
        <f t="shared" si="5"/>
        <v>99866.413900000975</v>
      </c>
      <c r="L57" s="15">
        <f t="shared" si="6"/>
        <v>814121.16005000286</v>
      </c>
      <c r="M57" s="15">
        <f t="shared" si="7"/>
        <v>407060.58002500143</v>
      </c>
      <c r="N57" s="60">
        <f t="shared" si="8"/>
        <v>1428509.4923000019</v>
      </c>
      <c r="O57" s="15">
        <f t="shared" si="7"/>
        <v>714254.74615000095</v>
      </c>
      <c r="P57" s="12">
        <f t="shared" si="12"/>
        <v>1920020.1581000015</v>
      </c>
      <c r="Q57" s="10">
        <f t="shared" si="9"/>
        <v>960010.07905000076</v>
      </c>
    </row>
    <row r="58" spans="1:17" x14ac:dyDescent="0.25">
      <c r="A58" s="13">
        <v>55</v>
      </c>
      <c r="B58" s="2" t="s">
        <v>55</v>
      </c>
      <c r="C58" s="2" t="s">
        <v>41</v>
      </c>
      <c r="D58" s="29" t="s">
        <v>56</v>
      </c>
      <c r="E58" s="148">
        <v>14840546.882499998</v>
      </c>
      <c r="F58" s="15">
        <v>14766303.381900009</v>
      </c>
      <c r="G58" s="154">
        <f t="shared" si="0"/>
        <v>0.9949972530535558</v>
      </c>
      <c r="H58" s="15">
        <f t="shared" si="10"/>
        <v>-2893865.8759000096</v>
      </c>
      <c r="I58" s="10">
        <f t="shared" si="11"/>
        <v>-1446932.9379500048</v>
      </c>
      <c r="J58" s="15">
        <f t="shared" si="4"/>
        <v>-2003433.0629500095</v>
      </c>
      <c r="K58" s="15">
        <f t="shared" si="5"/>
        <v>-1001716.5314750047</v>
      </c>
      <c r="L58" s="15">
        <f t="shared" si="6"/>
        <v>-1261405.7188250106</v>
      </c>
      <c r="M58" s="15">
        <f t="shared" si="7"/>
        <v>-630702.85941250529</v>
      </c>
      <c r="N58" s="60">
        <f t="shared" si="8"/>
        <v>-519378.37470001169</v>
      </c>
      <c r="O58" s="15">
        <f t="shared" si="7"/>
        <v>-259689.18735000584</v>
      </c>
      <c r="P58" s="12">
        <f t="shared" si="12"/>
        <v>74243.500599989668</v>
      </c>
      <c r="Q58" s="10">
        <f t="shared" si="9"/>
        <v>37121.750299994834</v>
      </c>
    </row>
    <row r="59" spans="1:17" x14ac:dyDescent="0.25">
      <c r="A59" s="1">
        <v>56</v>
      </c>
      <c r="B59" s="2" t="s">
        <v>40</v>
      </c>
      <c r="C59" s="2" t="s">
        <v>41</v>
      </c>
      <c r="D59" s="29" t="s">
        <v>42</v>
      </c>
      <c r="E59" s="148">
        <v>13685259.6625</v>
      </c>
      <c r="F59" s="15">
        <v>10482317.962800002</v>
      </c>
      <c r="G59" s="154">
        <f t="shared" si="0"/>
        <v>0.76595681933046422</v>
      </c>
      <c r="H59" s="15">
        <f t="shared" si="10"/>
        <v>465889.76719999872</v>
      </c>
      <c r="I59" s="10">
        <f t="shared" si="11"/>
        <v>232944.88359999936</v>
      </c>
      <c r="J59" s="15">
        <f t="shared" si="4"/>
        <v>1287005.3469499983</v>
      </c>
      <c r="K59" s="15">
        <f t="shared" si="5"/>
        <v>643502.67347499914</v>
      </c>
      <c r="L59" s="15">
        <f t="shared" si="6"/>
        <v>1971268.3300749976</v>
      </c>
      <c r="M59" s="15">
        <f t="shared" si="7"/>
        <v>985634.16503749881</v>
      </c>
      <c r="N59" s="60">
        <f t="shared" si="8"/>
        <v>2655531.3131999969</v>
      </c>
      <c r="O59" s="15">
        <f t="shared" si="7"/>
        <v>1327765.6565999985</v>
      </c>
      <c r="P59" s="12">
        <f t="shared" si="12"/>
        <v>3202941.6996999979</v>
      </c>
      <c r="Q59" s="10">
        <f t="shared" si="9"/>
        <v>1601470.849849999</v>
      </c>
    </row>
    <row r="60" spans="1:17" x14ac:dyDescent="0.25">
      <c r="A60" s="1">
        <v>57</v>
      </c>
      <c r="B60" s="2" t="s">
        <v>166</v>
      </c>
      <c r="C60" s="2" t="s">
        <v>172</v>
      </c>
      <c r="D60" s="29" t="s">
        <v>63</v>
      </c>
      <c r="E60" s="148">
        <v>3370040.5299999993</v>
      </c>
      <c r="F60" s="15">
        <v>2619701.1399999997</v>
      </c>
      <c r="G60" s="154">
        <f t="shared" si="0"/>
        <v>0.77735003976346839</v>
      </c>
      <c r="H60" s="15">
        <f t="shared" si="10"/>
        <v>76331.283999999985</v>
      </c>
      <c r="I60" s="10">
        <f t="shared" si="11"/>
        <v>38165.641999999993</v>
      </c>
      <c r="J60" s="15">
        <f t="shared" si="4"/>
        <v>278533.71579999989</v>
      </c>
      <c r="K60" s="15">
        <f t="shared" si="5"/>
        <v>139266.85789999994</v>
      </c>
      <c r="L60" s="15">
        <f t="shared" si="6"/>
        <v>447035.74230000004</v>
      </c>
      <c r="M60" s="15">
        <f t="shared" si="7"/>
        <v>223517.87115000002</v>
      </c>
      <c r="N60" s="60">
        <f t="shared" si="8"/>
        <v>615537.76879999973</v>
      </c>
      <c r="O60" s="15">
        <f t="shared" si="7"/>
        <v>307768.88439999986</v>
      </c>
      <c r="P60" s="12">
        <f t="shared" si="12"/>
        <v>750339.38999999966</v>
      </c>
      <c r="Q60" s="10">
        <f t="shared" si="9"/>
        <v>375169.69499999983</v>
      </c>
    </row>
    <row r="61" spans="1:17" x14ac:dyDescent="0.25">
      <c r="A61" s="13">
        <v>58</v>
      </c>
      <c r="B61" s="2" t="s">
        <v>160</v>
      </c>
      <c r="C61" s="2" t="s">
        <v>172</v>
      </c>
      <c r="D61" s="29" t="s">
        <v>61</v>
      </c>
      <c r="E61" s="148">
        <v>3581574.1349999993</v>
      </c>
      <c r="F61" s="15">
        <v>2644147.1917999992</v>
      </c>
      <c r="G61" s="154">
        <f t="shared" si="0"/>
        <v>0.73826398453148301</v>
      </c>
      <c r="H61" s="15">
        <f t="shared" si="10"/>
        <v>221112.11620000051</v>
      </c>
      <c r="I61" s="10">
        <f t="shared" si="11"/>
        <v>110556.05810000026</v>
      </c>
      <c r="J61" s="15">
        <f t="shared" si="4"/>
        <v>436006.5643000002</v>
      </c>
      <c r="K61" s="15">
        <f t="shared" si="5"/>
        <v>218003.2821500001</v>
      </c>
      <c r="L61" s="15">
        <f t="shared" si="6"/>
        <v>615085.2710500001</v>
      </c>
      <c r="M61" s="15">
        <f t="shared" si="7"/>
        <v>307542.63552500005</v>
      </c>
      <c r="N61" s="60">
        <f t="shared" si="8"/>
        <v>794163.97779999999</v>
      </c>
      <c r="O61" s="15">
        <f t="shared" si="7"/>
        <v>397081.9889</v>
      </c>
      <c r="P61" s="12">
        <f t="shared" si="12"/>
        <v>937426.9432000001</v>
      </c>
      <c r="Q61" s="10">
        <f t="shared" si="9"/>
        <v>468713.47160000005</v>
      </c>
    </row>
    <row r="62" spans="1:17" x14ac:dyDescent="0.25">
      <c r="A62" s="1">
        <v>59</v>
      </c>
      <c r="B62" s="2" t="s">
        <v>163</v>
      </c>
      <c r="C62" s="2" t="s">
        <v>172</v>
      </c>
      <c r="D62" s="29" t="s">
        <v>62</v>
      </c>
      <c r="E62" s="148">
        <v>6857648.3550000014</v>
      </c>
      <c r="F62" s="15">
        <v>4969508.2046000008</v>
      </c>
      <c r="G62" s="154">
        <f t="shared" si="0"/>
        <v>0.72466652522021879</v>
      </c>
      <c r="H62" s="15">
        <f t="shared" si="10"/>
        <v>516610.47940000053</v>
      </c>
      <c r="I62" s="10">
        <f t="shared" si="11"/>
        <v>258305.23970000027</v>
      </c>
      <c r="J62" s="15">
        <f t="shared" si="4"/>
        <v>928069.38070000056</v>
      </c>
      <c r="K62" s="15">
        <f t="shared" si="5"/>
        <v>464034.69035000028</v>
      </c>
      <c r="L62" s="15">
        <f t="shared" si="6"/>
        <v>1270951.7984500006</v>
      </c>
      <c r="M62" s="15">
        <f t="shared" si="7"/>
        <v>635475.89922500029</v>
      </c>
      <c r="N62" s="60">
        <f t="shared" si="8"/>
        <v>1613834.2162000006</v>
      </c>
      <c r="O62" s="15">
        <f t="shared" si="7"/>
        <v>806917.1081000003</v>
      </c>
      <c r="P62" s="12">
        <f t="shared" si="12"/>
        <v>1888140.1504000006</v>
      </c>
      <c r="Q62" s="10">
        <f t="shared" si="9"/>
        <v>944070.07520000031</v>
      </c>
    </row>
    <row r="63" spans="1:17" x14ac:dyDescent="0.25">
      <c r="A63" s="1">
        <v>60</v>
      </c>
      <c r="B63" s="2" t="s">
        <v>169</v>
      </c>
      <c r="C63" s="2" t="s">
        <v>172</v>
      </c>
      <c r="D63" s="29" t="s">
        <v>64</v>
      </c>
      <c r="E63" s="148">
        <v>8145439.7800000021</v>
      </c>
      <c r="F63" s="15">
        <v>7175763.4091000017</v>
      </c>
      <c r="G63" s="154">
        <f t="shared" si="0"/>
        <v>0.88095469402635496</v>
      </c>
      <c r="H63" s="15">
        <f t="shared" si="10"/>
        <v>-659411.58509999979</v>
      </c>
      <c r="I63" s="10">
        <f t="shared" si="11"/>
        <v>-329705.7925499999</v>
      </c>
      <c r="J63" s="15">
        <f t="shared" si="4"/>
        <v>-170685.19830000028</v>
      </c>
      <c r="K63" s="15">
        <f t="shared" si="5"/>
        <v>-85342.59915000014</v>
      </c>
      <c r="L63" s="15">
        <f t="shared" si="6"/>
        <v>236586.79070000071</v>
      </c>
      <c r="M63" s="15">
        <f t="shared" si="7"/>
        <v>118293.39535000036</v>
      </c>
      <c r="N63" s="60">
        <f t="shared" si="8"/>
        <v>643858.77969999984</v>
      </c>
      <c r="O63" s="15">
        <f t="shared" si="7"/>
        <v>321929.38984999992</v>
      </c>
      <c r="P63" s="12">
        <f t="shared" si="12"/>
        <v>969676.37090000045</v>
      </c>
      <c r="Q63" s="10">
        <f t="shared" si="9"/>
        <v>484838.18545000022</v>
      </c>
    </row>
    <row r="64" spans="1:17" x14ac:dyDescent="0.25">
      <c r="A64" s="13">
        <v>61</v>
      </c>
      <c r="B64" s="2" t="s">
        <v>170</v>
      </c>
      <c r="C64" s="2" t="s">
        <v>172</v>
      </c>
      <c r="D64" s="29" t="s">
        <v>64</v>
      </c>
      <c r="E64" s="148">
        <v>7536549.3224999979</v>
      </c>
      <c r="F64" s="15">
        <v>5898590.5522999996</v>
      </c>
      <c r="G64" s="154">
        <f t="shared" si="0"/>
        <v>0.7826646253995907</v>
      </c>
      <c r="H64" s="15">
        <f t="shared" si="10"/>
        <v>130648.90569999907</v>
      </c>
      <c r="I64" s="10">
        <f t="shared" si="11"/>
        <v>65324.452849999536</v>
      </c>
      <c r="J64" s="15">
        <f t="shared" si="4"/>
        <v>582841.86504999828</v>
      </c>
      <c r="K64" s="15">
        <f t="shared" si="5"/>
        <v>291420.93252499914</v>
      </c>
      <c r="L64" s="15">
        <f t="shared" si="6"/>
        <v>959669.33117499854</v>
      </c>
      <c r="M64" s="15">
        <f t="shared" si="7"/>
        <v>479834.66558749927</v>
      </c>
      <c r="N64" s="60">
        <f t="shared" si="8"/>
        <v>1336496.7972999979</v>
      </c>
      <c r="O64" s="15">
        <f t="shared" si="7"/>
        <v>668248.39864999894</v>
      </c>
      <c r="P64" s="12">
        <f t="shared" si="12"/>
        <v>1637958.7701999983</v>
      </c>
      <c r="Q64" s="10">
        <f t="shared" si="9"/>
        <v>818979.38509999914</v>
      </c>
    </row>
    <row r="65" spans="1:17" x14ac:dyDescent="0.25">
      <c r="A65" s="1">
        <v>62</v>
      </c>
      <c r="B65" s="2" t="s">
        <v>168</v>
      </c>
      <c r="C65" s="2" t="s">
        <v>172</v>
      </c>
      <c r="D65" s="29" t="s">
        <v>63</v>
      </c>
      <c r="E65" s="148">
        <v>8997473.4500000011</v>
      </c>
      <c r="F65" s="15">
        <v>6989221.5940000042</v>
      </c>
      <c r="G65" s="154">
        <f t="shared" si="0"/>
        <v>0.7767982459564805</v>
      </c>
      <c r="H65" s="15">
        <f t="shared" si="10"/>
        <v>208757.16599999741</v>
      </c>
      <c r="I65" s="10">
        <f t="shared" si="11"/>
        <v>104378.5829999987</v>
      </c>
      <c r="J65" s="15">
        <f t="shared" si="4"/>
        <v>748605.57299999706</v>
      </c>
      <c r="K65" s="15">
        <f t="shared" si="5"/>
        <v>374302.78649999853</v>
      </c>
      <c r="L65" s="15">
        <f t="shared" si="6"/>
        <v>1198479.2454999974</v>
      </c>
      <c r="M65" s="15">
        <f t="shared" si="7"/>
        <v>599239.6227499987</v>
      </c>
      <c r="N65" s="60">
        <f t="shared" si="8"/>
        <v>1648352.9179999959</v>
      </c>
      <c r="O65" s="15">
        <f t="shared" si="7"/>
        <v>824176.45899999794</v>
      </c>
      <c r="P65" s="12">
        <f t="shared" si="12"/>
        <v>2008251.8559999969</v>
      </c>
      <c r="Q65" s="10">
        <f t="shared" si="9"/>
        <v>1004125.9279999984</v>
      </c>
    </row>
    <row r="66" spans="1:17" x14ac:dyDescent="0.25">
      <c r="A66" s="1">
        <v>63</v>
      </c>
      <c r="B66" s="2" t="s">
        <v>167</v>
      </c>
      <c r="C66" s="2" t="s">
        <v>172</v>
      </c>
      <c r="D66" s="49" t="s">
        <v>63</v>
      </c>
      <c r="E66" s="148">
        <v>9822908.5750000011</v>
      </c>
      <c r="F66" s="15">
        <v>8581966.1804999989</v>
      </c>
      <c r="G66" s="154">
        <f t="shared" si="0"/>
        <v>0.87366853869959771</v>
      </c>
      <c r="H66" s="15">
        <f t="shared" si="10"/>
        <v>-723639.32049999759</v>
      </c>
      <c r="I66" s="10">
        <f t="shared" si="11"/>
        <v>-361819.66024999879</v>
      </c>
      <c r="J66" s="15">
        <f t="shared" si="4"/>
        <v>-134264.805999998</v>
      </c>
      <c r="K66" s="15">
        <f t="shared" si="5"/>
        <v>-67132.402999999002</v>
      </c>
      <c r="L66" s="15">
        <f t="shared" si="6"/>
        <v>356880.62275000289</v>
      </c>
      <c r="M66" s="15">
        <f t="shared" si="7"/>
        <v>178440.31137500145</v>
      </c>
      <c r="N66" s="60">
        <f t="shared" si="8"/>
        <v>848026.05150000192</v>
      </c>
      <c r="O66" s="15">
        <f t="shared" si="7"/>
        <v>424013.02575000096</v>
      </c>
      <c r="P66" s="12">
        <f t="shared" si="12"/>
        <v>1240942.3945000023</v>
      </c>
      <c r="Q66" s="10">
        <f t="shared" si="9"/>
        <v>620471.19725000113</v>
      </c>
    </row>
    <row r="67" spans="1:17" x14ac:dyDescent="0.25">
      <c r="A67" s="13">
        <v>64</v>
      </c>
      <c r="B67" s="2" t="s">
        <v>165</v>
      </c>
      <c r="C67" s="2" t="s">
        <v>172</v>
      </c>
      <c r="D67" s="49" t="s">
        <v>178</v>
      </c>
      <c r="E67" s="148">
        <v>15072570.107499996</v>
      </c>
      <c r="F67" s="15">
        <v>11387260.376300007</v>
      </c>
      <c r="G67" s="154">
        <f t="shared" ref="G67:G125" si="13">IFERROR(F67/E67,0)</f>
        <v>0.75549559863276361</v>
      </c>
      <c r="H67" s="15">
        <f t="shared" ref="H67:H95" si="14">(E67*0.8)-F67</f>
        <v>670795.70969999023</v>
      </c>
      <c r="I67" s="10">
        <f t="shared" ref="I67:I95" si="15">H67/$Q$2</f>
        <v>335397.85484999511</v>
      </c>
      <c r="J67" s="15">
        <f t="shared" si="4"/>
        <v>1575149.9161499888</v>
      </c>
      <c r="K67" s="15">
        <f t="shared" ref="K67:K126" si="16">J67/$Q$2</f>
        <v>787574.95807499439</v>
      </c>
      <c r="L67" s="15">
        <f t="shared" si="6"/>
        <v>2328778.4215249904</v>
      </c>
      <c r="M67" s="15">
        <f t="shared" ref="M67:O126" si="17">L67/$Q$2</f>
        <v>1164389.2107624952</v>
      </c>
      <c r="N67" s="60">
        <f t="shared" si="8"/>
        <v>3082406.9268999882</v>
      </c>
      <c r="O67" s="15">
        <f t="shared" si="17"/>
        <v>1541203.4634499941</v>
      </c>
      <c r="P67" s="12">
        <f t="shared" ref="P67:P95" si="18">E67-F67</f>
        <v>3685309.7311999891</v>
      </c>
      <c r="Q67" s="10">
        <f t="shared" ref="Q67:Q126" si="19">P67/$Q$2</f>
        <v>1842654.8655999945</v>
      </c>
    </row>
    <row r="68" spans="1:17" x14ac:dyDescent="0.25">
      <c r="A68" s="1">
        <v>65</v>
      </c>
      <c r="B68" s="2" t="s">
        <v>162</v>
      </c>
      <c r="C68" s="2" t="s">
        <v>172</v>
      </c>
      <c r="D68" s="29" t="s">
        <v>62</v>
      </c>
      <c r="E68" s="148">
        <v>15641751.012499996</v>
      </c>
      <c r="F68" s="15">
        <v>12641532.808000004</v>
      </c>
      <c r="G68" s="154">
        <f t="shared" si="13"/>
        <v>0.80819166587536218</v>
      </c>
      <c r="H68" s="15">
        <f t="shared" si="14"/>
        <v>-128131.99800000712</v>
      </c>
      <c r="I68" s="10">
        <f t="shared" si="15"/>
        <v>-64065.999000003561</v>
      </c>
      <c r="J68" s="15">
        <f t="shared" ref="J68:J125" si="20">(E68*0.86)-F68</f>
        <v>810373.06274999119</v>
      </c>
      <c r="K68" s="15">
        <f t="shared" si="16"/>
        <v>405186.5313749956</v>
      </c>
      <c r="L68" s="15">
        <f t="shared" ref="L68:L125" si="21">(E68*0.91)-F68</f>
        <v>1592460.6133749932</v>
      </c>
      <c r="M68" s="15">
        <f t="shared" si="17"/>
        <v>796230.3066874966</v>
      </c>
      <c r="N68" s="60">
        <f t="shared" ref="N68:N125" si="22">(E68*0.96)-F68</f>
        <v>2374548.1639999915</v>
      </c>
      <c r="O68" s="15">
        <f t="shared" si="17"/>
        <v>1187274.0819999957</v>
      </c>
      <c r="P68" s="12">
        <f t="shared" si="18"/>
        <v>3000218.2044999916</v>
      </c>
      <c r="Q68" s="10">
        <f t="shared" si="19"/>
        <v>1500109.1022499958</v>
      </c>
    </row>
    <row r="69" spans="1:17" x14ac:dyDescent="0.25">
      <c r="A69" s="1">
        <v>66</v>
      </c>
      <c r="B69" s="2" t="s">
        <v>164</v>
      </c>
      <c r="C69" s="2" t="s">
        <v>172</v>
      </c>
      <c r="D69" s="49" t="s">
        <v>60</v>
      </c>
      <c r="E69" s="148">
        <v>19313688.817500003</v>
      </c>
      <c r="F69" s="15">
        <v>12946575.429399999</v>
      </c>
      <c r="G69" s="154">
        <f t="shared" si="13"/>
        <v>0.67033157423915801</v>
      </c>
      <c r="H69" s="15">
        <f t="shared" si="14"/>
        <v>2504375.6246000044</v>
      </c>
      <c r="I69" s="10">
        <f t="shared" si="15"/>
        <v>1252187.8123000022</v>
      </c>
      <c r="J69" s="15">
        <f t="shared" si="20"/>
        <v>3663196.9536500033</v>
      </c>
      <c r="K69" s="15">
        <f t="shared" si="16"/>
        <v>1831598.4768250016</v>
      </c>
      <c r="L69" s="15">
        <f t="shared" si="21"/>
        <v>4628881.3945250046</v>
      </c>
      <c r="M69" s="15">
        <f t="shared" si="17"/>
        <v>2314440.6972625023</v>
      </c>
      <c r="N69" s="60">
        <f t="shared" si="22"/>
        <v>5594565.8354000021</v>
      </c>
      <c r="O69" s="15">
        <f t="shared" si="17"/>
        <v>2797282.917700001</v>
      </c>
      <c r="P69" s="12">
        <f t="shared" si="18"/>
        <v>6367113.3881000038</v>
      </c>
      <c r="Q69" s="10">
        <f t="shared" si="19"/>
        <v>3183556.6940500019</v>
      </c>
    </row>
    <row r="70" spans="1:17" x14ac:dyDescent="0.25">
      <c r="A70" s="13">
        <v>67</v>
      </c>
      <c r="B70" s="2" t="s">
        <v>161</v>
      </c>
      <c r="C70" s="2" t="s">
        <v>172</v>
      </c>
      <c r="D70" s="29" t="s">
        <v>61</v>
      </c>
      <c r="E70" s="148">
        <v>22263647.154999997</v>
      </c>
      <c r="F70" s="15">
        <v>16760476.641000003</v>
      </c>
      <c r="G70" s="154">
        <f t="shared" si="13"/>
        <v>0.75281810407401795</v>
      </c>
      <c r="H70" s="15">
        <f t="shared" si="14"/>
        <v>1050441.0829999968</v>
      </c>
      <c r="I70" s="10">
        <f t="shared" si="15"/>
        <v>525220.54149999842</v>
      </c>
      <c r="J70" s="15">
        <f t="shared" si="20"/>
        <v>2386259.9122999944</v>
      </c>
      <c r="K70" s="15">
        <f t="shared" si="16"/>
        <v>1193129.9561499972</v>
      </c>
      <c r="L70" s="15">
        <f t="shared" si="21"/>
        <v>3499442.2700499967</v>
      </c>
      <c r="M70" s="15">
        <f t="shared" si="17"/>
        <v>1749721.1350249983</v>
      </c>
      <c r="N70" s="60">
        <f t="shared" si="22"/>
        <v>4612624.6277999952</v>
      </c>
      <c r="O70" s="15">
        <f t="shared" si="17"/>
        <v>2306312.3138999976</v>
      </c>
      <c r="P70" s="12">
        <f t="shared" si="18"/>
        <v>5503170.5139999948</v>
      </c>
      <c r="Q70" s="10">
        <f t="shared" si="19"/>
        <v>2751585.2569999974</v>
      </c>
    </row>
    <row r="71" spans="1:17" x14ac:dyDescent="0.25">
      <c r="A71" s="1">
        <v>68</v>
      </c>
      <c r="B71" s="2" t="s">
        <v>68</v>
      </c>
      <c r="C71" s="2" t="s">
        <v>66</v>
      </c>
      <c r="D71" s="29" t="s">
        <v>67</v>
      </c>
      <c r="E71" s="148">
        <v>2326781.3575000004</v>
      </c>
      <c r="F71" s="15">
        <v>207401.81080000001</v>
      </c>
      <c r="G71" s="154">
        <f t="shared" si="13"/>
        <v>8.9136785513376268E-2</v>
      </c>
      <c r="H71" s="15">
        <f t="shared" si="14"/>
        <v>1654023.2752000003</v>
      </c>
      <c r="I71" s="10">
        <f t="shared" si="15"/>
        <v>827011.63760000013</v>
      </c>
      <c r="J71" s="15">
        <f t="shared" si="20"/>
        <v>1793630.1566500003</v>
      </c>
      <c r="K71" s="15">
        <f t="shared" si="16"/>
        <v>896815.07832500013</v>
      </c>
      <c r="L71" s="15">
        <f t="shared" si="21"/>
        <v>1909969.2245250004</v>
      </c>
      <c r="M71" s="15">
        <f t="shared" si="17"/>
        <v>954984.61226250022</v>
      </c>
      <c r="N71" s="60">
        <f t="shared" si="22"/>
        <v>2026308.2924000002</v>
      </c>
      <c r="O71" s="15">
        <f t="shared" si="17"/>
        <v>1013154.1462000001</v>
      </c>
      <c r="P71" s="12">
        <f t="shared" si="18"/>
        <v>2119379.5467000003</v>
      </c>
      <c r="Q71" s="10">
        <f t="shared" si="19"/>
        <v>1059689.7733500001</v>
      </c>
    </row>
    <row r="72" spans="1:17" x14ac:dyDescent="0.25">
      <c r="A72" s="1">
        <v>69</v>
      </c>
      <c r="B72" s="2" t="s">
        <v>81</v>
      </c>
      <c r="C72" s="2" t="s">
        <v>66</v>
      </c>
      <c r="D72" s="29" t="s">
        <v>82</v>
      </c>
      <c r="E72" s="148">
        <v>4561648.0999999996</v>
      </c>
      <c r="F72" s="15">
        <v>3446220.9573999993</v>
      </c>
      <c r="G72" s="154">
        <f t="shared" si="13"/>
        <v>0.75547716129177078</v>
      </c>
      <c r="H72" s="15">
        <f t="shared" si="14"/>
        <v>203097.52260000072</v>
      </c>
      <c r="I72" s="10">
        <f t="shared" si="15"/>
        <v>101548.76130000036</v>
      </c>
      <c r="J72" s="15">
        <f t="shared" si="20"/>
        <v>476796.4086000002</v>
      </c>
      <c r="K72" s="15">
        <f t="shared" si="16"/>
        <v>238398.2043000001</v>
      </c>
      <c r="L72" s="15">
        <f t="shared" si="21"/>
        <v>704878.81360000046</v>
      </c>
      <c r="M72" s="15">
        <f t="shared" si="17"/>
        <v>352439.40680000023</v>
      </c>
      <c r="N72" s="60">
        <f t="shared" si="22"/>
        <v>932961.21859999979</v>
      </c>
      <c r="O72" s="15">
        <f t="shared" si="17"/>
        <v>466480.60929999989</v>
      </c>
      <c r="P72" s="12">
        <f t="shared" si="18"/>
        <v>1115427.1426000004</v>
      </c>
      <c r="Q72" s="10">
        <f t="shared" si="19"/>
        <v>557713.57130000019</v>
      </c>
    </row>
    <row r="73" spans="1:17" x14ac:dyDescent="0.25">
      <c r="A73" s="13">
        <v>70</v>
      </c>
      <c r="B73" s="2" t="s">
        <v>86</v>
      </c>
      <c r="C73" s="2" t="s">
        <v>66</v>
      </c>
      <c r="D73" s="29" t="s">
        <v>87</v>
      </c>
      <c r="E73" s="148">
        <v>4092843.4925000006</v>
      </c>
      <c r="F73" s="15">
        <v>3983731.8364999997</v>
      </c>
      <c r="G73" s="154">
        <f t="shared" si="13"/>
        <v>0.97334086773658846</v>
      </c>
      <c r="H73" s="15">
        <f t="shared" si="14"/>
        <v>-709457.04249999905</v>
      </c>
      <c r="I73" s="10">
        <f t="shared" si="15"/>
        <v>-354728.52124999953</v>
      </c>
      <c r="J73" s="15">
        <f t="shared" si="20"/>
        <v>-463886.43294999935</v>
      </c>
      <c r="K73" s="15">
        <f t="shared" si="16"/>
        <v>-231943.21647499967</v>
      </c>
      <c r="L73" s="15">
        <f t="shared" si="21"/>
        <v>-259244.2583249989</v>
      </c>
      <c r="M73" s="15">
        <f t="shared" si="17"/>
        <v>-129622.12916249945</v>
      </c>
      <c r="N73" s="60">
        <f t="shared" si="22"/>
        <v>-54602.083699999377</v>
      </c>
      <c r="O73" s="15">
        <f t="shared" si="17"/>
        <v>-27301.041849999689</v>
      </c>
      <c r="P73" s="12">
        <f t="shared" si="18"/>
        <v>109111.65600000089</v>
      </c>
      <c r="Q73" s="10">
        <f t="shared" si="19"/>
        <v>54555.828000000445</v>
      </c>
    </row>
    <row r="74" spans="1:17" x14ac:dyDescent="0.25">
      <c r="A74" s="1">
        <v>71</v>
      </c>
      <c r="B74" s="2" t="s">
        <v>79</v>
      </c>
      <c r="C74" s="2" t="s">
        <v>66</v>
      </c>
      <c r="D74" s="29" t="s">
        <v>138</v>
      </c>
      <c r="E74" s="148">
        <v>5947608.0274999999</v>
      </c>
      <c r="F74" s="15">
        <v>4429887.8731999993</v>
      </c>
      <c r="G74" s="154">
        <f t="shared" si="13"/>
        <v>0.74481839635656777</v>
      </c>
      <c r="H74" s="15">
        <f t="shared" si="14"/>
        <v>328198.54880000092</v>
      </c>
      <c r="I74" s="10">
        <f t="shared" si="15"/>
        <v>164099.27440000046</v>
      </c>
      <c r="J74" s="15">
        <f t="shared" si="20"/>
        <v>685055.03045000043</v>
      </c>
      <c r="K74" s="15">
        <f t="shared" si="16"/>
        <v>342527.51522500021</v>
      </c>
      <c r="L74" s="15">
        <f t="shared" si="21"/>
        <v>982435.43182500079</v>
      </c>
      <c r="M74" s="15">
        <f t="shared" si="17"/>
        <v>491217.7159125004</v>
      </c>
      <c r="N74" s="60">
        <f t="shared" si="22"/>
        <v>1279815.8332000002</v>
      </c>
      <c r="O74" s="15">
        <f t="shared" si="17"/>
        <v>639907.91660000011</v>
      </c>
      <c r="P74" s="12">
        <f t="shared" si="18"/>
        <v>1517720.1543000005</v>
      </c>
      <c r="Q74" s="10">
        <f t="shared" si="19"/>
        <v>758860.07715000026</v>
      </c>
    </row>
    <row r="75" spans="1:17" x14ac:dyDescent="0.25">
      <c r="A75" s="1">
        <v>72</v>
      </c>
      <c r="B75" s="2" t="s">
        <v>80</v>
      </c>
      <c r="C75" s="2" t="s">
        <v>66</v>
      </c>
      <c r="D75" s="29" t="s">
        <v>66</v>
      </c>
      <c r="E75" s="148">
        <v>4985965.2949999999</v>
      </c>
      <c r="F75" s="15">
        <v>5146823.4727000026</v>
      </c>
      <c r="G75" s="154">
        <f t="shared" si="13"/>
        <v>1.0322621936140057</v>
      </c>
      <c r="H75" s="15">
        <f t="shared" si="14"/>
        <v>-1158051.2367000026</v>
      </c>
      <c r="I75" s="10">
        <f t="shared" si="15"/>
        <v>-579025.61835000128</v>
      </c>
      <c r="J75" s="15">
        <f t="shared" si="20"/>
        <v>-858893.31900000293</v>
      </c>
      <c r="K75" s="15">
        <f t="shared" si="16"/>
        <v>-429446.65950000146</v>
      </c>
      <c r="L75" s="15">
        <f t="shared" si="21"/>
        <v>-609595.05425000284</v>
      </c>
      <c r="M75" s="15">
        <f t="shared" si="17"/>
        <v>-304797.52712500142</v>
      </c>
      <c r="N75" s="60">
        <f t="shared" si="22"/>
        <v>-360296.78950000275</v>
      </c>
      <c r="O75" s="15">
        <f t="shared" si="17"/>
        <v>-180148.39475000137</v>
      </c>
      <c r="P75" s="12">
        <f t="shared" si="18"/>
        <v>-160858.17770000268</v>
      </c>
      <c r="Q75" s="10">
        <f t="shared" si="19"/>
        <v>-80429.088850001339</v>
      </c>
    </row>
    <row r="76" spans="1:17" x14ac:dyDescent="0.25">
      <c r="A76" s="13">
        <v>73</v>
      </c>
      <c r="B76" s="2" t="s">
        <v>76</v>
      </c>
      <c r="C76" s="2" t="s">
        <v>66</v>
      </c>
      <c r="D76" s="29" t="s">
        <v>75</v>
      </c>
      <c r="E76" s="148">
        <v>7142539.807500001</v>
      </c>
      <c r="F76" s="15">
        <v>6774062.8942000009</v>
      </c>
      <c r="G76" s="154">
        <f t="shared" si="13"/>
        <v>0.94841094019341943</v>
      </c>
      <c r="H76" s="15">
        <f t="shared" si="14"/>
        <v>-1060031.0482000001</v>
      </c>
      <c r="I76" s="10">
        <f t="shared" si="15"/>
        <v>-530015.52410000004</v>
      </c>
      <c r="J76" s="15">
        <f t="shared" si="20"/>
        <v>-631478.65975000057</v>
      </c>
      <c r="K76" s="15">
        <f t="shared" si="16"/>
        <v>-315739.32987500029</v>
      </c>
      <c r="L76" s="15">
        <f t="shared" si="21"/>
        <v>-274351.66937499959</v>
      </c>
      <c r="M76" s="15">
        <f t="shared" si="17"/>
        <v>-137175.8346874998</v>
      </c>
      <c r="N76" s="60">
        <f t="shared" si="22"/>
        <v>82775.320999999531</v>
      </c>
      <c r="O76" s="15">
        <f t="shared" si="17"/>
        <v>41387.660499999765</v>
      </c>
      <c r="P76" s="12">
        <f t="shared" si="18"/>
        <v>368476.91330000013</v>
      </c>
      <c r="Q76" s="10">
        <f t="shared" si="19"/>
        <v>184238.45665000007</v>
      </c>
    </row>
    <row r="77" spans="1:17" x14ac:dyDescent="0.25">
      <c r="A77" s="1">
        <v>74</v>
      </c>
      <c r="B77" s="2" t="s">
        <v>70</v>
      </c>
      <c r="C77" s="2" t="s">
        <v>66</v>
      </c>
      <c r="D77" s="29" t="s">
        <v>71</v>
      </c>
      <c r="E77" s="148">
        <v>5467555.8725000005</v>
      </c>
      <c r="F77" s="15">
        <v>3800316.4986000005</v>
      </c>
      <c r="G77" s="154">
        <f t="shared" si="13"/>
        <v>0.69506678801662303</v>
      </c>
      <c r="H77" s="15">
        <f t="shared" si="14"/>
        <v>573728.19940000027</v>
      </c>
      <c r="I77" s="10">
        <f t="shared" si="15"/>
        <v>286864.09970000014</v>
      </c>
      <c r="J77" s="15">
        <f t="shared" si="20"/>
        <v>901781.55174999963</v>
      </c>
      <c r="K77" s="15">
        <f t="shared" si="16"/>
        <v>450890.77587499982</v>
      </c>
      <c r="L77" s="15">
        <f t="shared" si="21"/>
        <v>1175159.3453750005</v>
      </c>
      <c r="M77" s="15">
        <f t="shared" si="17"/>
        <v>587579.67268750025</v>
      </c>
      <c r="N77" s="60">
        <f t="shared" si="22"/>
        <v>1448537.1389999995</v>
      </c>
      <c r="O77" s="15">
        <f t="shared" si="17"/>
        <v>724268.56949999975</v>
      </c>
      <c r="P77" s="12">
        <f t="shared" si="18"/>
        <v>1667239.3739</v>
      </c>
      <c r="Q77" s="10">
        <f t="shared" si="19"/>
        <v>833619.68695</v>
      </c>
    </row>
    <row r="78" spans="1:17" x14ac:dyDescent="0.25">
      <c r="A78" s="1">
        <v>75</v>
      </c>
      <c r="B78" s="2" t="s">
        <v>65</v>
      </c>
      <c r="C78" s="2" t="s">
        <v>66</v>
      </c>
      <c r="D78" s="29" t="s">
        <v>67</v>
      </c>
      <c r="E78" s="148">
        <v>5658323.1500000013</v>
      </c>
      <c r="F78" s="15">
        <v>3455486.2426000014</v>
      </c>
      <c r="G78" s="154">
        <f t="shared" si="13"/>
        <v>0.61069086211521884</v>
      </c>
      <c r="H78" s="15">
        <f t="shared" si="14"/>
        <v>1071172.2774</v>
      </c>
      <c r="I78" s="10">
        <f t="shared" si="15"/>
        <v>535586.13870000001</v>
      </c>
      <c r="J78" s="15">
        <f t="shared" si="20"/>
        <v>1410671.6663999995</v>
      </c>
      <c r="K78" s="15">
        <f t="shared" si="16"/>
        <v>705335.83319999976</v>
      </c>
      <c r="L78" s="15">
        <f t="shared" si="21"/>
        <v>1693587.8239000002</v>
      </c>
      <c r="M78" s="15">
        <f t="shared" si="17"/>
        <v>846793.9119500001</v>
      </c>
      <c r="N78" s="60">
        <f t="shared" si="22"/>
        <v>1976503.9813999999</v>
      </c>
      <c r="O78" s="15">
        <f t="shared" si="17"/>
        <v>988251.99069999997</v>
      </c>
      <c r="P78" s="12">
        <f t="shared" si="18"/>
        <v>2202836.9073999999</v>
      </c>
      <c r="Q78" s="10">
        <f t="shared" si="19"/>
        <v>1101418.4537</v>
      </c>
    </row>
    <row r="79" spans="1:17" x14ac:dyDescent="0.25">
      <c r="A79" s="13">
        <v>76</v>
      </c>
      <c r="B79" s="2" t="s">
        <v>73</v>
      </c>
      <c r="C79" s="2" t="s">
        <v>66</v>
      </c>
      <c r="D79" s="29" t="s">
        <v>67</v>
      </c>
      <c r="E79" s="148">
        <v>6044659.8075000001</v>
      </c>
      <c r="F79" s="15">
        <v>5160211.9028000003</v>
      </c>
      <c r="G79" s="154">
        <f t="shared" si="13"/>
        <v>0.85368111144938075</v>
      </c>
      <c r="H79" s="15">
        <f t="shared" si="14"/>
        <v>-324484.05680000037</v>
      </c>
      <c r="I79" s="10">
        <f t="shared" si="15"/>
        <v>-162242.02840000018</v>
      </c>
      <c r="J79" s="15">
        <f t="shared" si="20"/>
        <v>38195.531649999321</v>
      </c>
      <c r="K79" s="15">
        <f t="shared" si="16"/>
        <v>19097.76582499966</v>
      </c>
      <c r="L79" s="15">
        <f t="shared" si="21"/>
        <v>340428.5220250003</v>
      </c>
      <c r="M79" s="15">
        <f t="shared" si="17"/>
        <v>170214.26101250015</v>
      </c>
      <c r="N79" s="60">
        <f t="shared" si="22"/>
        <v>642661.51239999942</v>
      </c>
      <c r="O79" s="15">
        <f t="shared" si="17"/>
        <v>321330.75619999971</v>
      </c>
      <c r="P79" s="12">
        <f t="shared" si="18"/>
        <v>884447.90469999984</v>
      </c>
      <c r="Q79" s="10">
        <f t="shared" si="19"/>
        <v>442223.95234999992</v>
      </c>
    </row>
    <row r="80" spans="1:17" x14ac:dyDescent="0.25">
      <c r="A80" s="1">
        <v>77</v>
      </c>
      <c r="B80" s="2" t="s">
        <v>85</v>
      </c>
      <c r="C80" s="2" t="s">
        <v>66</v>
      </c>
      <c r="D80" s="29" t="s">
        <v>138</v>
      </c>
      <c r="E80" s="148">
        <v>8751896.0425000004</v>
      </c>
      <c r="F80" s="15">
        <v>7335497.6471000006</v>
      </c>
      <c r="G80" s="154">
        <f t="shared" si="13"/>
        <v>0.83816096666118511</v>
      </c>
      <c r="H80" s="15">
        <f t="shared" si="14"/>
        <v>-333980.81309999991</v>
      </c>
      <c r="I80" s="10">
        <f t="shared" si="15"/>
        <v>-166990.40654999996</v>
      </c>
      <c r="J80" s="15">
        <f t="shared" si="20"/>
        <v>191132.94944999926</v>
      </c>
      <c r="K80" s="15">
        <f t="shared" si="16"/>
        <v>95566.474724999629</v>
      </c>
      <c r="L80" s="15">
        <f t="shared" si="21"/>
        <v>628727.75157499965</v>
      </c>
      <c r="M80" s="15">
        <f t="shared" si="17"/>
        <v>314363.87578749983</v>
      </c>
      <c r="N80" s="60">
        <f t="shared" si="22"/>
        <v>1066322.5536999991</v>
      </c>
      <c r="O80" s="15">
        <f t="shared" si="17"/>
        <v>533161.27684999956</v>
      </c>
      <c r="P80" s="12">
        <f t="shared" si="18"/>
        <v>1416398.3953999998</v>
      </c>
      <c r="Q80" s="10">
        <f t="shared" si="19"/>
        <v>708199.1976999999</v>
      </c>
    </row>
    <row r="81" spans="1:17" x14ac:dyDescent="0.25">
      <c r="A81" s="1">
        <v>78</v>
      </c>
      <c r="B81" s="2" t="s">
        <v>83</v>
      </c>
      <c r="C81" s="2" t="s">
        <v>66</v>
      </c>
      <c r="D81" s="29" t="s">
        <v>82</v>
      </c>
      <c r="E81" s="148">
        <v>11467512.102500001</v>
      </c>
      <c r="F81" s="15">
        <v>9107765.7137999982</v>
      </c>
      <c r="G81" s="154">
        <f t="shared" si="13"/>
        <v>0.79422333566270564</v>
      </c>
      <c r="H81" s="15">
        <f t="shared" si="14"/>
        <v>66243.968200003728</v>
      </c>
      <c r="I81" s="10">
        <f t="shared" si="15"/>
        <v>33121.984100001864</v>
      </c>
      <c r="J81" s="15">
        <f t="shared" si="20"/>
        <v>754294.69435000233</v>
      </c>
      <c r="K81" s="15">
        <f t="shared" si="16"/>
        <v>377147.34717500117</v>
      </c>
      <c r="L81" s="15">
        <f t="shared" si="21"/>
        <v>1327670.299475003</v>
      </c>
      <c r="M81" s="15">
        <f t="shared" si="17"/>
        <v>663835.14973750152</v>
      </c>
      <c r="N81" s="60">
        <f t="shared" si="22"/>
        <v>1901045.9046000019</v>
      </c>
      <c r="O81" s="15">
        <f t="shared" si="17"/>
        <v>950522.95230000094</v>
      </c>
      <c r="P81" s="12">
        <f t="shared" si="18"/>
        <v>2359746.3887000028</v>
      </c>
      <c r="Q81" s="10">
        <f t="shared" si="19"/>
        <v>1179873.1943500014</v>
      </c>
    </row>
    <row r="82" spans="1:17" x14ac:dyDescent="0.25">
      <c r="A82" s="13">
        <v>79</v>
      </c>
      <c r="B82" s="2" t="s">
        <v>78</v>
      </c>
      <c r="C82" s="2" t="s">
        <v>66</v>
      </c>
      <c r="D82" s="29" t="s">
        <v>82</v>
      </c>
      <c r="E82" s="148">
        <v>11359254.382499998</v>
      </c>
      <c r="F82" s="15">
        <v>10934513.648100009</v>
      </c>
      <c r="G82" s="154">
        <f t="shared" si="13"/>
        <v>0.96260839663434761</v>
      </c>
      <c r="H82" s="15">
        <f t="shared" si="14"/>
        <v>-1847110.1421000101</v>
      </c>
      <c r="I82" s="10">
        <f t="shared" si="15"/>
        <v>-923555.07105000503</v>
      </c>
      <c r="J82" s="15">
        <f t="shared" si="20"/>
        <v>-1165554.8791500106</v>
      </c>
      <c r="K82" s="15">
        <f t="shared" si="16"/>
        <v>-582777.43957500532</v>
      </c>
      <c r="L82" s="15">
        <f t="shared" si="21"/>
        <v>-597592.16002500989</v>
      </c>
      <c r="M82" s="15">
        <f t="shared" si="17"/>
        <v>-298796.08001250494</v>
      </c>
      <c r="N82" s="60">
        <f t="shared" si="22"/>
        <v>-29629.440900010988</v>
      </c>
      <c r="O82" s="15">
        <f t="shared" si="17"/>
        <v>-14814.720450005494</v>
      </c>
      <c r="P82" s="12">
        <f t="shared" si="18"/>
        <v>424740.73439998925</v>
      </c>
      <c r="Q82" s="10">
        <f t="shared" si="19"/>
        <v>212370.36719999462</v>
      </c>
    </row>
    <row r="83" spans="1:17" x14ac:dyDescent="0.25">
      <c r="A83" s="1">
        <v>80</v>
      </c>
      <c r="B83" s="2" t="s">
        <v>84</v>
      </c>
      <c r="C83" s="2" t="s">
        <v>66</v>
      </c>
      <c r="D83" s="29" t="s">
        <v>66</v>
      </c>
      <c r="E83" s="148">
        <v>14114289.104999997</v>
      </c>
      <c r="F83" s="15">
        <v>4092702.5524999993</v>
      </c>
      <c r="G83" s="154">
        <f t="shared" si="13"/>
        <v>0.28996873466692391</v>
      </c>
      <c r="H83" s="15">
        <f t="shared" si="14"/>
        <v>7198728.7314999988</v>
      </c>
      <c r="I83" s="10">
        <f t="shared" si="15"/>
        <v>3599364.3657499994</v>
      </c>
      <c r="J83" s="15">
        <f t="shared" si="20"/>
        <v>8045586.0777999973</v>
      </c>
      <c r="K83" s="15">
        <f t="shared" si="16"/>
        <v>4022793.0388999986</v>
      </c>
      <c r="L83" s="15">
        <f t="shared" si="21"/>
        <v>8751300.5330499969</v>
      </c>
      <c r="M83" s="15">
        <f t="shared" si="17"/>
        <v>4375650.2665249985</v>
      </c>
      <c r="N83" s="60">
        <f t="shared" si="22"/>
        <v>9457014.9882999957</v>
      </c>
      <c r="O83" s="15">
        <f t="shared" si="17"/>
        <v>4728507.4941499978</v>
      </c>
      <c r="P83" s="12">
        <f t="shared" si="18"/>
        <v>10021586.552499998</v>
      </c>
      <c r="Q83" s="10">
        <f t="shared" si="19"/>
        <v>5010793.2762499992</v>
      </c>
    </row>
    <row r="84" spans="1:17" x14ac:dyDescent="0.25">
      <c r="A84" s="1">
        <v>81</v>
      </c>
      <c r="B84" s="2" t="s">
        <v>74</v>
      </c>
      <c r="C84" s="2" t="s">
        <v>66</v>
      </c>
      <c r="D84" s="29" t="s">
        <v>75</v>
      </c>
      <c r="E84" s="148">
        <v>18057911.127499998</v>
      </c>
      <c r="F84" s="15">
        <v>14853144.208300008</v>
      </c>
      <c r="G84" s="154">
        <f t="shared" si="13"/>
        <v>0.82252837016572089</v>
      </c>
      <c r="H84" s="15">
        <f t="shared" si="14"/>
        <v>-406815.30630000867</v>
      </c>
      <c r="I84" s="10">
        <f t="shared" si="15"/>
        <v>-203407.65315000433</v>
      </c>
      <c r="J84" s="15">
        <f t="shared" si="20"/>
        <v>676659.36134999059</v>
      </c>
      <c r="K84" s="15">
        <f t="shared" si="16"/>
        <v>338329.6806749953</v>
      </c>
      <c r="L84" s="15">
        <f t="shared" si="21"/>
        <v>1579554.9177249912</v>
      </c>
      <c r="M84" s="15">
        <f t="shared" si="17"/>
        <v>789777.45886249561</v>
      </c>
      <c r="N84" s="60">
        <f t="shared" si="22"/>
        <v>2482450.4740999881</v>
      </c>
      <c r="O84" s="15">
        <f t="shared" si="17"/>
        <v>1241225.2370499941</v>
      </c>
      <c r="P84" s="12">
        <f t="shared" si="18"/>
        <v>3204766.9191999901</v>
      </c>
      <c r="Q84" s="10">
        <f t="shared" si="19"/>
        <v>1602383.4595999951</v>
      </c>
    </row>
    <row r="85" spans="1:17" x14ac:dyDescent="0.25">
      <c r="A85" s="13">
        <v>82</v>
      </c>
      <c r="B85" s="2" t="s">
        <v>88</v>
      </c>
      <c r="C85" s="2" t="s">
        <v>66</v>
      </c>
      <c r="D85" s="29" t="s">
        <v>87</v>
      </c>
      <c r="E85" s="148">
        <v>16177258.529999997</v>
      </c>
      <c r="F85" s="15">
        <v>8690097.8327000011</v>
      </c>
      <c r="G85" s="154">
        <f t="shared" si="13"/>
        <v>0.53717988227638236</v>
      </c>
      <c r="H85" s="15">
        <f t="shared" si="14"/>
        <v>4251708.991299998</v>
      </c>
      <c r="I85" s="10">
        <f t="shared" si="15"/>
        <v>2125854.495649999</v>
      </c>
      <c r="J85" s="15">
        <f t="shared" si="20"/>
        <v>5222344.5030999966</v>
      </c>
      <c r="K85" s="15">
        <f t="shared" si="16"/>
        <v>2611172.2515499983</v>
      </c>
      <c r="L85" s="15">
        <f t="shared" si="21"/>
        <v>6031207.4295999967</v>
      </c>
      <c r="M85" s="15">
        <f t="shared" si="17"/>
        <v>3015603.7147999983</v>
      </c>
      <c r="N85" s="60">
        <f t="shared" si="22"/>
        <v>6840070.3560999967</v>
      </c>
      <c r="O85" s="15">
        <f t="shared" si="17"/>
        <v>3420035.1780499984</v>
      </c>
      <c r="P85" s="12">
        <f t="shared" si="18"/>
        <v>7487160.6972999964</v>
      </c>
      <c r="Q85" s="10">
        <f t="shared" si="19"/>
        <v>3743580.3486499982</v>
      </c>
    </row>
    <row r="86" spans="1:17" x14ac:dyDescent="0.25">
      <c r="A86" s="1">
        <v>83</v>
      </c>
      <c r="B86" s="2" t="s">
        <v>72</v>
      </c>
      <c r="C86" s="2" t="s">
        <v>66</v>
      </c>
      <c r="D86" s="29" t="s">
        <v>71</v>
      </c>
      <c r="E86" s="148">
        <v>36189056.337499999</v>
      </c>
      <c r="F86" s="15">
        <v>30231258.815299999</v>
      </c>
      <c r="G86" s="154">
        <f t="shared" si="13"/>
        <v>0.83537018852778477</v>
      </c>
      <c r="H86" s="15">
        <f t="shared" si="14"/>
        <v>-1280013.7452999987</v>
      </c>
      <c r="I86" s="10">
        <f t="shared" si="15"/>
        <v>-640006.87264999934</v>
      </c>
      <c r="J86" s="15">
        <f t="shared" si="20"/>
        <v>891329.63495000079</v>
      </c>
      <c r="K86" s="15">
        <f t="shared" si="16"/>
        <v>445664.8174750004</v>
      </c>
      <c r="L86" s="15">
        <f t="shared" si="21"/>
        <v>2700782.4518250003</v>
      </c>
      <c r="M86" s="15">
        <f t="shared" si="17"/>
        <v>1350391.2259125002</v>
      </c>
      <c r="N86" s="60">
        <f t="shared" si="22"/>
        <v>4510235.2686999999</v>
      </c>
      <c r="O86" s="15">
        <f t="shared" si="17"/>
        <v>2255117.6343499999</v>
      </c>
      <c r="P86" s="12">
        <f t="shared" si="18"/>
        <v>5957797.5221999995</v>
      </c>
      <c r="Q86" s="10">
        <f t="shared" si="19"/>
        <v>2978898.7610999998</v>
      </c>
    </row>
    <row r="87" spans="1:17" x14ac:dyDescent="0.25">
      <c r="A87" s="1">
        <v>84</v>
      </c>
      <c r="B87" s="2" t="s">
        <v>100</v>
      </c>
      <c r="C87" s="2" t="s">
        <v>90</v>
      </c>
      <c r="D87" s="29" t="s">
        <v>90</v>
      </c>
      <c r="E87" s="148">
        <v>2543268.0500000003</v>
      </c>
      <c r="F87" s="15">
        <v>1879350.2391999997</v>
      </c>
      <c r="G87" s="154">
        <f t="shared" si="13"/>
        <v>0.73895090971633903</v>
      </c>
      <c r="H87" s="15">
        <f t="shared" si="14"/>
        <v>155264.20080000069</v>
      </c>
      <c r="I87" s="10">
        <f t="shared" si="15"/>
        <v>77632.100400000345</v>
      </c>
      <c r="J87" s="15">
        <f t="shared" si="20"/>
        <v>307860.28380000032</v>
      </c>
      <c r="K87" s="15">
        <f t="shared" si="16"/>
        <v>153930.14190000016</v>
      </c>
      <c r="L87" s="15">
        <f t="shared" si="21"/>
        <v>435023.68630000064</v>
      </c>
      <c r="M87" s="15">
        <f t="shared" si="17"/>
        <v>217511.84315000032</v>
      </c>
      <c r="N87" s="60">
        <f t="shared" si="22"/>
        <v>562187.08880000049</v>
      </c>
      <c r="O87" s="15">
        <f t="shared" si="17"/>
        <v>281093.54440000025</v>
      </c>
      <c r="P87" s="12">
        <f t="shared" si="18"/>
        <v>663917.81080000056</v>
      </c>
      <c r="Q87" s="10">
        <f t="shared" si="19"/>
        <v>331958.90540000028</v>
      </c>
    </row>
    <row r="88" spans="1:17" x14ac:dyDescent="0.25">
      <c r="A88" s="13">
        <v>85</v>
      </c>
      <c r="B88" s="29" t="s">
        <v>1303</v>
      </c>
      <c r="C88" s="2" t="s">
        <v>90</v>
      </c>
      <c r="D88" s="29" t="s">
        <v>96</v>
      </c>
      <c r="E88" s="148">
        <v>4694125.0424999995</v>
      </c>
      <c r="F88" s="15">
        <v>2602200.2289999998</v>
      </c>
      <c r="G88" s="154">
        <f t="shared" si="13"/>
        <v>0.55435255887732349</v>
      </c>
      <c r="H88" s="15">
        <f t="shared" si="14"/>
        <v>1153099.8050000002</v>
      </c>
      <c r="I88" s="10">
        <f t="shared" si="15"/>
        <v>576549.90250000008</v>
      </c>
      <c r="J88" s="15">
        <f t="shared" si="20"/>
        <v>1434747.3075499996</v>
      </c>
      <c r="K88" s="15">
        <f t="shared" si="16"/>
        <v>717373.65377499978</v>
      </c>
      <c r="L88" s="15">
        <f t="shared" si="21"/>
        <v>1669453.5596750001</v>
      </c>
      <c r="M88" s="15">
        <f t="shared" si="17"/>
        <v>834726.77983750007</v>
      </c>
      <c r="N88" s="60">
        <f t="shared" si="22"/>
        <v>1904159.8117999998</v>
      </c>
      <c r="O88" s="15">
        <f t="shared" si="17"/>
        <v>952079.9058999999</v>
      </c>
      <c r="P88" s="12">
        <f t="shared" si="18"/>
        <v>2091924.8134999997</v>
      </c>
      <c r="Q88" s="10">
        <f t="shared" si="19"/>
        <v>1045962.4067499998</v>
      </c>
    </row>
    <row r="89" spans="1:17" x14ac:dyDescent="0.25">
      <c r="A89" s="1">
        <v>86</v>
      </c>
      <c r="B89" s="2" t="s">
        <v>97</v>
      </c>
      <c r="C89" s="2" t="s">
        <v>90</v>
      </c>
      <c r="D89" s="29" t="s">
        <v>96</v>
      </c>
      <c r="E89" s="148">
        <v>5285806.9799999995</v>
      </c>
      <c r="F89" s="15">
        <v>2950202.3496000017</v>
      </c>
      <c r="G89" s="154">
        <f t="shared" si="13"/>
        <v>0.55813660255902908</v>
      </c>
      <c r="H89" s="15">
        <f t="shared" si="14"/>
        <v>1278443.2343999981</v>
      </c>
      <c r="I89" s="10">
        <f t="shared" si="15"/>
        <v>639221.61719999905</v>
      </c>
      <c r="J89" s="15">
        <f t="shared" si="20"/>
        <v>1595591.6531999982</v>
      </c>
      <c r="K89" s="15">
        <f t="shared" si="16"/>
        <v>797795.8265999991</v>
      </c>
      <c r="L89" s="15">
        <f t="shared" si="21"/>
        <v>1859882.0021999977</v>
      </c>
      <c r="M89" s="15">
        <f t="shared" si="17"/>
        <v>929941.00109999883</v>
      </c>
      <c r="N89" s="60">
        <f t="shared" si="22"/>
        <v>2124172.3511999981</v>
      </c>
      <c r="O89" s="15">
        <f t="shared" si="17"/>
        <v>1062086.175599999</v>
      </c>
      <c r="P89" s="12">
        <f t="shared" si="18"/>
        <v>2335604.6303999978</v>
      </c>
      <c r="Q89" s="10">
        <f t="shared" si="19"/>
        <v>1167802.3151999989</v>
      </c>
    </row>
    <row r="90" spans="1:17" x14ac:dyDescent="0.25">
      <c r="A90" s="1">
        <v>87</v>
      </c>
      <c r="B90" s="29" t="s">
        <v>171</v>
      </c>
      <c r="C90" s="2" t="s">
        <v>90</v>
      </c>
      <c r="D90" s="29" t="s">
        <v>105</v>
      </c>
      <c r="E90" s="148">
        <v>6074404.5049999999</v>
      </c>
      <c r="F90" s="15">
        <v>5044506.5461999979</v>
      </c>
      <c r="G90" s="154">
        <f t="shared" si="13"/>
        <v>0.83045285213517372</v>
      </c>
      <c r="H90" s="15">
        <f t="shared" si="14"/>
        <v>-184982.9421999976</v>
      </c>
      <c r="I90" s="10">
        <f t="shared" si="15"/>
        <v>-92491.471099998802</v>
      </c>
      <c r="J90" s="15">
        <f t="shared" si="20"/>
        <v>179481.32810000237</v>
      </c>
      <c r="K90" s="15">
        <f t="shared" si="16"/>
        <v>89740.664050001185</v>
      </c>
      <c r="L90" s="15">
        <f t="shared" si="21"/>
        <v>483201.5533500025</v>
      </c>
      <c r="M90" s="15">
        <f t="shared" si="17"/>
        <v>241600.77667500125</v>
      </c>
      <c r="N90" s="60">
        <f t="shared" si="22"/>
        <v>786921.77860000171</v>
      </c>
      <c r="O90" s="15">
        <f t="shared" si="17"/>
        <v>393460.88930000085</v>
      </c>
      <c r="P90" s="12">
        <f t="shared" si="18"/>
        <v>1029897.958800002</v>
      </c>
      <c r="Q90" s="10">
        <f t="shared" si="19"/>
        <v>514948.979400001</v>
      </c>
    </row>
    <row r="91" spans="1:17" x14ac:dyDescent="0.25">
      <c r="A91" s="13">
        <v>88</v>
      </c>
      <c r="B91" s="2" t="s">
        <v>92</v>
      </c>
      <c r="C91" s="2" t="s">
        <v>90</v>
      </c>
      <c r="D91" s="29" t="s">
        <v>91</v>
      </c>
      <c r="E91" s="148">
        <v>6584661.7050000019</v>
      </c>
      <c r="F91" s="15">
        <v>5882681.5879000016</v>
      </c>
      <c r="G91" s="154">
        <f t="shared" si="13"/>
        <v>0.89339162001793371</v>
      </c>
      <c r="H91" s="15">
        <f t="shared" si="14"/>
        <v>-614952.22389999963</v>
      </c>
      <c r="I91" s="10">
        <f t="shared" si="15"/>
        <v>-307476.11194999982</v>
      </c>
      <c r="J91" s="15">
        <f t="shared" si="20"/>
        <v>-219872.52159999963</v>
      </c>
      <c r="K91" s="15">
        <f t="shared" si="16"/>
        <v>-109936.26079999981</v>
      </c>
      <c r="L91" s="15">
        <f t="shared" si="21"/>
        <v>109360.56365000084</v>
      </c>
      <c r="M91" s="15">
        <f t="shared" si="17"/>
        <v>54680.28182500042</v>
      </c>
      <c r="N91" s="60">
        <f t="shared" si="22"/>
        <v>438593.64890000038</v>
      </c>
      <c r="O91" s="15">
        <f t="shared" si="17"/>
        <v>219296.82445000019</v>
      </c>
      <c r="P91" s="12">
        <f t="shared" si="18"/>
        <v>701980.11710000038</v>
      </c>
      <c r="Q91" s="10">
        <f t="shared" si="19"/>
        <v>350990.05855000019</v>
      </c>
    </row>
    <row r="92" spans="1:17" x14ac:dyDescent="0.25">
      <c r="A92" s="1">
        <v>89</v>
      </c>
      <c r="B92" s="2" t="s">
        <v>98</v>
      </c>
      <c r="C92" s="2" t="s">
        <v>90</v>
      </c>
      <c r="D92" s="29" t="s">
        <v>90</v>
      </c>
      <c r="E92" s="148">
        <v>5750959.8024999984</v>
      </c>
      <c r="F92" s="15">
        <v>5213051.0418000016</v>
      </c>
      <c r="G92" s="154">
        <f t="shared" si="13"/>
        <v>0.90646626316773027</v>
      </c>
      <c r="H92" s="15">
        <f t="shared" si="14"/>
        <v>-612283.19980000239</v>
      </c>
      <c r="I92" s="10">
        <f t="shared" si="15"/>
        <v>-306141.59990000119</v>
      </c>
      <c r="J92" s="15">
        <f t="shared" si="20"/>
        <v>-267225.61165000312</v>
      </c>
      <c r="K92" s="15">
        <f t="shared" si="16"/>
        <v>-133612.80582500156</v>
      </c>
      <c r="L92" s="15">
        <f t="shared" si="21"/>
        <v>20322.378474997357</v>
      </c>
      <c r="M92" s="15">
        <f t="shared" si="17"/>
        <v>10161.189237498678</v>
      </c>
      <c r="N92" s="60">
        <f t="shared" si="22"/>
        <v>307870.3685999969</v>
      </c>
      <c r="O92" s="15">
        <f t="shared" si="17"/>
        <v>153935.18429999845</v>
      </c>
      <c r="P92" s="12">
        <f t="shared" si="18"/>
        <v>537908.76069999672</v>
      </c>
      <c r="Q92" s="10">
        <f t="shared" si="19"/>
        <v>268954.38034999836</v>
      </c>
    </row>
    <row r="93" spans="1:17" x14ac:dyDescent="0.25">
      <c r="A93" s="1">
        <v>90</v>
      </c>
      <c r="B93" s="2" t="s">
        <v>103</v>
      </c>
      <c r="C93" s="2" t="s">
        <v>90</v>
      </c>
      <c r="D93" s="29" t="s">
        <v>102</v>
      </c>
      <c r="E93" s="148">
        <v>8348130.5875000004</v>
      </c>
      <c r="F93" s="15">
        <v>3930261.3414999996</v>
      </c>
      <c r="G93" s="154">
        <f t="shared" si="13"/>
        <v>0.47079538350597222</v>
      </c>
      <c r="H93" s="15">
        <f t="shared" si="14"/>
        <v>2748243.128500001</v>
      </c>
      <c r="I93" s="10">
        <f t="shared" si="15"/>
        <v>1374121.5642500005</v>
      </c>
      <c r="J93" s="15">
        <f t="shared" si="20"/>
        <v>3249130.9637500006</v>
      </c>
      <c r="K93" s="15">
        <f t="shared" si="16"/>
        <v>1624565.4818750003</v>
      </c>
      <c r="L93" s="15">
        <f t="shared" si="21"/>
        <v>3666537.4931250005</v>
      </c>
      <c r="M93" s="15">
        <f t="shared" si="17"/>
        <v>1833268.7465625003</v>
      </c>
      <c r="N93" s="60">
        <f t="shared" si="22"/>
        <v>4083944.0225000004</v>
      </c>
      <c r="O93" s="15">
        <f t="shared" si="17"/>
        <v>2041972.0112500002</v>
      </c>
      <c r="P93" s="12">
        <f t="shared" si="18"/>
        <v>4417869.2460000012</v>
      </c>
      <c r="Q93" s="10">
        <f t="shared" si="19"/>
        <v>2208934.6230000006</v>
      </c>
    </row>
    <row r="94" spans="1:17" x14ac:dyDescent="0.25">
      <c r="A94" s="13">
        <v>91</v>
      </c>
      <c r="B94" s="2" t="s">
        <v>101</v>
      </c>
      <c r="C94" s="2" t="s">
        <v>90</v>
      </c>
      <c r="D94" s="29" t="s">
        <v>102</v>
      </c>
      <c r="E94" s="148">
        <v>8092977.0800000029</v>
      </c>
      <c r="F94" s="15">
        <v>7248585.0610000035</v>
      </c>
      <c r="G94" s="154">
        <f t="shared" si="13"/>
        <v>0.89566360924378163</v>
      </c>
      <c r="H94" s="15">
        <f t="shared" si="14"/>
        <v>-774203.39700000081</v>
      </c>
      <c r="I94" s="10">
        <f t="shared" si="15"/>
        <v>-387101.69850000041</v>
      </c>
      <c r="J94" s="15">
        <f t="shared" si="20"/>
        <v>-288624.7722000014</v>
      </c>
      <c r="K94" s="15">
        <f t="shared" si="16"/>
        <v>-144312.3861000007</v>
      </c>
      <c r="L94" s="15">
        <f t="shared" si="21"/>
        <v>116024.08179999981</v>
      </c>
      <c r="M94" s="15">
        <f t="shared" si="17"/>
        <v>58012.040899999905</v>
      </c>
      <c r="N94" s="60">
        <f t="shared" si="22"/>
        <v>520672.93579999916</v>
      </c>
      <c r="O94" s="15">
        <f t="shared" si="17"/>
        <v>260336.46789999958</v>
      </c>
      <c r="P94" s="12">
        <f t="shared" si="18"/>
        <v>844392.01899999939</v>
      </c>
      <c r="Q94" s="10">
        <f t="shared" si="19"/>
        <v>422196.00949999969</v>
      </c>
    </row>
    <row r="95" spans="1:17" x14ac:dyDescent="0.25">
      <c r="A95" s="1">
        <v>92</v>
      </c>
      <c r="B95" s="161" t="s">
        <v>1375</v>
      </c>
      <c r="C95" s="2" t="s">
        <v>90</v>
      </c>
      <c r="D95" s="29" t="s">
        <v>96</v>
      </c>
      <c r="E95" s="148">
        <v>10185624.125</v>
      </c>
      <c r="F95" s="15">
        <v>7521669.5312000001</v>
      </c>
      <c r="G95" s="157">
        <f t="shared" si="13"/>
        <v>0.73845936575830595</v>
      </c>
      <c r="H95" s="15">
        <f t="shared" si="14"/>
        <v>626829.76880000066</v>
      </c>
      <c r="I95" s="10">
        <f t="shared" si="15"/>
        <v>313414.88440000033</v>
      </c>
      <c r="J95" s="15">
        <f t="shared" si="20"/>
        <v>1237967.2163000004</v>
      </c>
      <c r="K95" s="15">
        <f t="shared" si="16"/>
        <v>618983.60815000022</v>
      </c>
      <c r="L95" s="15">
        <f t="shared" si="21"/>
        <v>1747248.4225499993</v>
      </c>
      <c r="M95" s="15">
        <f t="shared" si="17"/>
        <v>873624.21127499966</v>
      </c>
      <c r="N95" s="60">
        <f t="shared" si="22"/>
        <v>2256529.6288000001</v>
      </c>
      <c r="O95" s="15">
        <f t="shared" si="17"/>
        <v>1128264.8144</v>
      </c>
      <c r="P95" s="12">
        <f t="shared" si="18"/>
        <v>2663954.5937999999</v>
      </c>
      <c r="Q95" s="10">
        <f t="shared" si="19"/>
        <v>1331977.2969</v>
      </c>
    </row>
    <row r="96" spans="1:17" x14ac:dyDescent="0.25">
      <c r="A96" s="1">
        <v>93</v>
      </c>
      <c r="B96" s="2" t="s">
        <v>95</v>
      </c>
      <c r="C96" s="2" t="s">
        <v>90</v>
      </c>
      <c r="D96" s="29" t="s">
        <v>96</v>
      </c>
      <c r="E96" s="148">
        <v>9131932.8024999984</v>
      </c>
      <c r="F96" s="15">
        <v>6765727.2812000001</v>
      </c>
      <c r="G96" s="154">
        <f t="shared" si="13"/>
        <v>0.74088666961585448</v>
      </c>
      <c r="H96" s="15">
        <f t="shared" ref="H96:H125" si="23">(E96*0.8)-F96</f>
        <v>539818.9607999986</v>
      </c>
      <c r="I96" s="10">
        <f t="shared" ref="I96:I126" si="24">H96/$Q$2</f>
        <v>269909.4803999993</v>
      </c>
      <c r="J96" s="15">
        <f t="shared" si="20"/>
        <v>1087734.9289499987</v>
      </c>
      <c r="K96" s="15">
        <f t="shared" si="16"/>
        <v>543867.46447499935</v>
      </c>
      <c r="L96" s="15">
        <f t="shared" si="21"/>
        <v>1544331.5690749986</v>
      </c>
      <c r="M96" s="15">
        <f t="shared" si="17"/>
        <v>772165.7845374993</v>
      </c>
      <c r="N96" s="60">
        <f t="shared" si="22"/>
        <v>2000928.2091999976</v>
      </c>
      <c r="O96" s="15">
        <f t="shared" si="17"/>
        <v>1000464.1045999988</v>
      </c>
      <c r="P96" s="12">
        <f t="shared" ref="P96:P126" si="25">E96-F96</f>
        <v>2366205.5212999983</v>
      </c>
      <c r="Q96" s="10">
        <f t="shared" si="19"/>
        <v>1183102.7606499991</v>
      </c>
    </row>
    <row r="97" spans="1:17" x14ac:dyDescent="0.25">
      <c r="A97" s="13">
        <v>94</v>
      </c>
      <c r="B97" s="2" t="s">
        <v>99</v>
      </c>
      <c r="C97" s="2" t="s">
        <v>90</v>
      </c>
      <c r="D97" s="29" t="s">
        <v>90</v>
      </c>
      <c r="E97" s="148">
        <v>6983287.4149999991</v>
      </c>
      <c r="F97" s="15">
        <v>3424055.0362000009</v>
      </c>
      <c r="G97" s="154">
        <f t="shared" si="13"/>
        <v>0.49032136767637269</v>
      </c>
      <c r="H97" s="15">
        <f t="shared" si="23"/>
        <v>2162574.8957999991</v>
      </c>
      <c r="I97" s="10">
        <f t="shared" si="24"/>
        <v>1081287.4478999996</v>
      </c>
      <c r="J97" s="15">
        <f t="shared" si="20"/>
        <v>2581572.1406999985</v>
      </c>
      <c r="K97" s="15">
        <f t="shared" si="16"/>
        <v>1290786.0703499992</v>
      </c>
      <c r="L97" s="15">
        <f t="shared" si="21"/>
        <v>2930736.5114499982</v>
      </c>
      <c r="M97" s="15">
        <f t="shared" si="17"/>
        <v>1465368.2557249991</v>
      </c>
      <c r="N97" s="60">
        <f t="shared" si="22"/>
        <v>3279900.882199998</v>
      </c>
      <c r="O97" s="15">
        <f t="shared" si="17"/>
        <v>1639950.441099999</v>
      </c>
      <c r="P97" s="12">
        <f t="shared" si="25"/>
        <v>3559232.3787999982</v>
      </c>
      <c r="Q97" s="10">
        <f t="shared" si="19"/>
        <v>1779616.1893999991</v>
      </c>
    </row>
    <row r="98" spans="1:17" x14ac:dyDescent="0.25">
      <c r="A98" s="1">
        <v>95</v>
      </c>
      <c r="B98" s="2" t="s">
        <v>104</v>
      </c>
      <c r="C98" s="2" t="s">
        <v>90</v>
      </c>
      <c r="D98" s="29" t="s">
        <v>105</v>
      </c>
      <c r="E98" s="148">
        <v>15930016.247500001</v>
      </c>
      <c r="F98" s="15">
        <v>15186147.377000002</v>
      </c>
      <c r="G98" s="154">
        <f t="shared" si="13"/>
        <v>0.95330394778368555</v>
      </c>
      <c r="H98" s="15">
        <f t="shared" si="23"/>
        <v>-2442134.3790000007</v>
      </c>
      <c r="I98" s="10">
        <f t="shared" si="24"/>
        <v>-1221067.1895000003</v>
      </c>
      <c r="J98" s="15">
        <f t="shared" si="20"/>
        <v>-1486333.4041500017</v>
      </c>
      <c r="K98" s="15">
        <f t="shared" si="16"/>
        <v>-743166.70207500085</v>
      </c>
      <c r="L98" s="15">
        <f t="shared" si="21"/>
        <v>-689832.59177500196</v>
      </c>
      <c r="M98" s="15">
        <f t="shared" si="17"/>
        <v>-344916.29588750098</v>
      </c>
      <c r="N98" s="60">
        <f t="shared" si="22"/>
        <v>106668.22059999779</v>
      </c>
      <c r="O98" s="15">
        <f t="shared" si="17"/>
        <v>53334.110299998894</v>
      </c>
      <c r="P98" s="12">
        <f t="shared" si="25"/>
        <v>743868.87049999833</v>
      </c>
      <c r="Q98" s="10">
        <f t="shared" si="19"/>
        <v>371934.43524999917</v>
      </c>
    </row>
    <row r="99" spans="1:17" x14ac:dyDescent="0.25">
      <c r="A99" s="1">
        <v>96</v>
      </c>
      <c r="B99" s="2" t="s">
        <v>89</v>
      </c>
      <c r="C99" s="2" t="s">
        <v>90</v>
      </c>
      <c r="D99" s="29" t="s">
        <v>91</v>
      </c>
      <c r="E99" s="148">
        <v>10693914.0075</v>
      </c>
      <c r="F99" s="15">
        <v>8867749.4811000004</v>
      </c>
      <c r="G99" s="154">
        <f t="shared" si="13"/>
        <v>0.82923328866126567</v>
      </c>
      <c r="H99" s="15">
        <f t="shared" si="23"/>
        <v>-312618.2751000002</v>
      </c>
      <c r="I99" s="10">
        <f t="shared" si="24"/>
        <v>-156309.1375500001</v>
      </c>
      <c r="J99" s="15">
        <f t="shared" si="20"/>
        <v>329016.56534999982</v>
      </c>
      <c r="K99" s="15">
        <f t="shared" si="16"/>
        <v>164508.28267499991</v>
      </c>
      <c r="L99" s="15">
        <f t="shared" si="21"/>
        <v>863712.26572499983</v>
      </c>
      <c r="M99" s="15">
        <f t="shared" si="17"/>
        <v>431856.13286249992</v>
      </c>
      <c r="N99" s="60">
        <f t="shared" si="22"/>
        <v>1398407.9660999998</v>
      </c>
      <c r="O99" s="15">
        <f t="shared" si="17"/>
        <v>699203.98304999992</v>
      </c>
      <c r="P99" s="12">
        <f t="shared" si="25"/>
        <v>1826164.5263999999</v>
      </c>
      <c r="Q99" s="10">
        <f t="shared" si="19"/>
        <v>913082.26319999993</v>
      </c>
    </row>
    <row r="100" spans="1:17" x14ac:dyDescent="0.25">
      <c r="A100" s="13">
        <v>97</v>
      </c>
      <c r="B100" s="2" t="s">
        <v>114</v>
      </c>
      <c r="C100" s="160" t="s">
        <v>108</v>
      </c>
      <c r="D100" s="29" t="s">
        <v>1302</v>
      </c>
      <c r="E100" s="148">
        <v>2586012.9500000002</v>
      </c>
      <c r="F100" s="15">
        <v>1831259.6770999997</v>
      </c>
      <c r="G100" s="154">
        <f t="shared" si="13"/>
        <v>0.70814018046584015</v>
      </c>
      <c r="H100" s="15">
        <f t="shared" si="23"/>
        <v>237550.6829000006</v>
      </c>
      <c r="I100" s="10">
        <f t="shared" si="24"/>
        <v>118775.3414500003</v>
      </c>
      <c r="J100" s="15">
        <f t="shared" si="20"/>
        <v>392711.45990000037</v>
      </c>
      <c r="K100" s="15">
        <f t="shared" si="16"/>
        <v>196355.72995000018</v>
      </c>
      <c r="L100" s="15">
        <f t="shared" si="21"/>
        <v>522012.10740000033</v>
      </c>
      <c r="M100" s="15">
        <f t="shared" si="17"/>
        <v>261006.05370000016</v>
      </c>
      <c r="N100" s="60">
        <f t="shared" si="22"/>
        <v>651312.75490000029</v>
      </c>
      <c r="O100" s="15">
        <f t="shared" si="17"/>
        <v>325656.37745000015</v>
      </c>
      <c r="P100" s="12">
        <f t="shared" si="25"/>
        <v>754753.27290000045</v>
      </c>
      <c r="Q100" s="10">
        <f t="shared" si="19"/>
        <v>377376.63645000022</v>
      </c>
    </row>
    <row r="101" spans="1:17" x14ac:dyDescent="0.25">
      <c r="A101" s="1">
        <v>98</v>
      </c>
      <c r="B101" s="2" t="s">
        <v>120</v>
      </c>
      <c r="C101" s="160" t="s">
        <v>108</v>
      </c>
      <c r="D101" s="162" t="s">
        <v>121</v>
      </c>
      <c r="E101" s="148">
        <v>6600830.3900000006</v>
      </c>
      <c r="F101" s="15">
        <v>5976892.7407000009</v>
      </c>
      <c r="G101" s="154">
        <f t="shared" si="13"/>
        <v>0.90547588523934186</v>
      </c>
      <c r="H101" s="15">
        <f t="shared" si="23"/>
        <v>-696228.42870000005</v>
      </c>
      <c r="I101" s="10">
        <f t="shared" si="24"/>
        <v>-348114.21435000002</v>
      </c>
      <c r="J101" s="15">
        <f t="shared" si="20"/>
        <v>-300178.60530000087</v>
      </c>
      <c r="K101" s="15">
        <f t="shared" si="16"/>
        <v>-150089.30265000043</v>
      </c>
      <c r="L101" s="15">
        <f t="shared" si="21"/>
        <v>29862.914199999534</v>
      </c>
      <c r="M101" s="15">
        <f t="shared" si="17"/>
        <v>14931.457099999767</v>
      </c>
      <c r="N101" s="60">
        <f t="shared" si="22"/>
        <v>359904.433699999</v>
      </c>
      <c r="O101" s="15">
        <f t="shared" si="17"/>
        <v>179952.2168499995</v>
      </c>
      <c r="P101" s="12">
        <f t="shared" si="25"/>
        <v>623937.6492999997</v>
      </c>
      <c r="Q101" s="10">
        <f t="shared" si="19"/>
        <v>311968.82464999985</v>
      </c>
    </row>
    <row r="102" spans="1:17" x14ac:dyDescent="0.25">
      <c r="A102" s="1">
        <v>99</v>
      </c>
      <c r="B102" s="2" t="s">
        <v>118</v>
      </c>
      <c r="C102" s="160" t="s">
        <v>108</v>
      </c>
      <c r="D102" s="29" t="s">
        <v>108</v>
      </c>
      <c r="E102" s="148">
        <v>5900595.8925000001</v>
      </c>
      <c r="F102" s="15">
        <v>4695418.0025999993</v>
      </c>
      <c r="G102" s="154">
        <f t="shared" si="13"/>
        <v>0.79575318970210251</v>
      </c>
      <c r="H102" s="15">
        <f t="shared" si="23"/>
        <v>25058.71140000131</v>
      </c>
      <c r="I102" s="10">
        <f t="shared" si="24"/>
        <v>12529.355700000655</v>
      </c>
      <c r="J102" s="15">
        <f t="shared" si="20"/>
        <v>379094.46495000087</v>
      </c>
      <c r="K102" s="15">
        <f t="shared" si="16"/>
        <v>189547.23247500043</v>
      </c>
      <c r="L102" s="15">
        <f t="shared" si="21"/>
        <v>674124.25957500096</v>
      </c>
      <c r="M102" s="15">
        <f t="shared" si="17"/>
        <v>337062.12978750048</v>
      </c>
      <c r="N102" s="60">
        <f t="shared" si="22"/>
        <v>969154.05420000013</v>
      </c>
      <c r="O102" s="15">
        <f t="shared" si="17"/>
        <v>484577.02710000006</v>
      </c>
      <c r="P102" s="12">
        <f t="shared" si="25"/>
        <v>1205177.8899000008</v>
      </c>
      <c r="Q102" s="10">
        <f t="shared" si="19"/>
        <v>602588.94495000038</v>
      </c>
    </row>
    <row r="103" spans="1:17" x14ac:dyDescent="0.25">
      <c r="A103" s="13">
        <v>100</v>
      </c>
      <c r="B103" s="2" t="s">
        <v>119</v>
      </c>
      <c r="C103" s="160" t="s">
        <v>108</v>
      </c>
      <c r="D103" s="29" t="s">
        <v>117</v>
      </c>
      <c r="E103" s="148">
        <v>9088223.2474999987</v>
      </c>
      <c r="F103" s="15">
        <v>4798636.4028000003</v>
      </c>
      <c r="G103" s="154">
        <f t="shared" si="13"/>
        <v>0.52800599986581709</v>
      </c>
      <c r="H103" s="15">
        <f t="shared" si="23"/>
        <v>2471942.195199999</v>
      </c>
      <c r="I103" s="10">
        <f t="shared" si="24"/>
        <v>1235971.0975999995</v>
      </c>
      <c r="J103" s="15">
        <f t="shared" si="20"/>
        <v>3017235.5900499988</v>
      </c>
      <c r="K103" s="15">
        <f t="shared" si="16"/>
        <v>1508617.7950249994</v>
      </c>
      <c r="L103" s="15">
        <f t="shared" si="21"/>
        <v>3471646.7524249991</v>
      </c>
      <c r="M103" s="15">
        <f t="shared" si="17"/>
        <v>1735823.3762124996</v>
      </c>
      <c r="N103" s="60">
        <f t="shared" si="22"/>
        <v>3926057.9147999985</v>
      </c>
      <c r="O103" s="15">
        <f t="shared" si="17"/>
        <v>1963028.9573999993</v>
      </c>
      <c r="P103" s="12">
        <f t="shared" si="25"/>
        <v>4289586.8446999984</v>
      </c>
      <c r="Q103" s="10">
        <f t="shared" si="19"/>
        <v>2144793.4223499992</v>
      </c>
    </row>
    <row r="104" spans="1:17" x14ac:dyDescent="0.25">
      <c r="A104" s="1">
        <v>101</v>
      </c>
      <c r="B104" s="2" t="s">
        <v>110</v>
      </c>
      <c r="C104" s="160" t="s">
        <v>108</v>
      </c>
      <c r="D104" s="29" t="s">
        <v>111</v>
      </c>
      <c r="E104" s="148">
        <v>8347781.5200000005</v>
      </c>
      <c r="F104" s="15">
        <v>6338769.8271999992</v>
      </c>
      <c r="G104" s="154">
        <f t="shared" si="13"/>
        <v>0.75933585612096843</v>
      </c>
      <c r="H104" s="15">
        <f t="shared" si="23"/>
        <v>339455.3888000017</v>
      </c>
      <c r="I104" s="10">
        <f t="shared" si="24"/>
        <v>169727.69440000085</v>
      </c>
      <c r="J104" s="15">
        <f t="shared" si="20"/>
        <v>840322.28000000119</v>
      </c>
      <c r="K104" s="15">
        <f t="shared" si="16"/>
        <v>420161.1400000006</v>
      </c>
      <c r="L104" s="15">
        <f t="shared" si="21"/>
        <v>1257711.3560000015</v>
      </c>
      <c r="M104" s="15">
        <f t="shared" si="17"/>
        <v>628855.67800000077</v>
      </c>
      <c r="N104" s="60">
        <f t="shared" si="22"/>
        <v>1675100.432000001</v>
      </c>
      <c r="O104" s="15">
        <f t="shared" si="17"/>
        <v>837550.21600000048</v>
      </c>
      <c r="P104" s="12">
        <f t="shared" si="25"/>
        <v>2009011.6928000012</v>
      </c>
      <c r="Q104" s="10">
        <f t="shared" si="19"/>
        <v>1004505.8464000006</v>
      </c>
    </row>
    <row r="105" spans="1:17" x14ac:dyDescent="0.25">
      <c r="A105" s="1">
        <v>102</v>
      </c>
      <c r="B105" s="2" t="s">
        <v>107</v>
      </c>
      <c r="C105" s="160" t="s">
        <v>108</v>
      </c>
      <c r="D105" s="29" t="s">
        <v>108</v>
      </c>
      <c r="E105" s="148">
        <v>6779861.1050000014</v>
      </c>
      <c r="F105" s="15">
        <v>5829803.581600002</v>
      </c>
      <c r="G105" s="154">
        <f t="shared" si="13"/>
        <v>0.85987065093422743</v>
      </c>
      <c r="H105" s="15">
        <f t="shared" si="23"/>
        <v>-405914.69760000054</v>
      </c>
      <c r="I105" s="10">
        <f t="shared" si="24"/>
        <v>-202957.34880000027</v>
      </c>
      <c r="J105" s="15">
        <f t="shared" si="20"/>
        <v>876.96869999915361</v>
      </c>
      <c r="K105" s="15">
        <f t="shared" si="16"/>
        <v>438.48434999957681</v>
      </c>
      <c r="L105" s="15">
        <f t="shared" si="21"/>
        <v>339870.02394999936</v>
      </c>
      <c r="M105" s="15">
        <f t="shared" si="17"/>
        <v>169935.01197499968</v>
      </c>
      <c r="N105" s="60">
        <f t="shared" si="22"/>
        <v>678863.07919999864</v>
      </c>
      <c r="O105" s="15">
        <f t="shared" si="17"/>
        <v>339431.53959999932</v>
      </c>
      <c r="P105" s="12">
        <f t="shared" si="25"/>
        <v>950057.52339999937</v>
      </c>
      <c r="Q105" s="10">
        <f t="shared" si="19"/>
        <v>475028.76169999968</v>
      </c>
    </row>
    <row r="106" spans="1:17" s="63" customFormat="1" x14ac:dyDescent="0.25">
      <c r="A106" s="13">
        <v>103</v>
      </c>
      <c r="B106" s="29" t="s">
        <v>112</v>
      </c>
      <c r="C106" s="160" t="s">
        <v>108</v>
      </c>
      <c r="D106" s="29" t="s">
        <v>111</v>
      </c>
      <c r="E106" s="148">
        <v>9343031.8900000006</v>
      </c>
      <c r="F106" s="15">
        <v>6634607.0349999964</v>
      </c>
      <c r="G106" s="154">
        <f t="shared" si="13"/>
        <v>0.71011285341979025</v>
      </c>
      <c r="H106" s="15">
        <f t="shared" si="23"/>
        <v>839818.47700000461</v>
      </c>
      <c r="I106" s="10">
        <f t="shared" si="24"/>
        <v>419909.23850000231</v>
      </c>
      <c r="J106" s="15">
        <f t="shared" si="20"/>
        <v>1400400.3904000036</v>
      </c>
      <c r="K106" s="15">
        <f t="shared" si="16"/>
        <v>700200.19520000182</v>
      </c>
      <c r="L106" s="15">
        <f t="shared" si="21"/>
        <v>1867551.9849000052</v>
      </c>
      <c r="M106" s="15">
        <f t="shared" si="17"/>
        <v>933775.99245000258</v>
      </c>
      <c r="N106" s="60">
        <f t="shared" si="22"/>
        <v>2334703.579400003</v>
      </c>
      <c r="O106" s="15">
        <f t="shared" si="17"/>
        <v>1167351.7897000015</v>
      </c>
      <c r="P106" s="12">
        <f t="shared" si="25"/>
        <v>2708424.8550000042</v>
      </c>
      <c r="Q106" s="10">
        <f t="shared" si="19"/>
        <v>1354212.4275000021</v>
      </c>
    </row>
    <row r="107" spans="1:17" x14ac:dyDescent="0.25">
      <c r="A107" s="1">
        <v>104</v>
      </c>
      <c r="B107" s="2" t="s">
        <v>109</v>
      </c>
      <c r="C107" s="160" t="s">
        <v>108</v>
      </c>
      <c r="D107" s="29" t="s">
        <v>108</v>
      </c>
      <c r="E107" s="148">
        <v>10907317.547499999</v>
      </c>
      <c r="F107" s="15">
        <v>8383347.0148000009</v>
      </c>
      <c r="G107" s="154">
        <f t="shared" si="13"/>
        <v>0.76859841829043452</v>
      </c>
      <c r="H107" s="15">
        <f t="shared" si="23"/>
        <v>342507.0231999997</v>
      </c>
      <c r="I107" s="10">
        <f t="shared" si="24"/>
        <v>171253.51159999985</v>
      </c>
      <c r="J107" s="15">
        <f t="shared" si="20"/>
        <v>996946.0760499984</v>
      </c>
      <c r="K107" s="15">
        <f t="shared" si="16"/>
        <v>498473.0380249992</v>
      </c>
      <c r="L107" s="15">
        <f t="shared" si="21"/>
        <v>1542311.9534249995</v>
      </c>
      <c r="M107" s="15">
        <f t="shared" si="17"/>
        <v>771155.97671249975</v>
      </c>
      <c r="N107" s="60">
        <f t="shared" si="22"/>
        <v>2087677.8307999987</v>
      </c>
      <c r="O107" s="15">
        <f t="shared" si="17"/>
        <v>1043838.9153999994</v>
      </c>
      <c r="P107" s="12">
        <f t="shared" si="25"/>
        <v>2523970.5326999985</v>
      </c>
      <c r="Q107" s="10">
        <f t="shared" si="19"/>
        <v>1261985.2663499992</v>
      </c>
    </row>
    <row r="108" spans="1:17" x14ac:dyDescent="0.25">
      <c r="A108" s="1">
        <v>105</v>
      </c>
      <c r="B108" s="2" t="s">
        <v>113</v>
      </c>
      <c r="C108" s="160" t="s">
        <v>108</v>
      </c>
      <c r="D108" s="29" t="s">
        <v>108</v>
      </c>
      <c r="E108" s="148">
        <v>10420070.622499999</v>
      </c>
      <c r="F108" s="15">
        <v>6689364.0496000024</v>
      </c>
      <c r="G108" s="154">
        <f t="shared" si="13"/>
        <v>0.64196916623153177</v>
      </c>
      <c r="H108" s="15">
        <f t="shared" si="23"/>
        <v>1646692.4483999973</v>
      </c>
      <c r="I108" s="10">
        <f t="shared" si="24"/>
        <v>823346.22419999866</v>
      </c>
      <c r="J108" s="15">
        <f t="shared" si="20"/>
        <v>2271896.6857499955</v>
      </c>
      <c r="K108" s="15">
        <f t="shared" si="16"/>
        <v>1135948.3428749978</v>
      </c>
      <c r="L108" s="15">
        <f t="shared" si="21"/>
        <v>2792900.2168749971</v>
      </c>
      <c r="M108" s="15">
        <f t="shared" si="17"/>
        <v>1396450.1084374986</v>
      </c>
      <c r="N108" s="60">
        <f t="shared" si="22"/>
        <v>3313903.7479999969</v>
      </c>
      <c r="O108" s="15">
        <f t="shared" si="17"/>
        <v>1656951.8739999984</v>
      </c>
      <c r="P108" s="12">
        <f t="shared" si="25"/>
        <v>3730706.5728999963</v>
      </c>
      <c r="Q108" s="10">
        <f t="shared" si="19"/>
        <v>1865353.2864499982</v>
      </c>
    </row>
    <row r="109" spans="1:17" x14ac:dyDescent="0.25">
      <c r="A109" s="13">
        <v>106</v>
      </c>
      <c r="B109" s="163" t="s">
        <v>1404</v>
      </c>
      <c r="C109" s="160" t="s">
        <v>108</v>
      </c>
      <c r="D109" s="29" t="s">
        <v>121</v>
      </c>
      <c r="E109" s="148">
        <v>12611326.777500002</v>
      </c>
      <c r="F109" s="15">
        <v>12297012.824000001</v>
      </c>
      <c r="G109" s="154">
        <f t="shared" si="13"/>
        <v>0.97507685281291956</v>
      </c>
      <c r="H109" s="15">
        <f t="shared" si="23"/>
        <v>-2207951.4019999988</v>
      </c>
      <c r="I109" s="10">
        <f t="shared" si="24"/>
        <v>-1103975.7009999994</v>
      </c>
      <c r="J109" s="15">
        <f t="shared" si="20"/>
        <v>-1451271.7953500003</v>
      </c>
      <c r="K109" s="15">
        <f t="shared" si="16"/>
        <v>-725635.89767500013</v>
      </c>
      <c r="L109" s="15">
        <f t="shared" si="21"/>
        <v>-820705.45647499897</v>
      </c>
      <c r="M109" s="15">
        <f t="shared" si="17"/>
        <v>-410352.72823749948</v>
      </c>
      <c r="N109" s="60">
        <f t="shared" si="22"/>
        <v>-190139.11759999953</v>
      </c>
      <c r="O109" s="15">
        <f t="shared" si="17"/>
        <v>-95069.558799999766</v>
      </c>
      <c r="P109" s="12">
        <f t="shared" si="25"/>
        <v>314313.95350000076</v>
      </c>
      <c r="Q109" s="10">
        <f t="shared" si="19"/>
        <v>157156.97675000038</v>
      </c>
    </row>
    <row r="110" spans="1:17" x14ac:dyDescent="0.25">
      <c r="A110" s="1">
        <v>107</v>
      </c>
      <c r="B110" s="2" t="s">
        <v>116</v>
      </c>
      <c r="C110" s="160" t="s">
        <v>108</v>
      </c>
      <c r="D110" s="29" t="s">
        <v>117</v>
      </c>
      <c r="E110" s="148">
        <v>11320277.032500001</v>
      </c>
      <c r="F110" s="15">
        <v>8303685.2567000026</v>
      </c>
      <c r="G110" s="154">
        <f t="shared" si="13"/>
        <v>0.73352314902369431</v>
      </c>
      <c r="H110" s="15">
        <f t="shared" si="23"/>
        <v>752536.36929999758</v>
      </c>
      <c r="I110" s="10">
        <f t="shared" si="24"/>
        <v>376268.18464999879</v>
      </c>
      <c r="J110" s="15">
        <f t="shared" si="20"/>
        <v>1431752.9912499981</v>
      </c>
      <c r="K110" s="15">
        <f t="shared" si="16"/>
        <v>715876.49562499905</v>
      </c>
      <c r="L110" s="15">
        <f t="shared" si="21"/>
        <v>1997766.8428749992</v>
      </c>
      <c r="M110" s="15">
        <f t="shared" si="17"/>
        <v>998883.42143749958</v>
      </c>
      <c r="N110" s="60">
        <f t="shared" si="22"/>
        <v>2563780.6944999984</v>
      </c>
      <c r="O110" s="15">
        <f t="shared" si="17"/>
        <v>1281890.3472499992</v>
      </c>
      <c r="P110" s="12">
        <f t="shared" si="25"/>
        <v>3016591.7757999981</v>
      </c>
      <c r="Q110" s="10">
        <f t="shared" si="19"/>
        <v>1508295.887899999</v>
      </c>
    </row>
    <row r="111" spans="1:17" x14ac:dyDescent="0.25">
      <c r="A111" s="1">
        <v>108</v>
      </c>
      <c r="B111" s="2" t="s">
        <v>115</v>
      </c>
      <c r="C111" s="160" t="s">
        <v>108</v>
      </c>
      <c r="D111" s="29" t="s">
        <v>1302</v>
      </c>
      <c r="E111" s="148">
        <v>14323371.180000003</v>
      </c>
      <c r="F111" s="15">
        <v>11270511.5491</v>
      </c>
      <c r="G111" s="154">
        <f t="shared" si="13"/>
        <v>0.7868616548063232</v>
      </c>
      <c r="H111" s="15">
        <f t="shared" si="23"/>
        <v>188185.39490000345</v>
      </c>
      <c r="I111" s="10">
        <f t="shared" si="24"/>
        <v>94092.697450001724</v>
      </c>
      <c r="J111" s="15">
        <f t="shared" si="20"/>
        <v>1047587.6657000016</v>
      </c>
      <c r="K111" s="15">
        <f t="shared" si="16"/>
        <v>523793.83285000082</v>
      </c>
      <c r="L111" s="15">
        <f t="shared" si="21"/>
        <v>1763756.2247000039</v>
      </c>
      <c r="M111" s="15">
        <f t="shared" si="17"/>
        <v>881878.11235000193</v>
      </c>
      <c r="N111" s="60">
        <f t="shared" si="22"/>
        <v>2479924.7837000024</v>
      </c>
      <c r="O111" s="15">
        <f t="shared" si="17"/>
        <v>1239962.3918500012</v>
      </c>
      <c r="P111" s="12">
        <f t="shared" si="25"/>
        <v>3052859.630900003</v>
      </c>
      <c r="Q111" s="10">
        <f t="shared" si="19"/>
        <v>1526429.8154500015</v>
      </c>
    </row>
    <row r="112" spans="1:17" x14ac:dyDescent="0.25">
      <c r="A112" s="13">
        <v>109</v>
      </c>
      <c r="B112" s="2" t="s">
        <v>126</v>
      </c>
      <c r="C112" s="2" t="s">
        <v>124</v>
      </c>
      <c r="D112" s="29" t="s">
        <v>131</v>
      </c>
      <c r="E112" s="148">
        <v>4000247.9274999998</v>
      </c>
      <c r="F112" s="15">
        <v>2012171.4041999998</v>
      </c>
      <c r="G112" s="154">
        <f t="shared" si="13"/>
        <v>0.50301167344333308</v>
      </c>
      <c r="H112" s="15">
        <f t="shared" si="23"/>
        <v>1188026.9378000004</v>
      </c>
      <c r="I112" s="10">
        <f t="shared" si="24"/>
        <v>594013.46890000021</v>
      </c>
      <c r="J112" s="15">
        <f t="shared" si="20"/>
        <v>1428041.8134499998</v>
      </c>
      <c r="K112" s="15">
        <f t="shared" si="16"/>
        <v>714020.90672499989</v>
      </c>
      <c r="L112" s="15">
        <f t="shared" si="21"/>
        <v>1628054.2098250003</v>
      </c>
      <c r="M112" s="15">
        <f t="shared" si="17"/>
        <v>814027.10491250013</v>
      </c>
      <c r="N112" s="60">
        <f t="shared" si="22"/>
        <v>1828066.6061999998</v>
      </c>
      <c r="O112" s="15">
        <f t="shared" si="17"/>
        <v>914033.3030999999</v>
      </c>
      <c r="P112" s="12">
        <f t="shared" si="25"/>
        <v>1988076.5233</v>
      </c>
      <c r="Q112" s="10">
        <f t="shared" si="19"/>
        <v>994038.26165</v>
      </c>
    </row>
    <row r="113" spans="1:17" x14ac:dyDescent="0.25">
      <c r="A113" s="1">
        <v>110</v>
      </c>
      <c r="B113" s="2" t="s">
        <v>140</v>
      </c>
      <c r="C113" s="2" t="s">
        <v>124</v>
      </c>
      <c r="D113" s="29" t="s">
        <v>124</v>
      </c>
      <c r="E113" s="148">
        <v>6107230.3124999991</v>
      </c>
      <c r="F113" s="15">
        <v>3628303.8418000005</v>
      </c>
      <c r="G113" s="154">
        <f t="shared" si="13"/>
        <v>0.59409972379357534</v>
      </c>
      <c r="H113" s="15">
        <f t="shared" si="23"/>
        <v>1257480.4081999986</v>
      </c>
      <c r="I113" s="10">
        <f t="shared" si="24"/>
        <v>628740.20409999928</v>
      </c>
      <c r="J113" s="15">
        <f t="shared" si="20"/>
        <v>1623914.2269499982</v>
      </c>
      <c r="K113" s="15">
        <f t="shared" si="16"/>
        <v>811957.11347499909</v>
      </c>
      <c r="L113" s="15">
        <f t="shared" si="21"/>
        <v>1929275.7425749991</v>
      </c>
      <c r="M113" s="15">
        <f t="shared" si="17"/>
        <v>964637.87128749955</v>
      </c>
      <c r="N113" s="60">
        <f t="shared" si="22"/>
        <v>2234637.2581999982</v>
      </c>
      <c r="O113" s="15">
        <f t="shared" si="17"/>
        <v>1117318.6290999991</v>
      </c>
      <c r="P113" s="12">
        <f t="shared" si="25"/>
        <v>2478926.4706999986</v>
      </c>
      <c r="Q113" s="10">
        <f t="shared" si="19"/>
        <v>1239463.2353499993</v>
      </c>
    </row>
    <row r="114" spans="1:17" x14ac:dyDescent="0.25">
      <c r="A114" s="1">
        <v>111</v>
      </c>
      <c r="B114" s="2" t="s">
        <v>129</v>
      </c>
      <c r="C114" s="2" t="s">
        <v>124</v>
      </c>
      <c r="D114" s="29" t="s">
        <v>128</v>
      </c>
      <c r="E114" s="148">
        <v>5739362.0899999999</v>
      </c>
      <c r="F114" s="15">
        <v>4904633.4110999992</v>
      </c>
      <c r="G114" s="154">
        <f t="shared" si="13"/>
        <v>0.85456072193904731</v>
      </c>
      <c r="H114" s="15">
        <f t="shared" si="23"/>
        <v>-313143.73909999896</v>
      </c>
      <c r="I114" s="10">
        <f t="shared" si="24"/>
        <v>-156571.86954999948</v>
      </c>
      <c r="J114" s="15">
        <f t="shared" si="20"/>
        <v>31217.986300000921</v>
      </c>
      <c r="K114" s="15">
        <f t="shared" si="16"/>
        <v>15608.99315000046</v>
      </c>
      <c r="L114" s="15">
        <f t="shared" si="21"/>
        <v>318186.09080000129</v>
      </c>
      <c r="M114" s="15">
        <f t="shared" si="17"/>
        <v>159093.04540000064</v>
      </c>
      <c r="N114" s="60">
        <f t="shared" si="22"/>
        <v>605154.19530000072</v>
      </c>
      <c r="O114" s="15">
        <f t="shared" si="17"/>
        <v>302577.09765000036</v>
      </c>
      <c r="P114" s="12">
        <f t="shared" si="25"/>
        <v>834728.67890000064</v>
      </c>
      <c r="Q114" s="10">
        <f t="shared" si="19"/>
        <v>417364.33945000032</v>
      </c>
    </row>
    <row r="115" spans="1:17" x14ac:dyDescent="0.25">
      <c r="A115" s="13">
        <v>112</v>
      </c>
      <c r="B115" s="2" t="s">
        <v>132</v>
      </c>
      <c r="C115" s="2" t="s">
        <v>124</v>
      </c>
      <c r="D115" s="49" t="s">
        <v>133</v>
      </c>
      <c r="E115" s="148">
        <v>9070535.4125000015</v>
      </c>
      <c r="F115" s="15">
        <v>5637036.7174000014</v>
      </c>
      <c r="G115" s="156">
        <f t="shared" si="13"/>
        <v>0.6214668110585474</v>
      </c>
      <c r="H115" s="15">
        <f t="shared" si="23"/>
        <v>1619391.6126000006</v>
      </c>
      <c r="I115" s="10">
        <f t="shared" si="24"/>
        <v>809695.80630000029</v>
      </c>
      <c r="J115" s="15">
        <f t="shared" si="20"/>
        <v>2163623.7373500001</v>
      </c>
      <c r="K115" s="15">
        <f t="shared" si="16"/>
        <v>1081811.868675</v>
      </c>
      <c r="L115" s="15">
        <f t="shared" si="21"/>
        <v>2617150.507975</v>
      </c>
      <c r="M115" s="15">
        <f t="shared" si="17"/>
        <v>1308575.2539875</v>
      </c>
      <c r="N115" s="60">
        <f t="shared" si="22"/>
        <v>3070677.2785999998</v>
      </c>
      <c r="O115" s="15">
        <f t="shared" si="17"/>
        <v>1535338.6392999999</v>
      </c>
      <c r="P115" s="12">
        <f t="shared" si="25"/>
        <v>3433498.6951000001</v>
      </c>
      <c r="Q115" s="10">
        <f t="shared" si="19"/>
        <v>1716749.3475500001</v>
      </c>
    </row>
    <row r="116" spans="1:17" x14ac:dyDescent="0.25">
      <c r="A116" s="1">
        <v>113</v>
      </c>
      <c r="B116" s="2" t="s">
        <v>130</v>
      </c>
      <c r="C116" s="2" t="s">
        <v>124</v>
      </c>
      <c r="D116" s="29" t="s">
        <v>131</v>
      </c>
      <c r="E116" s="148">
        <v>7489675.3925000019</v>
      </c>
      <c r="F116" s="15">
        <v>5450310.7917000009</v>
      </c>
      <c r="G116" s="154">
        <f t="shared" si="13"/>
        <v>0.72770988141326176</v>
      </c>
      <c r="H116" s="15">
        <f t="shared" si="23"/>
        <v>541429.52230000123</v>
      </c>
      <c r="I116" s="10">
        <f t="shared" si="24"/>
        <v>270714.76115000062</v>
      </c>
      <c r="J116" s="15">
        <f t="shared" si="20"/>
        <v>990810.04585000034</v>
      </c>
      <c r="K116" s="15">
        <f t="shared" si="16"/>
        <v>495405.02292500017</v>
      </c>
      <c r="L116" s="15">
        <f t="shared" si="21"/>
        <v>1365293.815475001</v>
      </c>
      <c r="M116" s="15">
        <f t="shared" si="17"/>
        <v>682646.9077375005</v>
      </c>
      <c r="N116" s="60">
        <f t="shared" si="22"/>
        <v>1739777.5851000007</v>
      </c>
      <c r="O116" s="15">
        <f t="shared" si="17"/>
        <v>869888.79255000036</v>
      </c>
      <c r="P116" s="12">
        <f t="shared" si="25"/>
        <v>2039364.6008000011</v>
      </c>
      <c r="Q116" s="10">
        <f t="shared" si="19"/>
        <v>1019682.3004000005</v>
      </c>
    </row>
    <row r="117" spans="1:17" x14ac:dyDescent="0.25">
      <c r="A117" s="1">
        <v>114</v>
      </c>
      <c r="B117" s="2" t="s">
        <v>123</v>
      </c>
      <c r="C117" s="2" t="s">
        <v>124</v>
      </c>
      <c r="D117" s="29" t="s">
        <v>125</v>
      </c>
      <c r="E117" s="148">
        <v>9356189.0799999982</v>
      </c>
      <c r="F117" s="15">
        <v>3329675.3878999995</v>
      </c>
      <c r="G117" s="154">
        <f t="shared" si="13"/>
        <v>0.35587944615373251</v>
      </c>
      <c r="H117" s="15">
        <f t="shared" si="23"/>
        <v>4155275.8760999991</v>
      </c>
      <c r="I117" s="10">
        <f t="shared" si="24"/>
        <v>2077637.9380499995</v>
      </c>
      <c r="J117" s="15">
        <f t="shared" si="20"/>
        <v>4716647.2208999991</v>
      </c>
      <c r="K117" s="15">
        <f t="shared" si="16"/>
        <v>2358323.6104499996</v>
      </c>
      <c r="L117" s="15">
        <f t="shared" si="21"/>
        <v>5184456.6749</v>
      </c>
      <c r="M117" s="15">
        <f t="shared" si="17"/>
        <v>2592228.33745</v>
      </c>
      <c r="N117" s="60">
        <f t="shared" si="22"/>
        <v>5652266.128899998</v>
      </c>
      <c r="O117" s="15">
        <f t="shared" si="17"/>
        <v>2826133.064449999</v>
      </c>
      <c r="P117" s="12">
        <f t="shared" si="25"/>
        <v>6026513.6920999987</v>
      </c>
      <c r="Q117" s="10">
        <f t="shared" si="19"/>
        <v>3013256.8460499994</v>
      </c>
    </row>
    <row r="118" spans="1:17" x14ac:dyDescent="0.25">
      <c r="A118" s="13">
        <v>115</v>
      </c>
      <c r="B118" s="2" t="s">
        <v>134</v>
      </c>
      <c r="C118" s="2" t="s">
        <v>124</v>
      </c>
      <c r="D118" s="29" t="s">
        <v>133</v>
      </c>
      <c r="E118" s="148">
        <v>7292173.5625</v>
      </c>
      <c r="F118" s="15">
        <v>5218608.1570000006</v>
      </c>
      <c r="G118" s="154">
        <f t="shared" si="13"/>
        <v>0.71564508335850519</v>
      </c>
      <c r="H118" s="15">
        <f t="shared" si="23"/>
        <v>615130.69299999997</v>
      </c>
      <c r="I118" s="10">
        <f t="shared" si="24"/>
        <v>307565.34649999999</v>
      </c>
      <c r="J118" s="15">
        <f t="shared" si="20"/>
        <v>1052661.1067499993</v>
      </c>
      <c r="K118" s="15">
        <f t="shared" si="16"/>
        <v>526330.55337499967</v>
      </c>
      <c r="L118" s="15">
        <f t="shared" si="21"/>
        <v>1417269.7848749999</v>
      </c>
      <c r="M118" s="15">
        <f t="shared" si="17"/>
        <v>708634.89243749995</v>
      </c>
      <c r="N118" s="60">
        <f t="shared" si="22"/>
        <v>1781878.4629999995</v>
      </c>
      <c r="O118" s="15">
        <f t="shared" si="17"/>
        <v>890939.23149999976</v>
      </c>
      <c r="P118" s="12">
        <f t="shared" si="25"/>
        <v>2073565.4054999994</v>
      </c>
      <c r="Q118" s="10">
        <f t="shared" si="19"/>
        <v>1036782.7027499997</v>
      </c>
    </row>
    <row r="119" spans="1:17" x14ac:dyDescent="0.25">
      <c r="A119" s="1">
        <v>116</v>
      </c>
      <c r="B119" s="2" t="s">
        <v>135</v>
      </c>
      <c r="C119" s="2" t="s">
        <v>124</v>
      </c>
      <c r="D119" s="29" t="s">
        <v>124</v>
      </c>
      <c r="E119" s="148">
        <v>9547515.1199999992</v>
      </c>
      <c r="F119" s="15">
        <v>7632693.0224000001</v>
      </c>
      <c r="G119" s="154">
        <f t="shared" si="13"/>
        <v>0.7994428839825708</v>
      </c>
      <c r="H119" s="15">
        <f t="shared" si="23"/>
        <v>5319.0735999997705</v>
      </c>
      <c r="I119" s="10">
        <f t="shared" si="24"/>
        <v>2659.5367999998853</v>
      </c>
      <c r="J119" s="15">
        <f t="shared" si="20"/>
        <v>578169.98079999909</v>
      </c>
      <c r="K119" s="15">
        <f t="shared" si="16"/>
        <v>289084.99039999954</v>
      </c>
      <c r="L119" s="15">
        <f t="shared" si="21"/>
        <v>1055545.7367999991</v>
      </c>
      <c r="M119" s="15">
        <f t="shared" si="17"/>
        <v>527772.86839999957</v>
      </c>
      <c r="N119" s="60">
        <f t="shared" si="22"/>
        <v>1532921.4927999983</v>
      </c>
      <c r="O119" s="15">
        <f t="shared" si="17"/>
        <v>766460.74639999913</v>
      </c>
      <c r="P119" s="12">
        <f t="shared" si="25"/>
        <v>1914822.097599999</v>
      </c>
      <c r="Q119" s="10">
        <f t="shared" si="19"/>
        <v>957411.04879999952</v>
      </c>
    </row>
    <row r="120" spans="1:17" x14ac:dyDescent="0.25">
      <c r="A120" s="1">
        <v>117</v>
      </c>
      <c r="B120" s="2" t="s">
        <v>139</v>
      </c>
      <c r="C120" s="2" t="s">
        <v>124</v>
      </c>
      <c r="D120" s="29" t="s">
        <v>128</v>
      </c>
      <c r="E120" s="148">
        <v>11233719.667499997</v>
      </c>
      <c r="F120" s="15">
        <v>7941806.8470999971</v>
      </c>
      <c r="G120" s="154">
        <f t="shared" si="13"/>
        <v>0.70696145908609831</v>
      </c>
      <c r="H120" s="15">
        <f t="shared" si="23"/>
        <v>1045168.8869000003</v>
      </c>
      <c r="I120" s="10">
        <f t="shared" si="24"/>
        <v>522584.44345000014</v>
      </c>
      <c r="J120" s="15">
        <f t="shared" si="20"/>
        <v>1719192.0669500008</v>
      </c>
      <c r="K120" s="15">
        <f t="shared" si="16"/>
        <v>859596.03347500041</v>
      </c>
      <c r="L120" s="15">
        <f t="shared" si="21"/>
        <v>2280878.0503250007</v>
      </c>
      <c r="M120" s="15">
        <f t="shared" si="17"/>
        <v>1140439.0251625003</v>
      </c>
      <c r="N120" s="60">
        <f t="shared" si="22"/>
        <v>2842564.0336999986</v>
      </c>
      <c r="O120" s="15">
        <f t="shared" si="17"/>
        <v>1421282.0168499993</v>
      </c>
      <c r="P120" s="12">
        <f t="shared" si="25"/>
        <v>3291912.8203999996</v>
      </c>
      <c r="Q120" s="10">
        <f t="shared" si="19"/>
        <v>1645956.4101999998</v>
      </c>
    </row>
    <row r="121" spans="1:17" x14ac:dyDescent="0.25">
      <c r="A121" s="13">
        <v>118</v>
      </c>
      <c r="B121" s="2" t="s">
        <v>127</v>
      </c>
      <c r="C121" s="2" t="s">
        <v>124</v>
      </c>
      <c r="D121" s="29" t="s">
        <v>125</v>
      </c>
      <c r="E121" s="148">
        <v>12450788.465000002</v>
      </c>
      <c r="F121" s="15">
        <v>8870762.613499999</v>
      </c>
      <c r="G121" s="154">
        <f t="shared" si="13"/>
        <v>0.71246593245370005</v>
      </c>
      <c r="H121" s="15">
        <f t="shared" si="23"/>
        <v>1089868.1585000027</v>
      </c>
      <c r="I121" s="10">
        <f t="shared" si="24"/>
        <v>544934.07925000135</v>
      </c>
      <c r="J121" s="15">
        <f t="shared" si="20"/>
        <v>1836915.4664000031</v>
      </c>
      <c r="K121" s="15">
        <f t="shared" si="16"/>
        <v>918457.73320000153</v>
      </c>
      <c r="L121" s="15">
        <f t="shared" si="21"/>
        <v>2459454.8896500021</v>
      </c>
      <c r="M121" s="15">
        <f t="shared" si="17"/>
        <v>1229727.4448250011</v>
      </c>
      <c r="N121" s="60">
        <f t="shared" si="22"/>
        <v>3081994.312900003</v>
      </c>
      <c r="O121" s="15">
        <f t="shared" si="17"/>
        <v>1540997.1564500015</v>
      </c>
      <c r="P121" s="12">
        <f t="shared" si="25"/>
        <v>3580025.8515000027</v>
      </c>
      <c r="Q121" s="10">
        <f t="shared" si="19"/>
        <v>1790012.9257500013</v>
      </c>
    </row>
    <row r="122" spans="1:17" x14ac:dyDescent="0.25">
      <c r="A122" s="1">
        <v>119</v>
      </c>
      <c r="B122" s="2" t="s">
        <v>141</v>
      </c>
      <c r="C122" s="2" t="s">
        <v>124</v>
      </c>
      <c r="D122" s="29" t="s">
        <v>125</v>
      </c>
      <c r="E122" s="148">
        <v>5533360.2975000003</v>
      </c>
      <c r="F122" s="15">
        <v>4797933.7454999993</v>
      </c>
      <c r="G122" s="154">
        <f t="shared" si="13"/>
        <v>0.86709223465309671</v>
      </c>
      <c r="H122" s="15">
        <f t="shared" si="23"/>
        <v>-371245.50749999844</v>
      </c>
      <c r="I122" s="10">
        <f t="shared" si="24"/>
        <v>-185622.75374999922</v>
      </c>
      <c r="J122" s="15">
        <f t="shared" si="20"/>
        <v>-39243.889649999328</v>
      </c>
      <c r="K122" s="15">
        <f t="shared" si="16"/>
        <v>-19621.944824999664</v>
      </c>
      <c r="L122" s="15">
        <f t="shared" si="21"/>
        <v>237424.12522500101</v>
      </c>
      <c r="M122" s="15">
        <f t="shared" si="17"/>
        <v>118712.06261250051</v>
      </c>
      <c r="N122" s="60">
        <f t="shared" si="22"/>
        <v>514092.14010000043</v>
      </c>
      <c r="O122" s="15">
        <f t="shared" si="17"/>
        <v>257046.07005000021</v>
      </c>
      <c r="P122" s="12">
        <f t="shared" si="25"/>
        <v>735426.55200000107</v>
      </c>
      <c r="Q122" s="10">
        <f t="shared" si="19"/>
        <v>367713.27600000054</v>
      </c>
    </row>
    <row r="123" spans="1:17" x14ac:dyDescent="0.25">
      <c r="A123" s="1">
        <v>120</v>
      </c>
      <c r="B123" s="2" t="s">
        <v>77</v>
      </c>
      <c r="C123" s="2" t="s">
        <v>124</v>
      </c>
      <c r="D123" s="29" t="s">
        <v>128</v>
      </c>
      <c r="E123" s="148">
        <v>3375933.8274999997</v>
      </c>
      <c r="F123" s="15">
        <v>2757079.6760999998</v>
      </c>
      <c r="G123" s="154">
        <f t="shared" si="13"/>
        <v>0.81668652792928598</v>
      </c>
      <c r="H123" s="15">
        <f t="shared" si="23"/>
        <v>-56332.61409999989</v>
      </c>
      <c r="I123" s="10">
        <f t="shared" si="24"/>
        <v>-28166.307049999945</v>
      </c>
      <c r="J123" s="15">
        <f t="shared" si="20"/>
        <v>146223.41555000003</v>
      </c>
      <c r="K123" s="15">
        <f t="shared" si="16"/>
        <v>73111.707775000017</v>
      </c>
      <c r="L123" s="15">
        <f t="shared" si="21"/>
        <v>315020.10692499997</v>
      </c>
      <c r="M123" s="15">
        <f t="shared" si="17"/>
        <v>157510.05346249999</v>
      </c>
      <c r="N123" s="60">
        <f t="shared" si="22"/>
        <v>483816.79829999991</v>
      </c>
      <c r="O123" s="15">
        <f t="shared" si="17"/>
        <v>241908.39914999995</v>
      </c>
      <c r="P123" s="12">
        <f t="shared" si="25"/>
        <v>618854.15139999986</v>
      </c>
      <c r="Q123" s="10">
        <f t="shared" si="19"/>
        <v>309427.07569999993</v>
      </c>
    </row>
    <row r="124" spans="1:17" x14ac:dyDescent="0.25">
      <c r="A124" s="13">
        <v>121</v>
      </c>
      <c r="B124" s="2" t="s">
        <v>136</v>
      </c>
      <c r="C124" s="2" t="s">
        <v>124</v>
      </c>
      <c r="D124" s="29" t="s">
        <v>124</v>
      </c>
      <c r="E124" s="148">
        <v>13957049.27</v>
      </c>
      <c r="F124" s="15">
        <v>7577027.8614999987</v>
      </c>
      <c r="G124" s="154">
        <f t="shared" si="13"/>
        <v>0.54288178789957076</v>
      </c>
      <c r="H124" s="15">
        <f t="shared" si="23"/>
        <v>3588611.5545000024</v>
      </c>
      <c r="I124" s="10">
        <f t="shared" si="24"/>
        <v>1794305.7772500012</v>
      </c>
      <c r="J124" s="15">
        <f t="shared" si="20"/>
        <v>4426034.5107000005</v>
      </c>
      <c r="K124" s="15">
        <f t="shared" si="16"/>
        <v>2213017.2553500002</v>
      </c>
      <c r="L124" s="15">
        <f t="shared" si="21"/>
        <v>5123886.974200001</v>
      </c>
      <c r="M124" s="15">
        <f t="shared" si="17"/>
        <v>2561943.4871000005</v>
      </c>
      <c r="N124" s="60">
        <f t="shared" si="22"/>
        <v>5821739.4376999997</v>
      </c>
      <c r="O124" s="15">
        <f t="shared" si="17"/>
        <v>2910869.7188499998</v>
      </c>
      <c r="P124" s="12">
        <f t="shared" si="25"/>
        <v>6380021.4085000008</v>
      </c>
      <c r="Q124" s="10">
        <f t="shared" si="19"/>
        <v>3190010.7042500004</v>
      </c>
    </row>
    <row r="125" spans="1:17" s="63" customFormat="1" x14ac:dyDescent="0.25">
      <c r="A125" s="1">
        <v>122</v>
      </c>
      <c r="B125" s="64" t="s">
        <v>180</v>
      </c>
      <c r="C125" s="29" t="s">
        <v>181</v>
      </c>
      <c r="D125" s="29" t="s">
        <v>181</v>
      </c>
      <c r="E125" s="148">
        <v>20887988.6675</v>
      </c>
      <c r="F125" s="15">
        <v>17508120</v>
      </c>
      <c r="G125" s="154">
        <f t="shared" si="13"/>
        <v>0.83819080327447715</v>
      </c>
      <c r="H125" s="15">
        <f t="shared" si="23"/>
        <v>-797729.06599999964</v>
      </c>
      <c r="I125" s="10">
        <f t="shared" si="24"/>
        <v>-398864.53299999982</v>
      </c>
      <c r="J125" s="15">
        <f t="shared" si="20"/>
        <v>455550.2540500015</v>
      </c>
      <c r="K125" s="15">
        <f t="shared" si="16"/>
        <v>227775.12702500075</v>
      </c>
      <c r="L125" s="15">
        <f t="shared" si="21"/>
        <v>1499949.6874250025</v>
      </c>
      <c r="M125" s="15">
        <f t="shared" si="17"/>
        <v>749974.84371250123</v>
      </c>
      <c r="N125" s="60">
        <f t="shared" si="22"/>
        <v>2544349.1207999997</v>
      </c>
      <c r="O125" s="15">
        <f t="shared" si="17"/>
        <v>1272174.5603999998</v>
      </c>
      <c r="P125" s="12">
        <f t="shared" si="25"/>
        <v>3379868.6675000004</v>
      </c>
      <c r="Q125" s="10">
        <f t="shared" si="19"/>
        <v>1689934.3337500002</v>
      </c>
    </row>
    <row r="126" spans="1:17" s="4" customFormat="1" x14ac:dyDescent="0.25">
      <c r="A126" s="235" t="s">
        <v>174</v>
      </c>
      <c r="B126" s="236"/>
      <c r="C126" s="236"/>
      <c r="D126" s="236"/>
      <c r="E126" s="19">
        <f>SUM(E4:E125)</f>
        <v>1110117168.98</v>
      </c>
      <c r="F126" s="19">
        <f>SUM(F4:F125)</f>
        <v>797004065.3131001</v>
      </c>
      <c r="G126" s="20">
        <f t="shared" ref="G126" si="26">IFERROR(F126/E126,0)</f>
        <v>0.71794589578810397</v>
      </c>
      <c r="H126" s="19">
        <f>(E126*0.9)-F126</f>
        <v>202101386.76889992</v>
      </c>
      <c r="I126" s="19">
        <f t="shared" si="24"/>
        <v>101050693.38444996</v>
      </c>
      <c r="J126" s="19">
        <f t="shared" ref="J126" si="27">(E126*0.85)-F126</f>
        <v>146595528.31989992</v>
      </c>
      <c r="K126" s="19">
        <f t="shared" si="16"/>
        <v>73297764.159949958</v>
      </c>
      <c r="L126" s="19">
        <f t="shared" ref="L126:N126" si="28">(E126*0.9)-F126</f>
        <v>202101386.76889992</v>
      </c>
      <c r="M126" s="19">
        <f t="shared" si="17"/>
        <v>101050693.38444996</v>
      </c>
      <c r="N126" s="19">
        <f t="shared" si="28"/>
        <v>-202101386.12274861</v>
      </c>
      <c r="O126" s="19">
        <f t="shared" si="17"/>
        <v>-101050693.06137431</v>
      </c>
      <c r="P126" s="21">
        <f t="shared" si="25"/>
        <v>313113103.66689992</v>
      </c>
      <c r="Q126" s="26">
        <f t="shared" si="19"/>
        <v>156556551.83344996</v>
      </c>
    </row>
    <row r="128" spans="1:17" x14ac:dyDescent="0.25">
      <c r="E128" s="27"/>
    </row>
    <row r="130" spans="5:6" x14ac:dyDescent="0.25">
      <c r="F130" s="27"/>
    </row>
    <row r="131" spans="5:6" x14ac:dyDescent="0.25">
      <c r="E131" s="27"/>
    </row>
    <row r="133" spans="5:6" x14ac:dyDescent="0.25">
      <c r="F133" s="57"/>
    </row>
  </sheetData>
  <mergeCells count="2">
    <mergeCell ref="A126:D126"/>
    <mergeCell ref="A2:O2"/>
  </mergeCells>
  <conditionalFormatting sqref="G4:G126">
    <cfRule type="cellIs" dxfId="26" priority="1" operator="greaterThan">
      <formula>0.795</formula>
    </cfRule>
    <cfRule type="cellIs" dxfId="25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38 P67:P73 J4:J38 L86 L4:L38 L87:L90 M4:M38 N126 N4:N38 P39:P66 J39:J73 L39:L73 M39:M73 N39:N73 P74:P90 J74:J90 L74:L85 M74:M90 N74:N90 L91:L125 P91:P126 J91:J125 M91:M126 N91:N1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1304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1261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1162</v>
      </c>
      <c r="B15" t="s">
        <v>173</v>
      </c>
    </row>
    <row r="16" spans="1:2" x14ac:dyDescent="0.25">
      <c r="A16" t="s">
        <v>1082</v>
      </c>
      <c r="B16" t="s">
        <v>173</v>
      </c>
    </row>
    <row r="17" spans="1:2" x14ac:dyDescent="0.25">
      <c r="A17" t="s">
        <v>146</v>
      </c>
      <c r="B17" t="s">
        <v>173</v>
      </c>
    </row>
    <row r="18" spans="1:2" x14ac:dyDescent="0.25">
      <c r="A18" t="s">
        <v>147</v>
      </c>
      <c r="B18" t="s">
        <v>173</v>
      </c>
    </row>
    <row r="19" spans="1:2" x14ac:dyDescent="0.25">
      <c r="A19" t="s">
        <v>144</v>
      </c>
      <c r="B19" t="s">
        <v>173</v>
      </c>
    </row>
    <row r="20" spans="1:2" x14ac:dyDescent="0.25">
      <c r="A20" t="s">
        <v>152</v>
      </c>
      <c r="B20" t="s">
        <v>173</v>
      </c>
    </row>
    <row r="21" spans="1:2" x14ac:dyDescent="0.25">
      <c r="A21" t="s">
        <v>142</v>
      </c>
      <c r="B21" t="s">
        <v>173</v>
      </c>
    </row>
    <row r="22" spans="1:2" x14ac:dyDescent="0.25">
      <c r="A22" t="s">
        <v>148</v>
      </c>
      <c r="B22" t="s">
        <v>173</v>
      </c>
    </row>
    <row r="23" spans="1:2" x14ac:dyDescent="0.25">
      <c r="A23" t="s">
        <v>155</v>
      </c>
      <c r="B23" t="s">
        <v>173</v>
      </c>
    </row>
    <row r="24" spans="1:2" x14ac:dyDescent="0.25">
      <c r="A24" t="s">
        <v>154</v>
      </c>
      <c r="B24" t="s">
        <v>173</v>
      </c>
    </row>
    <row r="25" spans="1:2" x14ac:dyDescent="0.25">
      <c r="A25" t="s">
        <v>153</v>
      </c>
      <c r="B25" t="s">
        <v>173</v>
      </c>
    </row>
    <row r="26" spans="1:2" x14ac:dyDescent="0.25">
      <c r="A26" t="s">
        <v>149</v>
      </c>
      <c r="B26" t="s">
        <v>173</v>
      </c>
    </row>
    <row r="27" spans="1:2" x14ac:dyDescent="0.25">
      <c r="A27" t="s">
        <v>156</v>
      </c>
      <c r="B27" t="s">
        <v>173</v>
      </c>
    </row>
    <row r="28" spans="1:2" x14ac:dyDescent="0.25">
      <c r="A28" t="s">
        <v>157</v>
      </c>
      <c r="B28" t="s">
        <v>173</v>
      </c>
    </row>
    <row r="29" spans="1:2" x14ac:dyDescent="0.25">
      <c r="A29" t="s">
        <v>150</v>
      </c>
      <c r="B29" t="s">
        <v>173</v>
      </c>
    </row>
    <row r="30" spans="1:2" x14ac:dyDescent="0.25">
      <c r="A30" t="s">
        <v>1329</v>
      </c>
      <c r="B30" t="s">
        <v>173</v>
      </c>
    </row>
    <row r="31" spans="1:2" x14ac:dyDescent="0.25">
      <c r="A31" t="s">
        <v>151</v>
      </c>
      <c r="B31" t="s">
        <v>173</v>
      </c>
    </row>
    <row r="32" spans="1:2" x14ac:dyDescent="0.25">
      <c r="A32" t="s">
        <v>145</v>
      </c>
      <c r="B32" t="s">
        <v>173</v>
      </c>
    </row>
    <row r="33" spans="1:2" x14ac:dyDescent="0.25">
      <c r="A33" t="s">
        <v>159</v>
      </c>
      <c r="B33" t="s">
        <v>173</v>
      </c>
    </row>
    <row r="34" spans="1:2" x14ac:dyDescent="0.25">
      <c r="A34" t="s">
        <v>158</v>
      </c>
      <c r="B34" t="s">
        <v>173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179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1368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166</v>
      </c>
      <c r="B57" t="s">
        <v>172</v>
      </c>
    </row>
    <row r="58" spans="1:2" x14ac:dyDescent="0.25">
      <c r="A58" t="s">
        <v>160</v>
      </c>
      <c r="B58" t="s">
        <v>172</v>
      </c>
    </row>
    <row r="59" spans="1:2" x14ac:dyDescent="0.25">
      <c r="A59" t="s">
        <v>163</v>
      </c>
      <c r="B59" t="s">
        <v>172</v>
      </c>
    </row>
    <row r="60" spans="1:2" x14ac:dyDescent="0.25">
      <c r="A60" t="s">
        <v>169</v>
      </c>
      <c r="B60" t="s">
        <v>172</v>
      </c>
    </row>
    <row r="61" spans="1:2" x14ac:dyDescent="0.25">
      <c r="A61" t="s">
        <v>170</v>
      </c>
      <c r="B61" t="s">
        <v>172</v>
      </c>
    </row>
    <row r="62" spans="1:2" x14ac:dyDescent="0.25">
      <c r="A62" t="s">
        <v>168</v>
      </c>
      <c r="B62" t="s">
        <v>172</v>
      </c>
    </row>
    <row r="63" spans="1:2" x14ac:dyDescent="0.25">
      <c r="A63" t="s">
        <v>167</v>
      </c>
      <c r="B63" t="s">
        <v>172</v>
      </c>
    </row>
    <row r="64" spans="1:2" x14ac:dyDescent="0.25">
      <c r="A64" t="s">
        <v>165</v>
      </c>
      <c r="B64" t="s">
        <v>172</v>
      </c>
    </row>
    <row r="65" spans="1:2" x14ac:dyDescent="0.25">
      <c r="A65" t="s">
        <v>162</v>
      </c>
      <c r="B65" t="s">
        <v>172</v>
      </c>
    </row>
    <row r="66" spans="1:2" x14ac:dyDescent="0.25">
      <c r="A66" t="s">
        <v>164</v>
      </c>
      <c r="B66" t="s">
        <v>172</v>
      </c>
    </row>
    <row r="67" spans="1:2" x14ac:dyDescent="0.25">
      <c r="A67" t="s">
        <v>161</v>
      </c>
      <c r="B67" t="s">
        <v>172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1303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171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140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139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141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180</v>
      </c>
      <c r="B122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showGridLines="0" zoomScale="90" zoomScaleNormal="90" workbookViewId="0">
      <selection activeCell="B7" sqref="B7"/>
    </sheetView>
  </sheetViews>
  <sheetFormatPr defaultRowHeight="15" x14ac:dyDescent="0.25"/>
  <cols>
    <col min="1" max="1" width="18.42578125" customWidth="1"/>
    <col min="2" max="3" width="14.28515625" bestFit="1" customWidth="1"/>
    <col min="4" max="4" width="16.42578125" customWidth="1"/>
    <col min="5" max="5" width="13.42578125" customWidth="1"/>
    <col min="6" max="12" width="15.28515625" customWidth="1"/>
    <col min="13" max="13" width="14.28515625" customWidth="1"/>
    <col min="14" max="14" width="14.7109375" customWidth="1"/>
  </cols>
  <sheetData>
    <row r="1" spans="1:14" ht="32.25" customHeight="1" x14ac:dyDescent="0.25">
      <c r="A1" s="40" t="str">
        <f>'Dealer Wise'!B1</f>
        <v xml:space="preserve">Up to 28.01.2020 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32.25" customHeight="1" x14ac:dyDescent="0.25">
      <c r="A2" s="240" t="s">
        <v>1429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6" t="s">
        <v>185</v>
      </c>
      <c r="N2" s="6">
        <f>'Dealer Wise'!Q2</f>
        <v>2</v>
      </c>
    </row>
    <row r="3" spans="1:14" ht="36.75" customHeight="1" x14ac:dyDescent="0.25">
      <c r="A3" s="22" t="s">
        <v>0</v>
      </c>
      <c r="B3" s="23" t="s">
        <v>1459</v>
      </c>
      <c r="C3" s="23" t="s">
        <v>1457</v>
      </c>
      <c r="D3" s="23" t="s">
        <v>1458</v>
      </c>
      <c r="E3" s="23" t="s">
        <v>182</v>
      </c>
      <c r="F3" s="23" t="s">
        <v>184</v>
      </c>
      <c r="G3" s="23" t="s">
        <v>1093</v>
      </c>
      <c r="H3" s="23" t="s">
        <v>1097</v>
      </c>
      <c r="I3" s="23" t="s">
        <v>1095</v>
      </c>
      <c r="J3" s="23" t="s">
        <v>1098</v>
      </c>
      <c r="K3" s="23" t="s">
        <v>1117</v>
      </c>
      <c r="L3" s="23" t="s">
        <v>1119</v>
      </c>
      <c r="M3" s="23" t="s">
        <v>175</v>
      </c>
      <c r="N3" s="24" t="s">
        <v>177</v>
      </c>
    </row>
    <row r="4" spans="1:14" x14ac:dyDescent="0.25">
      <c r="A4" s="2" t="s">
        <v>3</v>
      </c>
      <c r="B4" s="10">
        <f>SUMIFS('Dealer Wise'!E$4:E$124,'Dealer Wise'!$C$4:$C$124,'Region Wise'!$A4)</f>
        <v>92594984.564999998</v>
      </c>
      <c r="C4" s="10">
        <f>SUMIFS('Dealer Wise'!F$4:F$124,'Dealer Wise'!$C$4:$C$124,'Region Wise'!$A4)</f>
        <v>67685412.966200009</v>
      </c>
      <c r="D4" s="11">
        <f t="shared" ref="D4:D14" si="0">C4/B4</f>
        <v>0.73098357631547617</v>
      </c>
      <c r="E4" s="10">
        <f>(B4*0.8)-C4</f>
        <v>6390574.6857999861</v>
      </c>
      <c r="F4" s="10">
        <f>E4/$N$2</f>
        <v>3195287.3428999931</v>
      </c>
      <c r="G4" s="10">
        <f>(B4*0.86)-C4</f>
        <v>11946273.759699985</v>
      </c>
      <c r="H4" s="10">
        <f>G4/$N$2</f>
        <v>5973136.8798499927</v>
      </c>
      <c r="I4" s="10">
        <f>(B4*0.91)-C4</f>
        <v>16576022.987949997</v>
      </c>
      <c r="J4" s="10">
        <f>I4/$N$2</f>
        <v>8288011.4939749986</v>
      </c>
      <c r="K4" s="61">
        <f>(B4*0.96)-C4</f>
        <v>21205772.216199979</v>
      </c>
      <c r="L4" s="10">
        <f>K4/$N$2</f>
        <v>10602886.10809999</v>
      </c>
      <c r="M4" s="10">
        <f t="shared" ref="M4:M13" si="1">B4-C4</f>
        <v>24909571.598799989</v>
      </c>
      <c r="N4" s="10">
        <f>M4/$N$2</f>
        <v>12454785.799399994</v>
      </c>
    </row>
    <row r="5" spans="1:14" x14ac:dyDescent="0.25">
      <c r="A5" s="2" t="s">
        <v>173</v>
      </c>
      <c r="B5" s="10">
        <f>SUMIFS('Dealer Wise'!E$4:E$124,'Dealer Wise'!$C$4:$C$124,'Region Wise'!$A5)</f>
        <v>146169775.4725</v>
      </c>
      <c r="C5" s="10">
        <f>SUMIFS('Dealer Wise'!F$4:F$124,'Dealer Wise'!$C$4:$C$124,'Region Wise'!$A5)</f>
        <v>91811359.237900019</v>
      </c>
      <c r="D5" s="11">
        <f t="shared" si="0"/>
        <v>0.62811452601001749</v>
      </c>
      <c r="E5" s="10">
        <f t="shared" ref="E5:E13" si="2">(B5*0.8)-C5</f>
        <v>25124461.140099987</v>
      </c>
      <c r="F5" s="10">
        <f t="shared" ref="F5:F13" si="3">E5/$N$2</f>
        <v>12562230.570049994</v>
      </c>
      <c r="G5" s="10">
        <f t="shared" ref="G5:G13" si="4">(B5*0.86)-C5</f>
        <v>33894647.668449983</v>
      </c>
      <c r="H5" s="10">
        <f t="shared" ref="H5:H13" si="5">G5/$N$2</f>
        <v>16947323.834224992</v>
      </c>
      <c r="I5" s="10">
        <f t="shared" ref="I5:I13" si="6">(B5*0.91)-C5</f>
        <v>41203136.442074984</v>
      </c>
      <c r="J5" s="10">
        <f t="shared" ref="J5:J14" si="7">I5/$N$2</f>
        <v>20601568.221037492</v>
      </c>
      <c r="K5" s="61">
        <f t="shared" ref="K5:K13" si="8">(B5*0.96)-C5</f>
        <v>48511625.215699971</v>
      </c>
      <c r="L5" s="10">
        <f t="shared" ref="L5:L14" si="9">K5/$N$2</f>
        <v>24255812.607849985</v>
      </c>
      <c r="M5" s="10">
        <f t="shared" si="1"/>
        <v>54358416.234599978</v>
      </c>
      <c r="N5" s="10">
        <f t="shared" ref="N5:N13" si="10">M5/$N$2</f>
        <v>27179208.117299989</v>
      </c>
    </row>
    <row r="6" spans="1:14" x14ac:dyDescent="0.25">
      <c r="A6" s="2" t="s">
        <v>26</v>
      </c>
      <c r="B6" s="10">
        <f>SUMIFS('Dealer Wise'!E$4:E$124,'Dealer Wise'!$C$4:$C$124,'Region Wise'!$A6)</f>
        <v>132756397.53500003</v>
      </c>
      <c r="C6" s="10">
        <f>SUMIFS('Dealer Wise'!F$4:F$124,'Dealer Wise'!$C$4:$C$124,'Region Wise'!$A6)</f>
        <v>92309763.552400023</v>
      </c>
      <c r="D6" s="11">
        <f t="shared" si="0"/>
        <v>0.69533194080581606</v>
      </c>
      <c r="E6" s="10">
        <f t="shared" si="2"/>
        <v>13895354.475600004</v>
      </c>
      <c r="F6" s="10">
        <f t="shared" si="3"/>
        <v>6947677.2378000021</v>
      </c>
      <c r="G6" s="10">
        <f t="shared" si="4"/>
        <v>21860738.327700004</v>
      </c>
      <c r="H6" s="10">
        <f t="shared" si="5"/>
        <v>10930369.163850002</v>
      </c>
      <c r="I6" s="10">
        <f t="shared" si="6"/>
        <v>28498558.204450011</v>
      </c>
      <c r="J6" s="10">
        <f t="shared" si="7"/>
        <v>14249279.102225006</v>
      </c>
      <c r="K6" s="61">
        <f t="shared" si="8"/>
        <v>35136378.081200004</v>
      </c>
      <c r="L6" s="10">
        <f t="shared" si="9"/>
        <v>17568189.040600002</v>
      </c>
      <c r="M6" s="10">
        <f t="shared" si="1"/>
        <v>40446633.982600003</v>
      </c>
      <c r="N6" s="10">
        <f t="shared" si="10"/>
        <v>20223316.991300002</v>
      </c>
    </row>
    <row r="7" spans="1:14" x14ac:dyDescent="0.25">
      <c r="A7" s="2" t="s">
        <v>41</v>
      </c>
      <c r="B7" s="10">
        <f>SUMIFS('Dealer Wise'!E$4:E$124,'Dealer Wise'!$C$4:$C$124,'Region Wise'!$A7)</f>
        <v>121078040.03249998</v>
      </c>
      <c r="C7" s="10">
        <f>SUMIFS('Dealer Wise'!F$4:F$124,'Dealer Wise'!$C$4:$C$124,'Region Wise'!$A7)</f>
        <v>84102003.581700012</v>
      </c>
      <c r="D7" s="11">
        <f t="shared" si="0"/>
        <v>0.69460988598035778</v>
      </c>
      <c r="E7" s="10">
        <f t="shared" si="2"/>
        <v>12760428.444299981</v>
      </c>
      <c r="F7" s="10">
        <f t="shared" si="3"/>
        <v>6380214.2221499905</v>
      </c>
      <c r="G7" s="10">
        <f t="shared" si="4"/>
        <v>20025110.846249968</v>
      </c>
      <c r="H7" s="10">
        <f t="shared" si="5"/>
        <v>10012555.423124984</v>
      </c>
      <c r="I7" s="10">
        <f t="shared" si="6"/>
        <v>26079012.847874984</v>
      </c>
      <c r="J7" s="10">
        <f t="shared" si="7"/>
        <v>13039506.423937492</v>
      </c>
      <c r="K7" s="61">
        <f t="shared" si="8"/>
        <v>32132914.849499971</v>
      </c>
      <c r="L7" s="10">
        <f t="shared" si="9"/>
        <v>16066457.424749985</v>
      </c>
      <c r="M7" s="10">
        <f t="shared" si="1"/>
        <v>36976036.450799972</v>
      </c>
      <c r="N7" s="10">
        <f t="shared" si="10"/>
        <v>18488018.225399986</v>
      </c>
    </row>
    <row r="8" spans="1:14" x14ac:dyDescent="0.25">
      <c r="A8" s="2" t="s">
        <v>172</v>
      </c>
      <c r="B8" s="10">
        <f>SUMIFS('Dealer Wise'!E$4:E$124,'Dealer Wise'!$C$4:$C$124,'Region Wise'!$A8)</f>
        <v>120603291.23999998</v>
      </c>
      <c r="C8" s="10">
        <f>SUMIFS('Dealer Wise'!F$4:F$124,'Dealer Wise'!$C$4:$C$124,'Region Wise'!$A8)</f>
        <v>92614743.527000025</v>
      </c>
      <c r="D8" s="11">
        <f t="shared" si="0"/>
        <v>0.76792882329137369</v>
      </c>
      <c r="E8" s="10">
        <f t="shared" si="2"/>
        <v>3867889.4649999589</v>
      </c>
      <c r="F8" s="10">
        <f t="shared" si="3"/>
        <v>1933944.7324999794</v>
      </c>
      <c r="G8" s="10">
        <f t="shared" si="4"/>
        <v>11104086.939399958</v>
      </c>
      <c r="H8" s="10">
        <f t="shared" si="5"/>
        <v>5552043.4696999788</v>
      </c>
      <c r="I8" s="10">
        <f t="shared" si="6"/>
        <v>17134251.501399964</v>
      </c>
      <c r="J8" s="10">
        <f t="shared" si="7"/>
        <v>8567125.750699982</v>
      </c>
      <c r="K8" s="61">
        <f t="shared" si="8"/>
        <v>23164416.063399956</v>
      </c>
      <c r="L8" s="10">
        <f t="shared" si="9"/>
        <v>11582208.031699978</v>
      </c>
      <c r="M8" s="10">
        <f t="shared" si="1"/>
        <v>27988547.712999955</v>
      </c>
      <c r="N8" s="10">
        <f t="shared" si="10"/>
        <v>13994273.856499977</v>
      </c>
    </row>
    <row r="9" spans="1:14" x14ac:dyDescent="0.25">
      <c r="A9" s="2" t="s">
        <v>66</v>
      </c>
      <c r="B9" s="10">
        <f>SUMIFS('Dealer Wise'!E$4:E$124,'Dealer Wise'!$C$4:$C$124,'Region Wise'!$A9)</f>
        <v>162345102.53749999</v>
      </c>
      <c r="C9" s="10">
        <f>SUMIFS('Dealer Wise'!F$4:F$124,'Dealer Wise'!$C$4:$C$124,'Region Wise'!$A9)</f>
        <v>121649123.90660003</v>
      </c>
      <c r="D9" s="11">
        <f t="shared" si="0"/>
        <v>0.74932426051164913</v>
      </c>
      <c r="E9" s="10">
        <f t="shared" si="2"/>
        <v>8226958.1233999729</v>
      </c>
      <c r="F9" s="10">
        <f t="shared" si="3"/>
        <v>4113479.0616999865</v>
      </c>
      <c r="G9" s="10">
        <f t="shared" si="4"/>
        <v>17967664.275649965</v>
      </c>
      <c r="H9" s="10">
        <f t="shared" si="5"/>
        <v>8983832.1378249824</v>
      </c>
      <c r="I9" s="10">
        <f t="shared" si="6"/>
        <v>26084919.402524978</v>
      </c>
      <c r="J9" s="10">
        <f t="shared" si="7"/>
        <v>13042459.701262489</v>
      </c>
      <c r="K9" s="61">
        <f t="shared" si="8"/>
        <v>34202174.529399961</v>
      </c>
      <c r="L9" s="10">
        <f t="shared" si="9"/>
        <v>17101087.264699981</v>
      </c>
      <c r="M9" s="10">
        <f t="shared" si="1"/>
        <v>40695978.630899966</v>
      </c>
      <c r="N9" s="10">
        <f t="shared" si="10"/>
        <v>20347989.315449983</v>
      </c>
    </row>
    <row r="10" spans="1:14" x14ac:dyDescent="0.25">
      <c r="A10" s="2" t="s">
        <v>90</v>
      </c>
      <c r="B10" s="10">
        <f>SUMIFS('Dealer Wise'!E$4:E$124,'Dealer Wise'!$C$4:$C$124,'Region Wise'!$A10)</f>
        <v>100299108.34999999</v>
      </c>
      <c r="C10" s="10">
        <f>SUMIFS('Dealer Wise'!F$4:F$124,'Dealer Wise'!$C$4:$C$124,'Region Wise'!$A10)</f>
        <v>76516187.102899998</v>
      </c>
      <c r="D10" s="11">
        <f t="shared" si="0"/>
        <v>0.76288003314936748</v>
      </c>
      <c r="E10" s="10">
        <f t="shared" si="2"/>
        <v>3723099.5770999938</v>
      </c>
      <c r="F10" s="10">
        <f t="shared" si="3"/>
        <v>1861549.7885499969</v>
      </c>
      <c r="G10" s="10">
        <f t="shared" si="4"/>
        <v>9741046.0780999959</v>
      </c>
      <c r="H10" s="10">
        <f t="shared" si="5"/>
        <v>4870523.0390499979</v>
      </c>
      <c r="I10" s="10">
        <f t="shared" si="6"/>
        <v>14756001.4956</v>
      </c>
      <c r="J10" s="10">
        <f t="shared" si="7"/>
        <v>7378000.7478</v>
      </c>
      <c r="K10" s="61">
        <f t="shared" si="8"/>
        <v>19770956.913099989</v>
      </c>
      <c r="L10" s="10">
        <f t="shared" si="9"/>
        <v>9885478.4565499946</v>
      </c>
      <c r="M10" s="10">
        <f t="shared" si="1"/>
        <v>23782921.247099996</v>
      </c>
      <c r="N10" s="10">
        <f t="shared" si="10"/>
        <v>11891460.623549998</v>
      </c>
    </row>
    <row r="11" spans="1:14" x14ac:dyDescent="0.25">
      <c r="A11" s="2" t="s">
        <v>108</v>
      </c>
      <c r="B11" s="10">
        <f>SUMIFS('Dealer Wise'!E$4:E$124,'Dealer Wise'!$C$4:$C$124,'Region Wise'!$A11)</f>
        <v>108228700.155</v>
      </c>
      <c r="C11" s="10">
        <f>SUMIFS('Dealer Wise'!F$4:F$124,'Dealer Wise'!$C$4:$C$124,'Region Wise'!$A11)</f>
        <v>83049307.961200014</v>
      </c>
      <c r="D11" s="11">
        <f t="shared" si="0"/>
        <v>0.76735013764612103</v>
      </c>
      <c r="E11" s="10">
        <f t="shared" si="2"/>
        <v>3533652.1627999991</v>
      </c>
      <c r="F11" s="10">
        <f t="shared" si="3"/>
        <v>1766826.0813999996</v>
      </c>
      <c r="G11" s="10">
        <f t="shared" si="4"/>
        <v>10027374.172099993</v>
      </c>
      <c r="H11" s="10">
        <f t="shared" si="5"/>
        <v>5013687.0860499963</v>
      </c>
      <c r="I11" s="10">
        <f t="shared" si="6"/>
        <v>15438809.179849997</v>
      </c>
      <c r="J11" s="10">
        <f t="shared" si="7"/>
        <v>7719404.5899249986</v>
      </c>
      <c r="K11" s="61">
        <f t="shared" si="8"/>
        <v>20850244.187599987</v>
      </c>
      <c r="L11" s="10">
        <f t="shared" si="9"/>
        <v>10425122.093799993</v>
      </c>
      <c r="M11" s="10">
        <f t="shared" si="1"/>
        <v>25179392.193799987</v>
      </c>
      <c r="N11" s="10">
        <f t="shared" si="10"/>
        <v>12589696.096899994</v>
      </c>
    </row>
    <row r="12" spans="1:14" x14ac:dyDescent="0.25">
      <c r="A12" s="2" t="s">
        <v>124</v>
      </c>
      <c r="B12" s="10">
        <f>SUMIFS('Dealer Wise'!E$4:E$124,'Dealer Wise'!$C$4:$C$124,'Region Wise'!$A12)</f>
        <v>105153780.425</v>
      </c>
      <c r="C12" s="10">
        <f>SUMIFS('Dealer Wise'!F$4:F$124,'Dealer Wise'!$C$4:$C$124,'Region Wise'!$A12)</f>
        <v>69758043.477200001</v>
      </c>
      <c r="D12" s="11">
        <f t="shared" si="0"/>
        <v>0.66339073303174589</v>
      </c>
      <c r="E12" s="10">
        <f t="shared" si="2"/>
        <v>14364980.862800002</v>
      </c>
      <c r="F12" s="10">
        <f t="shared" si="3"/>
        <v>7182490.431400001</v>
      </c>
      <c r="G12" s="10">
        <f t="shared" si="4"/>
        <v>20674207.688299999</v>
      </c>
      <c r="H12" s="10">
        <f t="shared" si="5"/>
        <v>10337103.844149999</v>
      </c>
      <c r="I12" s="10">
        <f t="shared" si="6"/>
        <v>25931896.709549993</v>
      </c>
      <c r="J12" s="10">
        <f t="shared" si="7"/>
        <v>12965948.354774997</v>
      </c>
      <c r="K12" s="61">
        <f t="shared" si="8"/>
        <v>31189585.730799988</v>
      </c>
      <c r="L12" s="10">
        <f t="shared" si="9"/>
        <v>15594792.865399994</v>
      </c>
      <c r="M12" s="10">
        <f t="shared" si="1"/>
        <v>35395736.947799996</v>
      </c>
      <c r="N12" s="10">
        <f t="shared" si="10"/>
        <v>17697868.473899998</v>
      </c>
    </row>
    <row r="13" spans="1:14" x14ac:dyDescent="0.25">
      <c r="A13" s="46" t="s">
        <v>180</v>
      </c>
      <c r="B13" s="47">
        <f>SUMIF('Dealer Wise'!B125,'Region Wise'!A13,'Dealer Wise'!E125)</f>
        <v>20887988.6675</v>
      </c>
      <c r="C13" s="47">
        <f>SUMIF('Dealer Wise'!B125,'Region Wise'!A13,'Dealer Wise'!F125)</f>
        <v>17508120</v>
      </c>
      <c r="D13" s="48">
        <f t="shared" si="0"/>
        <v>0.83819080327447715</v>
      </c>
      <c r="E13" s="47">
        <f t="shared" si="2"/>
        <v>-797729.06599999964</v>
      </c>
      <c r="F13" s="47">
        <f t="shared" si="3"/>
        <v>-398864.53299999982</v>
      </c>
      <c r="G13" s="47">
        <f t="shared" si="4"/>
        <v>455550.2540500015</v>
      </c>
      <c r="H13" s="47">
        <f t="shared" si="5"/>
        <v>227775.12702500075</v>
      </c>
      <c r="I13" s="47">
        <f t="shared" si="6"/>
        <v>1499949.6874250025</v>
      </c>
      <c r="J13" s="47">
        <f t="shared" si="7"/>
        <v>749974.84371250123</v>
      </c>
      <c r="K13" s="61">
        <f t="shared" si="8"/>
        <v>2544349.1207999997</v>
      </c>
      <c r="L13" s="47">
        <f t="shared" si="9"/>
        <v>1272174.5603999998</v>
      </c>
      <c r="M13" s="47">
        <f t="shared" si="1"/>
        <v>3379868.6675000004</v>
      </c>
      <c r="N13" s="47">
        <f t="shared" si="10"/>
        <v>1689934.3337500002</v>
      </c>
    </row>
    <row r="14" spans="1:14" x14ac:dyDescent="0.25">
      <c r="A14" s="25" t="s">
        <v>174</v>
      </c>
      <c r="B14" s="30">
        <f>SUM(B4:B13)</f>
        <v>1110117168.98</v>
      </c>
      <c r="C14" s="30">
        <f>SUM(C4:C13)</f>
        <v>797004065.3131001</v>
      </c>
      <c r="D14" s="31">
        <f t="shared" si="0"/>
        <v>0.71794589578810397</v>
      </c>
      <c r="E14" s="32">
        <f>SUM(E4:E13)</f>
        <v>91089669.870899886</v>
      </c>
      <c r="F14" s="32">
        <f>SUM(F4:F13)</f>
        <v>45544834.935449943</v>
      </c>
      <c r="G14" s="32">
        <f>SUM(G4:G13)</f>
        <v>157696700.00969988</v>
      </c>
      <c r="H14" s="32">
        <f>SUM(H4:H13)</f>
        <v>78848350.004849941</v>
      </c>
      <c r="I14" s="32">
        <f>SUM(I4:I13)</f>
        <v>213202558.45869988</v>
      </c>
      <c r="J14" s="32">
        <f t="shared" si="7"/>
        <v>106601279.22934994</v>
      </c>
      <c r="K14" s="32">
        <f>SUM(K4:K13)</f>
        <v>268708416.90769982</v>
      </c>
      <c r="L14" s="32">
        <f t="shared" si="9"/>
        <v>134354208.45384991</v>
      </c>
      <c r="M14" s="30">
        <f>SUM(M4:M13)</f>
        <v>313113103.6668998</v>
      </c>
      <c r="N14" s="33">
        <f>M14/N2</f>
        <v>156556551.8334499</v>
      </c>
    </row>
    <row r="15" spans="1:14" x14ac:dyDescent="0.25">
      <c r="N15" s="27"/>
    </row>
    <row r="16" spans="1:14" x14ac:dyDescent="0.25">
      <c r="B16" s="27"/>
      <c r="C16" s="27"/>
      <c r="F16" s="28"/>
      <c r="G16" s="28"/>
      <c r="H16" s="28"/>
      <c r="I16" s="28"/>
      <c r="J16" s="28"/>
      <c r="K16" s="28"/>
      <c r="L16" s="28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4:M13 G4:G13 I5:I13 K4:K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J17" sqref="J17"/>
    </sheetView>
  </sheetViews>
  <sheetFormatPr defaultRowHeight="15" x14ac:dyDescent="0.25"/>
  <cols>
    <col min="1" max="1" width="3" bestFit="1" customWidth="1"/>
    <col min="2" max="2" width="14.42578125" bestFit="1" customWidth="1"/>
    <col min="3" max="3" width="15.85546875" bestFit="1" customWidth="1"/>
    <col min="4" max="4" width="13.7109375" bestFit="1" customWidth="1"/>
    <col min="5" max="5" width="11.28515625" bestFit="1" customWidth="1"/>
    <col min="6" max="6" width="13.28515625" bestFit="1" customWidth="1"/>
    <col min="7" max="7" width="15.85546875" bestFit="1" customWidth="1"/>
    <col min="8" max="8" width="16.85546875" bestFit="1" customWidth="1"/>
    <col min="9" max="9" width="15.85546875" bestFit="1" customWidth="1"/>
    <col min="10" max="10" width="16.85546875" bestFit="1" customWidth="1"/>
    <col min="11" max="11" width="15.85546875" bestFit="1" customWidth="1"/>
    <col min="12" max="12" width="12.5703125" customWidth="1"/>
    <col min="13" max="13" width="15.85546875" bestFit="1" customWidth="1"/>
    <col min="14" max="14" width="12.5703125" customWidth="1"/>
    <col min="15" max="15" width="17" bestFit="1" customWidth="1"/>
    <col min="16" max="16" width="12.5703125" customWidth="1"/>
  </cols>
  <sheetData>
    <row r="1" spans="1:16" ht="32.25" customHeight="1" x14ac:dyDescent="0.25">
      <c r="B1" s="45" t="str">
        <f>'Dealer Wise'!B1</f>
        <v xml:space="preserve">Up to 28.01.2020 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0"/>
      <c r="P1" s="40"/>
    </row>
    <row r="2" spans="1:16" ht="32.25" customHeight="1" x14ac:dyDescent="0.25">
      <c r="A2" s="244" t="s">
        <v>1430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6" t="s">
        <v>185</v>
      </c>
      <c r="P2" s="6">
        <v>13</v>
      </c>
    </row>
    <row r="3" spans="1:16" ht="44.25" customHeight="1" x14ac:dyDescent="0.25">
      <c r="A3" s="37" t="s">
        <v>1262</v>
      </c>
      <c r="B3" s="37" t="s">
        <v>0</v>
      </c>
      <c r="C3" s="38" t="s">
        <v>1</v>
      </c>
      <c r="D3" s="39" t="s">
        <v>1455</v>
      </c>
      <c r="E3" s="39" t="s">
        <v>1456</v>
      </c>
      <c r="F3" s="39" t="s">
        <v>1458</v>
      </c>
      <c r="G3" s="39" t="s">
        <v>182</v>
      </c>
      <c r="H3" s="39" t="s">
        <v>184</v>
      </c>
      <c r="I3" s="39" t="s">
        <v>1093</v>
      </c>
      <c r="J3" s="39" t="s">
        <v>1097</v>
      </c>
      <c r="K3" s="39" t="s">
        <v>1095</v>
      </c>
      <c r="L3" s="39" t="s">
        <v>1098</v>
      </c>
      <c r="M3" s="39" t="s">
        <v>1117</v>
      </c>
      <c r="N3" s="39" t="s">
        <v>1119</v>
      </c>
      <c r="O3" s="23" t="s">
        <v>175</v>
      </c>
      <c r="P3" s="24" t="s">
        <v>177</v>
      </c>
    </row>
    <row r="4" spans="1:16" x14ac:dyDescent="0.25">
      <c r="A4" s="75">
        <v>1</v>
      </c>
      <c r="B4" s="2" t="s">
        <v>3</v>
      </c>
      <c r="C4" s="2" t="s">
        <v>3</v>
      </c>
      <c r="D4" s="8">
        <f>SUMIFS('Dealer Wise'!E$4:E$124,'Dealer Wise'!$D$4:$D$124,'Zone Wise'!$C4)</f>
        <v>18050111.6525</v>
      </c>
      <c r="E4" s="8">
        <f>SUMIFS('Dealer Wise'!F$4:F$124,'Dealer Wise'!$D$4:$D$124,'Zone Wise'!$C4)</f>
        <v>13952126.468399998</v>
      </c>
      <c r="F4" s="9">
        <f t="shared" ref="F4:F34" si="0">E4/D4</f>
        <v>0.77296621411577704</v>
      </c>
      <c r="G4" s="50">
        <f>(D4*0.8)-E4</f>
        <v>487962.85360000283</v>
      </c>
      <c r="H4" s="8">
        <f t="shared" ref="H4:H35" si="1">G4/$P$2</f>
        <v>37535.604123077137</v>
      </c>
      <c r="I4" s="50">
        <f>(D4*0.86)-E4</f>
        <v>1570969.5527500026</v>
      </c>
      <c r="J4" s="8">
        <f t="shared" ref="J4:J35" si="2">I4/$P$2</f>
        <v>120843.8117500002</v>
      </c>
      <c r="K4" s="8">
        <f>(D4*0.91)-E4</f>
        <v>2473475.1353750024</v>
      </c>
      <c r="L4" s="8">
        <f t="shared" ref="L4:L34" si="3">K4/$P$2</f>
        <v>190267.3181057694</v>
      </c>
      <c r="M4" s="62">
        <f>(D4*0.96)-E4</f>
        <v>3375980.7180000022</v>
      </c>
      <c r="N4" s="8">
        <f t="shared" ref="N4:N35" si="4">M4/$P$2</f>
        <v>259690.82446153864</v>
      </c>
      <c r="O4" s="8">
        <f t="shared" ref="O4:O34" si="5">D4-E4</f>
        <v>4097985.1841000021</v>
      </c>
      <c r="P4" s="35">
        <f t="shared" ref="P4:P35" si="6">O4/$P$2</f>
        <v>315229.629546154</v>
      </c>
    </row>
    <row r="5" spans="1:16" x14ac:dyDescent="0.25">
      <c r="A5" s="75">
        <v>2</v>
      </c>
      <c r="B5" s="2" t="s">
        <v>3</v>
      </c>
      <c r="C5" s="2" t="s">
        <v>5</v>
      </c>
      <c r="D5" s="8">
        <f>SUMIFS('Dealer Wise'!E$4:E$124,'Dealer Wise'!$D$4:$D$124,'Zone Wise'!$C5)</f>
        <v>27324350.245000001</v>
      </c>
      <c r="E5" s="8">
        <f>SUMIFS('Dealer Wise'!F$4:F$124,'Dealer Wise'!$D$4:$D$124,'Zone Wise'!$C5)</f>
        <v>21718946.054900002</v>
      </c>
      <c r="F5" s="9">
        <f t="shared" si="0"/>
        <v>0.79485681672793973</v>
      </c>
      <c r="G5" s="50">
        <f t="shared" ref="G5:G53" si="7">(D5*0.8)-E5</f>
        <v>140534.14110000059</v>
      </c>
      <c r="H5" s="8">
        <f t="shared" si="1"/>
        <v>10810.318546153892</v>
      </c>
      <c r="I5" s="50">
        <f t="shared" ref="I5:I53" si="8">(D5*0.86)-E5</f>
        <v>1779995.1557999998</v>
      </c>
      <c r="J5" s="8">
        <f t="shared" si="2"/>
        <v>136922.70429230767</v>
      </c>
      <c r="K5" s="8">
        <f t="shared" ref="K5:K53" si="9">(D5*0.91)-E5</f>
        <v>3146212.6680499986</v>
      </c>
      <c r="L5" s="8">
        <f t="shared" si="3"/>
        <v>242016.35908076912</v>
      </c>
      <c r="M5" s="62">
        <f t="shared" ref="M5:M53" si="10">(D5*0.96)-E5</f>
        <v>4512430.1802999973</v>
      </c>
      <c r="N5" s="8">
        <f t="shared" si="4"/>
        <v>347110.01386923058</v>
      </c>
      <c r="O5" s="34">
        <f t="shared" si="5"/>
        <v>5605404.1900999993</v>
      </c>
      <c r="P5" s="8">
        <f t="shared" si="6"/>
        <v>431184.93769999995</v>
      </c>
    </row>
    <row r="6" spans="1:16" x14ac:dyDescent="0.25">
      <c r="A6" s="75">
        <v>3</v>
      </c>
      <c r="B6" s="2" t="s">
        <v>3</v>
      </c>
      <c r="C6" s="2" t="s">
        <v>8</v>
      </c>
      <c r="D6" s="8">
        <f>SUMIFS('Dealer Wise'!E$4:E$124,'Dealer Wise'!$D$4:$D$124,'Zone Wise'!$C6)</f>
        <v>22085996.340000004</v>
      </c>
      <c r="E6" s="8">
        <f>SUMIFS('Dealer Wise'!F$4:F$124,'Dealer Wise'!$D$4:$D$124,'Zone Wise'!$C6)</f>
        <v>13109290.367600001</v>
      </c>
      <c r="F6" s="9">
        <f t="shared" si="0"/>
        <v>0.59355666666745444</v>
      </c>
      <c r="G6" s="50">
        <f t="shared" si="7"/>
        <v>4559506.704400003</v>
      </c>
      <c r="H6" s="8">
        <f t="shared" si="1"/>
        <v>350731.28495384636</v>
      </c>
      <c r="I6" s="50">
        <f t="shared" si="8"/>
        <v>5884666.4847999997</v>
      </c>
      <c r="J6" s="8">
        <f t="shared" si="2"/>
        <v>452666.65267692308</v>
      </c>
      <c r="K6" s="8">
        <f t="shared" si="9"/>
        <v>6988966.3018000014</v>
      </c>
      <c r="L6" s="8">
        <f t="shared" si="3"/>
        <v>537612.79244615394</v>
      </c>
      <c r="M6" s="62">
        <f t="shared" si="10"/>
        <v>8093266.1188000031</v>
      </c>
      <c r="N6" s="8">
        <f t="shared" si="4"/>
        <v>622558.93221538491</v>
      </c>
      <c r="O6" s="8">
        <f t="shared" si="5"/>
        <v>8976705.9724000022</v>
      </c>
      <c r="P6" s="36">
        <f t="shared" si="6"/>
        <v>690515.84403076943</v>
      </c>
    </row>
    <row r="7" spans="1:16" x14ac:dyDescent="0.25">
      <c r="A7" s="75">
        <v>4</v>
      </c>
      <c r="B7" s="2" t="s">
        <v>3</v>
      </c>
      <c r="C7" s="2" t="s">
        <v>13</v>
      </c>
      <c r="D7" s="8">
        <f>SUMIFS('Dealer Wise'!E$4:E$124,'Dealer Wise'!$D$4:$D$124,'Zone Wise'!$C7)</f>
        <v>25134526.327500001</v>
      </c>
      <c r="E7" s="8">
        <f>SUMIFS('Dealer Wise'!F$4:F$124,'Dealer Wise'!$D$4:$D$124,'Zone Wise'!$C7)</f>
        <v>18905050.075300001</v>
      </c>
      <c r="F7" s="9">
        <f t="shared" si="0"/>
        <v>0.75215461906738812</v>
      </c>
      <c r="G7" s="50">
        <f t="shared" si="7"/>
        <v>1202570.9867000021</v>
      </c>
      <c r="H7" s="8">
        <f t="shared" si="1"/>
        <v>92505.460515384781</v>
      </c>
      <c r="I7" s="50">
        <f t="shared" si="8"/>
        <v>2710642.5663499981</v>
      </c>
      <c r="J7" s="8">
        <f t="shared" si="2"/>
        <v>208510.96664230755</v>
      </c>
      <c r="K7" s="8">
        <f t="shared" si="9"/>
        <v>3967368.8827250004</v>
      </c>
      <c r="L7" s="8">
        <f t="shared" si="3"/>
        <v>305182.22174807696</v>
      </c>
      <c r="M7" s="62">
        <f t="shared" si="10"/>
        <v>5224095.1990999989</v>
      </c>
      <c r="N7" s="8">
        <f t="shared" si="4"/>
        <v>401853.47685384605</v>
      </c>
      <c r="O7" s="8">
        <f t="shared" si="5"/>
        <v>6229476.2522</v>
      </c>
      <c r="P7" s="8">
        <f t="shared" si="6"/>
        <v>479190.48093846155</v>
      </c>
    </row>
    <row r="8" spans="1:16" x14ac:dyDescent="0.25">
      <c r="A8" s="75">
        <v>5</v>
      </c>
      <c r="B8" s="2" t="s">
        <v>173</v>
      </c>
      <c r="C8" s="2" t="s">
        <v>19</v>
      </c>
      <c r="D8" s="8">
        <f>SUMIFS('Dealer Wise'!E$4:E$124,'Dealer Wise'!$D$4:$D$124,'Zone Wise'!$C8)</f>
        <v>24576909.7575</v>
      </c>
      <c r="E8" s="8">
        <f>SUMIFS('Dealer Wise'!F$4:F$124,'Dealer Wise'!$D$4:$D$124,'Zone Wise'!$C8)</f>
        <v>11869451.742400002</v>
      </c>
      <c r="F8" s="9">
        <f t="shared" si="0"/>
        <v>0.48295134984486265</v>
      </c>
      <c r="G8" s="50">
        <f t="shared" si="7"/>
        <v>7792076.0636</v>
      </c>
      <c r="H8" s="8">
        <f t="shared" si="1"/>
        <v>599390.46643076919</v>
      </c>
      <c r="I8" s="50">
        <f t="shared" si="8"/>
        <v>9266690.6490499973</v>
      </c>
      <c r="J8" s="8">
        <f t="shared" si="2"/>
        <v>712822.35761923052</v>
      </c>
      <c r="K8" s="8">
        <f t="shared" si="9"/>
        <v>10495536.136925001</v>
      </c>
      <c r="L8" s="8">
        <f t="shared" si="3"/>
        <v>807348.93360961543</v>
      </c>
      <c r="M8" s="62">
        <f t="shared" si="10"/>
        <v>11724381.624799997</v>
      </c>
      <c r="N8" s="8">
        <f t="shared" si="4"/>
        <v>901875.50959999976</v>
      </c>
      <c r="O8" s="8">
        <f t="shared" si="5"/>
        <v>12707458.015099999</v>
      </c>
      <c r="P8" s="8">
        <f t="shared" si="6"/>
        <v>977496.77039230755</v>
      </c>
    </row>
    <row r="9" spans="1:16" x14ac:dyDescent="0.25">
      <c r="A9" s="75">
        <v>6</v>
      </c>
      <c r="B9" s="2" t="s">
        <v>173</v>
      </c>
      <c r="C9" s="2" t="s">
        <v>24</v>
      </c>
      <c r="D9" s="8">
        <f>SUMIFS('Dealer Wise'!E$4:E$124,'Dealer Wise'!$D$4:$D$124,'Zone Wise'!$C9)</f>
        <v>19853967.239999995</v>
      </c>
      <c r="E9" s="8">
        <f>SUMIFS('Dealer Wise'!F$4:F$124,'Dealer Wise'!$D$4:$D$124,'Zone Wise'!$C9)</f>
        <v>13239325.917300006</v>
      </c>
      <c r="F9" s="9">
        <f t="shared" si="0"/>
        <v>0.66683528572700568</v>
      </c>
      <c r="G9" s="50">
        <f t="shared" si="7"/>
        <v>2643847.8746999893</v>
      </c>
      <c r="H9" s="8">
        <f t="shared" si="1"/>
        <v>203372.91343846073</v>
      </c>
      <c r="I9" s="50">
        <f t="shared" si="8"/>
        <v>3835085.9090999905</v>
      </c>
      <c r="J9" s="8">
        <f t="shared" si="2"/>
        <v>295006.60839230695</v>
      </c>
      <c r="K9" s="8">
        <f t="shared" si="9"/>
        <v>4827784.2710999902</v>
      </c>
      <c r="L9" s="8">
        <f t="shared" si="3"/>
        <v>371368.0208538454</v>
      </c>
      <c r="M9" s="62">
        <f t="shared" si="10"/>
        <v>5820482.6330999862</v>
      </c>
      <c r="N9" s="8">
        <f t="shared" si="4"/>
        <v>447729.43331538356</v>
      </c>
      <c r="O9" s="8">
        <f t="shared" si="5"/>
        <v>6614641.3226999883</v>
      </c>
      <c r="P9" s="8">
        <f t="shared" si="6"/>
        <v>508818.56328461447</v>
      </c>
    </row>
    <row r="10" spans="1:16" x14ac:dyDescent="0.25">
      <c r="A10" s="75">
        <v>7</v>
      </c>
      <c r="B10" s="2" t="s">
        <v>173</v>
      </c>
      <c r="C10" s="2" t="s">
        <v>23</v>
      </c>
      <c r="D10" s="8">
        <f>SUMIFS('Dealer Wise'!E$4:E$124,'Dealer Wise'!$D$4:$D$124,'Zone Wise'!$C10)</f>
        <v>32360405.082500003</v>
      </c>
      <c r="E10" s="8">
        <f>SUMIFS('Dealer Wise'!F$4:F$124,'Dealer Wise'!$D$4:$D$124,'Zone Wise'!$C10)</f>
        <v>24468828.830700003</v>
      </c>
      <c r="F10" s="9">
        <f t="shared" si="0"/>
        <v>0.75613481253769466</v>
      </c>
      <c r="G10" s="50">
        <f t="shared" si="7"/>
        <v>1419495.2353000008</v>
      </c>
      <c r="H10" s="8">
        <f t="shared" si="1"/>
        <v>109191.94117692314</v>
      </c>
      <c r="I10" s="50">
        <f t="shared" si="8"/>
        <v>3361119.5402499996</v>
      </c>
      <c r="J10" s="8">
        <f t="shared" si="2"/>
        <v>258547.65694230766</v>
      </c>
      <c r="K10" s="8">
        <f t="shared" si="9"/>
        <v>4979139.7943750024</v>
      </c>
      <c r="L10" s="8">
        <f t="shared" si="3"/>
        <v>383010.75341346173</v>
      </c>
      <c r="M10" s="62">
        <f t="shared" si="10"/>
        <v>6597160.0484999977</v>
      </c>
      <c r="N10" s="8">
        <f t="shared" si="4"/>
        <v>507473.84988461522</v>
      </c>
      <c r="O10" s="8">
        <f t="shared" si="5"/>
        <v>7891576.2518000007</v>
      </c>
      <c r="P10" s="8">
        <f t="shared" si="6"/>
        <v>607044.32706153847</v>
      </c>
    </row>
    <row r="11" spans="1:16" x14ac:dyDescent="0.25">
      <c r="A11" s="75">
        <v>8</v>
      </c>
      <c r="B11" s="2" t="s">
        <v>173</v>
      </c>
      <c r="C11" s="2" t="s">
        <v>20</v>
      </c>
      <c r="D11" s="8">
        <f>SUMIFS('Dealer Wise'!E$4:E$124,'Dealer Wise'!$D$4:$D$124,'Zone Wise'!$C11)</f>
        <v>23184225.4375</v>
      </c>
      <c r="E11" s="8">
        <f>SUMIFS('Dealer Wise'!F$4:F$124,'Dealer Wise'!$D$4:$D$124,'Zone Wise'!$C11)</f>
        <v>14097176.911</v>
      </c>
      <c r="F11" s="9">
        <f t="shared" si="0"/>
        <v>0.60805037239666038</v>
      </c>
      <c r="G11" s="50">
        <f t="shared" si="7"/>
        <v>4450203.4390000012</v>
      </c>
      <c r="H11" s="8">
        <f t="shared" si="1"/>
        <v>342323.34146153857</v>
      </c>
      <c r="I11" s="50">
        <f t="shared" si="8"/>
        <v>5841256.9652499985</v>
      </c>
      <c r="J11" s="8">
        <f t="shared" si="2"/>
        <v>449327.45886538451</v>
      </c>
      <c r="K11" s="8">
        <f t="shared" si="9"/>
        <v>7000468.237125</v>
      </c>
      <c r="L11" s="8">
        <f t="shared" si="3"/>
        <v>538497.55670192302</v>
      </c>
      <c r="M11" s="62">
        <f t="shared" si="10"/>
        <v>8159679.5089999977</v>
      </c>
      <c r="N11" s="8">
        <f t="shared" si="4"/>
        <v>627667.65453846136</v>
      </c>
      <c r="O11" s="8">
        <f t="shared" si="5"/>
        <v>9087048.5264999997</v>
      </c>
      <c r="P11" s="8">
        <f t="shared" si="6"/>
        <v>699003.73280769226</v>
      </c>
    </row>
    <row r="12" spans="1:16" x14ac:dyDescent="0.25">
      <c r="A12" s="75">
        <v>9</v>
      </c>
      <c r="B12" s="2" t="s">
        <v>173</v>
      </c>
      <c r="C12" s="2" t="s">
        <v>21</v>
      </c>
      <c r="D12" s="8">
        <f>SUMIFS('Dealer Wise'!E$4:E$124,'Dealer Wise'!$D$4:$D$124,'Zone Wise'!$C12)</f>
        <v>29772310.477499992</v>
      </c>
      <c r="E12" s="8">
        <f>SUMIFS('Dealer Wise'!F$4:F$124,'Dealer Wise'!$D$4:$D$124,'Zone Wise'!$C12)</f>
        <v>15171462.244400002</v>
      </c>
      <c r="F12" s="9">
        <f t="shared" si="0"/>
        <v>0.50958296487824228</v>
      </c>
      <c r="G12" s="50">
        <f t="shared" si="7"/>
        <v>8646386.1375999935</v>
      </c>
      <c r="H12" s="8">
        <f t="shared" si="1"/>
        <v>665106.62596923031</v>
      </c>
      <c r="I12" s="50">
        <f t="shared" si="8"/>
        <v>10432724.766249992</v>
      </c>
      <c r="J12" s="8">
        <f t="shared" si="2"/>
        <v>802517.28971153789</v>
      </c>
      <c r="K12" s="8">
        <f t="shared" si="9"/>
        <v>11921340.29012499</v>
      </c>
      <c r="L12" s="8">
        <f t="shared" si="3"/>
        <v>917026.17616346083</v>
      </c>
      <c r="M12" s="62">
        <f t="shared" si="10"/>
        <v>13409955.813999988</v>
      </c>
      <c r="N12" s="8">
        <f t="shared" si="4"/>
        <v>1031535.0626153836</v>
      </c>
      <c r="O12" s="8">
        <f t="shared" si="5"/>
        <v>14600848.23309999</v>
      </c>
      <c r="P12" s="8">
        <f t="shared" si="6"/>
        <v>1123142.1717769222</v>
      </c>
    </row>
    <row r="13" spans="1:16" x14ac:dyDescent="0.25">
      <c r="A13" s="75">
        <v>10</v>
      </c>
      <c r="B13" s="2" t="s">
        <v>173</v>
      </c>
      <c r="C13" s="2" t="s">
        <v>22</v>
      </c>
      <c r="D13" s="8">
        <f>SUMIFS('Dealer Wise'!E$4:E$124,'Dealer Wise'!$D$4:$D$124,'Zone Wise'!$C13)</f>
        <v>16421957.477499999</v>
      </c>
      <c r="E13" s="8">
        <f>SUMIFS('Dealer Wise'!F$4:F$124,'Dealer Wise'!$D$4:$D$124,'Zone Wise'!$C13)</f>
        <v>12965113.592100002</v>
      </c>
      <c r="F13" s="9">
        <f t="shared" si="0"/>
        <v>0.78949867029333887</v>
      </c>
      <c r="G13" s="50">
        <f t="shared" si="7"/>
        <v>172452.3898999989</v>
      </c>
      <c r="H13" s="8">
        <f t="shared" si="1"/>
        <v>13265.56845384607</v>
      </c>
      <c r="I13" s="50">
        <f t="shared" si="8"/>
        <v>1157769.8385499977</v>
      </c>
      <c r="J13" s="8">
        <f t="shared" si="2"/>
        <v>89059.218349999821</v>
      </c>
      <c r="K13" s="8">
        <f t="shared" si="9"/>
        <v>1978867.7124249972</v>
      </c>
      <c r="L13" s="8">
        <f t="shared" si="3"/>
        <v>152220.59326346131</v>
      </c>
      <c r="M13" s="62">
        <f t="shared" si="10"/>
        <v>2799965.5862999968</v>
      </c>
      <c r="N13" s="8">
        <f t="shared" si="4"/>
        <v>215381.96817692282</v>
      </c>
      <c r="O13" s="8">
        <f t="shared" si="5"/>
        <v>3456843.8853999972</v>
      </c>
      <c r="P13" s="8">
        <f t="shared" si="6"/>
        <v>265911.06810769212</v>
      </c>
    </row>
    <row r="14" spans="1:16" x14ac:dyDescent="0.25">
      <c r="A14" s="75">
        <v>11</v>
      </c>
      <c r="B14" s="2" t="s">
        <v>26</v>
      </c>
      <c r="C14" s="2" t="s">
        <v>28</v>
      </c>
      <c r="D14" s="8">
        <f>SUMIFS('Dealer Wise'!E$4:E$124,'Dealer Wise'!$D$4:$D$124,'Zone Wise'!$C14)</f>
        <v>20147530.234999999</v>
      </c>
      <c r="E14" s="8">
        <f>SUMIFS('Dealer Wise'!F$4:F$124,'Dealer Wise'!$D$4:$D$124,'Zone Wise'!$C14)</f>
        <v>13674602.430800006</v>
      </c>
      <c r="F14" s="9">
        <f t="shared" si="0"/>
        <v>0.67872350959646077</v>
      </c>
      <c r="G14" s="50">
        <f t="shared" si="7"/>
        <v>2443421.7571999952</v>
      </c>
      <c r="H14" s="8">
        <f t="shared" si="1"/>
        <v>187955.51978461503</v>
      </c>
      <c r="I14" s="50">
        <f t="shared" si="8"/>
        <v>3652273.5712999925</v>
      </c>
      <c r="J14" s="8">
        <f t="shared" si="2"/>
        <v>280944.12086923019</v>
      </c>
      <c r="K14" s="8">
        <f t="shared" si="9"/>
        <v>4659650.083049994</v>
      </c>
      <c r="L14" s="8">
        <f t="shared" si="3"/>
        <v>358434.62177307648</v>
      </c>
      <c r="M14" s="62">
        <f t="shared" si="10"/>
        <v>5667026.5947999917</v>
      </c>
      <c r="N14" s="8">
        <f t="shared" si="4"/>
        <v>435925.12267692242</v>
      </c>
      <c r="O14" s="8">
        <f t="shared" si="5"/>
        <v>6472927.8041999936</v>
      </c>
      <c r="P14" s="8">
        <f t="shared" si="6"/>
        <v>497917.52339999948</v>
      </c>
    </row>
    <row r="15" spans="1:16" x14ac:dyDescent="0.25">
      <c r="A15" s="75">
        <v>12</v>
      </c>
      <c r="B15" s="2" t="s">
        <v>26</v>
      </c>
      <c r="C15" s="2" t="s">
        <v>31</v>
      </c>
      <c r="D15" s="8">
        <f>SUMIFS('Dealer Wise'!E$4:E$124,'Dealer Wise'!$D$4:$D$124,'Zone Wise'!$C15)</f>
        <v>24518113.522500008</v>
      </c>
      <c r="E15" s="8">
        <f>SUMIFS('Dealer Wise'!F$4:F$124,'Dealer Wise'!$D$4:$D$124,'Zone Wise'!$C15)</f>
        <v>17821764.950300001</v>
      </c>
      <c r="F15" s="9">
        <f t="shared" si="0"/>
        <v>0.72688157406340248</v>
      </c>
      <c r="G15" s="50">
        <f t="shared" si="7"/>
        <v>1792725.8677000068</v>
      </c>
      <c r="H15" s="8">
        <f t="shared" si="1"/>
        <v>137901.98982307746</v>
      </c>
      <c r="I15" s="50">
        <f t="shared" si="8"/>
        <v>3263812.679050006</v>
      </c>
      <c r="J15" s="8">
        <f t="shared" si="2"/>
        <v>251062.51377307737</v>
      </c>
      <c r="K15" s="8">
        <f t="shared" si="9"/>
        <v>4489718.3551750071</v>
      </c>
      <c r="L15" s="8">
        <f t="shared" si="3"/>
        <v>345362.95039807749</v>
      </c>
      <c r="M15" s="62">
        <f t="shared" si="10"/>
        <v>5715624.0313000083</v>
      </c>
      <c r="N15" s="8">
        <f t="shared" si="4"/>
        <v>439663.38702307758</v>
      </c>
      <c r="O15" s="8">
        <f t="shared" si="5"/>
        <v>6696348.5722000077</v>
      </c>
      <c r="P15" s="8">
        <f t="shared" si="6"/>
        <v>515103.73632307752</v>
      </c>
    </row>
    <row r="16" spans="1:16" x14ac:dyDescent="0.25">
      <c r="A16" s="75">
        <v>13</v>
      </c>
      <c r="B16" s="2" t="s">
        <v>26</v>
      </c>
      <c r="C16" s="2" t="s">
        <v>33</v>
      </c>
      <c r="D16" s="8">
        <f>SUMIFS('Dealer Wise'!E$4:E$124,'Dealer Wise'!$D$4:$D$124,'Zone Wise'!$C16)</f>
        <v>24534221.565000005</v>
      </c>
      <c r="E16" s="8">
        <f>SUMIFS('Dealer Wise'!F$4:F$124,'Dealer Wise'!$D$4:$D$124,'Zone Wise'!$C16)</f>
        <v>14139846.246500004</v>
      </c>
      <c r="F16" s="9">
        <f t="shared" si="0"/>
        <v>0.57633156238678496</v>
      </c>
      <c r="G16" s="50">
        <f t="shared" si="7"/>
        <v>5487531.0055</v>
      </c>
      <c r="H16" s="8">
        <f t="shared" si="1"/>
        <v>422117.76965384616</v>
      </c>
      <c r="I16" s="50">
        <f t="shared" si="8"/>
        <v>6959584.2994000018</v>
      </c>
      <c r="J16" s="8">
        <f t="shared" si="2"/>
        <v>535352.6384153848</v>
      </c>
      <c r="K16" s="8">
        <f t="shared" si="9"/>
        <v>8186295.3776500002</v>
      </c>
      <c r="L16" s="8">
        <f t="shared" si="3"/>
        <v>629715.02905000001</v>
      </c>
      <c r="M16" s="62">
        <f t="shared" si="10"/>
        <v>9413006.4558999985</v>
      </c>
      <c r="N16" s="8">
        <f t="shared" si="4"/>
        <v>724077.41968461522</v>
      </c>
      <c r="O16" s="8">
        <f t="shared" si="5"/>
        <v>10394375.318500001</v>
      </c>
      <c r="P16" s="8">
        <f t="shared" si="6"/>
        <v>799567.3321923078</v>
      </c>
    </row>
    <row r="17" spans="1:16" x14ac:dyDescent="0.25">
      <c r="A17" s="75">
        <v>14</v>
      </c>
      <c r="B17" s="2" t="s">
        <v>26</v>
      </c>
      <c r="C17" s="2" t="s">
        <v>35</v>
      </c>
      <c r="D17" s="8">
        <f>SUMIFS('Dealer Wise'!E$4:E$124,'Dealer Wise'!$D$4:$D$124,'Zone Wise'!$C17)</f>
        <v>22877599.625</v>
      </c>
      <c r="E17" s="8">
        <f>SUMIFS('Dealer Wise'!F$4:F$124,'Dealer Wise'!$D$4:$D$124,'Zone Wise'!$C17)</f>
        <v>15718235.960899999</v>
      </c>
      <c r="F17" s="9">
        <f t="shared" si="0"/>
        <v>0.68705791772505498</v>
      </c>
      <c r="G17" s="50">
        <f t="shared" si="7"/>
        <v>2583843.7390999999</v>
      </c>
      <c r="H17" s="8">
        <f t="shared" si="1"/>
        <v>198757.2107</v>
      </c>
      <c r="I17" s="50">
        <f t="shared" si="8"/>
        <v>3956499.716599999</v>
      </c>
      <c r="J17" s="8">
        <f t="shared" si="2"/>
        <v>304346.13204615377</v>
      </c>
      <c r="K17" s="8">
        <f t="shared" si="9"/>
        <v>5100379.697850002</v>
      </c>
      <c r="L17" s="8">
        <f t="shared" si="3"/>
        <v>392336.89983461553</v>
      </c>
      <c r="M17" s="62">
        <f t="shared" si="10"/>
        <v>6244259.6791000012</v>
      </c>
      <c r="N17" s="8">
        <f t="shared" si="4"/>
        <v>480327.667623077</v>
      </c>
      <c r="O17" s="8">
        <f t="shared" si="5"/>
        <v>7159363.6641000006</v>
      </c>
      <c r="P17" s="8">
        <f t="shared" si="6"/>
        <v>550720.28185384616</v>
      </c>
    </row>
    <row r="18" spans="1:16" x14ac:dyDescent="0.25">
      <c r="A18" s="75">
        <v>15</v>
      </c>
      <c r="B18" s="2" t="s">
        <v>26</v>
      </c>
      <c r="C18" s="2" t="s">
        <v>37</v>
      </c>
      <c r="D18" s="8">
        <f>SUMIFS('Dealer Wise'!E$4:E$124,'Dealer Wise'!$D$4:$D$124,'Zone Wise'!$C18)</f>
        <v>40678932.587499999</v>
      </c>
      <c r="E18" s="8">
        <f>SUMIFS('Dealer Wise'!F$4:F$124,'Dealer Wise'!$D$4:$D$124,'Zone Wise'!$C18)</f>
        <v>30955313.963900004</v>
      </c>
      <c r="F18" s="9">
        <f t="shared" si="0"/>
        <v>0.76096672146732014</v>
      </c>
      <c r="G18" s="50">
        <f t="shared" si="7"/>
        <v>1587832.1060999967</v>
      </c>
      <c r="H18" s="8">
        <f t="shared" si="1"/>
        <v>122140.93123846129</v>
      </c>
      <c r="I18" s="50">
        <f t="shared" si="8"/>
        <v>4028568.0613499917</v>
      </c>
      <c r="J18" s="8">
        <f t="shared" si="2"/>
        <v>309889.8508730763</v>
      </c>
      <c r="K18" s="8">
        <f t="shared" si="9"/>
        <v>6062514.690724995</v>
      </c>
      <c r="L18" s="8">
        <f t="shared" si="3"/>
        <v>466347.2839019227</v>
      </c>
      <c r="M18" s="62">
        <f t="shared" si="10"/>
        <v>8096461.3200999908</v>
      </c>
      <c r="N18" s="8">
        <f t="shared" si="4"/>
        <v>622804.71693076857</v>
      </c>
      <c r="O18" s="8">
        <f t="shared" si="5"/>
        <v>9723618.6235999949</v>
      </c>
      <c r="P18" s="8">
        <f t="shared" si="6"/>
        <v>747970.66335384571</v>
      </c>
    </row>
    <row r="19" spans="1:16" x14ac:dyDescent="0.25">
      <c r="A19" s="75">
        <v>16</v>
      </c>
      <c r="B19" s="2" t="s">
        <v>41</v>
      </c>
      <c r="C19" s="2" t="s">
        <v>42</v>
      </c>
      <c r="D19" s="8">
        <f>SUMIFS('Dealer Wise'!E$4:E$124,'Dealer Wise'!$D$4:$D$124,'Zone Wise'!$C19)</f>
        <v>22386666.695</v>
      </c>
      <c r="E19" s="8">
        <f>SUMIFS('Dealer Wise'!F$4:F$124,'Dealer Wise'!$D$4:$D$124,'Zone Wise'!$C19)</f>
        <v>17165867.0973</v>
      </c>
      <c r="F19" s="9">
        <f t="shared" si="0"/>
        <v>0.76678977407270499</v>
      </c>
      <c r="G19" s="50">
        <f t="shared" si="7"/>
        <v>743466.25870000198</v>
      </c>
      <c r="H19" s="8">
        <f t="shared" si="1"/>
        <v>57189.712207692457</v>
      </c>
      <c r="I19" s="50">
        <f t="shared" si="8"/>
        <v>2086666.260400001</v>
      </c>
      <c r="J19" s="8">
        <f t="shared" si="2"/>
        <v>160512.78926153854</v>
      </c>
      <c r="K19" s="8">
        <f t="shared" si="9"/>
        <v>3205999.5951500013</v>
      </c>
      <c r="L19" s="8">
        <f t="shared" si="3"/>
        <v>246615.35347307703</v>
      </c>
      <c r="M19" s="62">
        <f t="shared" si="10"/>
        <v>4325332.929899998</v>
      </c>
      <c r="N19" s="8">
        <f t="shared" si="4"/>
        <v>332717.91768461524</v>
      </c>
      <c r="O19" s="8">
        <f t="shared" si="5"/>
        <v>5220799.5976999998</v>
      </c>
      <c r="P19" s="8">
        <f t="shared" si="6"/>
        <v>401599.96905384614</v>
      </c>
    </row>
    <row r="20" spans="1:16" x14ac:dyDescent="0.25">
      <c r="A20" s="75">
        <v>17</v>
      </c>
      <c r="B20" s="2" t="s">
        <v>41</v>
      </c>
      <c r="C20" s="2" t="s">
        <v>44</v>
      </c>
      <c r="D20" s="8">
        <f>SUMIFS('Dealer Wise'!E$4:E$124,'Dealer Wise'!$D$4:$D$124,'Zone Wise'!$C20)</f>
        <v>14207253.387500001</v>
      </c>
      <c r="E20" s="8">
        <f>SUMIFS('Dealer Wise'!F$4:F$124,'Dealer Wise'!$D$4:$D$124,'Zone Wise'!$C20)</f>
        <v>4410112.7863999996</v>
      </c>
      <c r="F20" s="9">
        <f t="shared" si="0"/>
        <v>0.31041276354514508</v>
      </c>
      <c r="G20" s="50">
        <f t="shared" si="7"/>
        <v>6955689.9236000013</v>
      </c>
      <c r="H20" s="8">
        <f t="shared" si="1"/>
        <v>535053.0710461539</v>
      </c>
      <c r="I20" s="50">
        <f t="shared" si="8"/>
        <v>7808125.1268500015</v>
      </c>
      <c r="J20" s="8">
        <f t="shared" si="2"/>
        <v>600625.00975769246</v>
      </c>
      <c r="K20" s="8">
        <f t="shared" si="9"/>
        <v>8518487.796225002</v>
      </c>
      <c r="L20" s="8">
        <f t="shared" si="3"/>
        <v>655268.29201730783</v>
      </c>
      <c r="M20" s="62">
        <f t="shared" si="10"/>
        <v>9228850.4656000007</v>
      </c>
      <c r="N20" s="8">
        <f t="shared" si="4"/>
        <v>709911.57427692309</v>
      </c>
      <c r="O20" s="8">
        <f t="shared" si="5"/>
        <v>9797140.6011000015</v>
      </c>
      <c r="P20" s="8">
        <f t="shared" si="6"/>
        <v>753626.2000846155</v>
      </c>
    </row>
    <row r="21" spans="1:16" x14ac:dyDescent="0.25">
      <c r="A21" s="75">
        <v>18</v>
      </c>
      <c r="B21" s="2" t="s">
        <v>41</v>
      </c>
      <c r="C21" s="2" t="s">
        <v>46</v>
      </c>
      <c r="D21" s="8">
        <f>SUMIFS('Dealer Wise'!E$4:E$124,'Dealer Wise'!$D$4:$D$124,'Zone Wise'!$C21)</f>
        <v>15734218.320000002</v>
      </c>
      <c r="E21" s="8">
        <f>SUMIFS('Dealer Wise'!F$4:F$124,'Dealer Wise'!$D$4:$D$124,'Zone Wise'!$C21)</f>
        <v>12193120.0908</v>
      </c>
      <c r="F21" s="9">
        <f t="shared" si="0"/>
        <v>0.77494285657020157</v>
      </c>
      <c r="G21" s="50">
        <f t="shared" si="7"/>
        <v>394254.56520000286</v>
      </c>
      <c r="H21" s="8">
        <f t="shared" si="1"/>
        <v>30327.274246154066</v>
      </c>
      <c r="I21" s="50">
        <f t="shared" si="8"/>
        <v>1338307.664400002</v>
      </c>
      <c r="J21" s="8">
        <f t="shared" si="2"/>
        <v>102946.74341538477</v>
      </c>
      <c r="K21" s="8">
        <f t="shared" si="9"/>
        <v>2125018.5804000013</v>
      </c>
      <c r="L21" s="8">
        <f t="shared" si="3"/>
        <v>163462.96772307702</v>
      </c>
      <c r="M21" s="62">
        <f t="shared" si="10"/>
        <v>2911729.4964000005</v>
      </c>
      <c r="N21" s="8">
        <f t="shared" si="4"/>
        <v>223979.19203076928</v>
      </c>
      <c r="O21" s="8">
        <f t="shared" si="5"/>
        <v>3541098.2292000018</v>
      </c>
      <c r="P21" s="8">
        <f t="shared" si="6"/>
        <v>272392.17147692322</v>
      </c>
    </row>
    <row r="22" spans="1:16" x14ac:dyDescent="0.25">
      <c r="A22" s="75">
        <v>19</v>
      </c>
      <c r="B22" s="2" t="s">
        <v>41</v>
      </c>
      <c r="C22" s="2" t="s">
        <v>51</v>
      </c>
      <c r="D22" s="8">
        <f>SUMIFS('Dealer Wise'!E$4:E$124,'Dealer Wise'!$D$4:$D$124,'Zone Wise'!$C22)</f>
        <v>11256993.005000001</v>
      </c>
      <c r="E22" s="8">
        <f>SUMIFS('Dealer Wise'!F$4:F$124,'Dealer Wise'!$D$4:$D$124,'Zone Wise'!$C22)</f>
        <v>6156628.995000002</v>
      </c>
      <c r="F22" s="9">
        <f t="shared" si="0"/>
        <v>0.54691594747064531</v>
      </c>
      <c r="G22" s="50">
        <f t="shared" si="7"/>
        <v>2848965.4089999991</v>
      </c>
      <c r="H22" s="8">
        <f t="shared" si="1"/>
        <v>219151.18530769224</v>
      </c>
      <c r="I22" s="50">
        <f t="shared" si="8"/>
        <v>3524384.9892999986</v>
      </c>
      <c r="J22" s="8">
        <f t="shared" si="2"/>
        <v>271106.53763846145</v>
      </c>
      <c r="K22" s="8">
        <f t="shared" si="9"/>
        <v>4087234.6395499995</v>
      </c>
      <c r="L22" s="8">
        <f t="shared" si="3"/>
        <v>314402.6645807692</v>
      </c>
      <c r="M22" s="62">
        <f t="shared" si="10"/>
        <v>4650084.2897999985</v>
      </c>
      <c r="N22" s="8">
        <f t="shared" si="4"/>
        <v>357698.79152307683</v>
      </c>
      <c r="O22" s="8">
        <f t="shared" si="5"/>
        <v>5100364.0099999988</v>
      </c>
      <c r="P22" s="8">
        <f t="shared" si="6"/>
        <v>392335.69307692297</v>
      </c>
    </row>
    <row r="23" spans="1:16" x14ac:dyDescent="0.25">
      <c r="A23" s="75">
        <v>20</v>
      </c>
      <c r="B23" s="2" t="s">
        <v>41</v>
      </c>
      <c r="C23" s="2" t="s">
        <v>49</v>
      </c>
      <c r="D23" s="8">
        <f>SUMIFS('Dealer Wise'!E$4:E$124,'Dealer Wise'!$D$4:$D$124,'Zone Wise'!$C23)</f>
        <v>12008638.130000001</v>
      </c>
      <c r="E23" s="8">
        <f>SUMIFS('Dealer Wise'!F$4:F$124,'Dealer Wise'!$D$4:$D$124,'Zone Wise'!$C23)</f>
        <v>6449208.7935999986</v>
      </c>
      <c r="F23" s="9">
        <f t="shared" si="0"/>
        <v>0.53704747564077016</v>
      </c>
      <c r="G23" s="50">
        <f t="shared" si="7"/>
        <v>3157701.7104000021</v>
      </c>
      <c r="H23" s="8">
        <f t="shared" si="1"/>
        <v>242900.13156923093</v>
      </c>
      <c r="I23" s="50">
        <f t="shared" si="8"/>
        <v>3878219.9982000012</v>
      </c>
      <c r="J23" s="8">
        <f t="shared" si="2"/>
        <v>298324.61524615396</v>
      </c>
      <c r="K23" s="8">
        <f t="shared" si="9"/>
        <v>4478651.9047000017</v>
      </c>
      <c r="L23" s="8">
        <f t="shared" si="3"/>
        <v>344511.68497692322</v>
      </c>
      <c r="M23" s="62">
        <f t="shared" si="10"/>
        <v>5079083.8112000022</v>
      </c>
      <c r="N23" s="8">
        <f t="shared" si="4"/>
        <v>390698.75470769248</v>
      </c>
      <c r="O23" s="8">
        <f t="shared" si="5"/>
        <v>5559429.3364000022</v>
      </c>
      <c r="P23" s="8">
        <f t="shared" si="6"/>
        <v>427648.41049230786</v>
      </c>
    </row>
    <row r="24" spans="1:16" x14ac:dyDescent="0.25">
      <c r="A24" s="75">
        <v>21</v>
      </c>
      <c r="B24" s="2" t="s">
        <v>41</v>
      </c>
      <c r="C24" s="2" t="s">
        <v>54</v>
      </c>
      <c r="D24" s="8">
        <f>SUMIFS('Dealer Wise'!E$4:E$124,'Dealer Wise'!$D$4:$D$124,'Zone Wise'!$C24)</f>
        <v>20632798.109999999</v>
      </c>
      <c r="E24" s="8">
        <f>SUMIFS('Dealer Wise'!F$4:F$124,'Dealer Wise'!$D$4:$D$124,'Zone Wise'!$C24)</f>
        <v>17895606.461299997</v>
      </c>
      <c r="F24" s="9">
        <f t="shared" si="0"/>
        <v>0.86733783590053248</v>
      </c>
      <c r="G24" s="50">
        <f t="shared" si="7"/>
        <v>-1389367.9732999969</v>
      </c>
      <c r="H24" s="8">
        <f t="shared" si="1"/>
        <v>-106874.45948461514</v>
      </c>
      <c r="I24" s="50">
        <f t="shared" si="8"/>
        <v>-151400.08669999614</v>
      </c>
      <c r="J24" s="8">
        <f t="shared" si="2"/>
        <v>-11646.160515384319</v>
      </c>
      <c r="K24" s="8">
        <f t="shared" si="9"/>
        <v>880239.81880000234</v>
      </c>
      <c r="L24" s="8">
        <f t="shared" si="3"/>
        <v>67710.755292307877</v>
      </c>
      <c r="M24" s="62">
        <f t="shared" si="10"/>
        <v>1911879.7243000008</v>
      </c>
      <c r="N24" s="8">
        <f t="shared" si="4"/>
        <v>147067.67110000007</v>
      </c>
      <c r="O24" s="8">
        <f t="shared" si="5"/>
        <v>2737191.6487000026</v>
      </c>
      <c r="P24" s="8">
        <f t="shared" si="6"/>
        <v>210553.20374615403</v>
      </c>
    </row>
    <row r="25" spans="1:16" x14ac:dyDescent="0.25">
      <c r="A25" s="75">
        <v>22</v>
      </c>
      <c r="B25" s="2" t="s">
        <v>41</v>
      </c>
      <c r="C25" s="2" t="s">
        <v>56</v>
      </c>
      <c r="D25" s="8">
        <f>SUMIFS('Dealer Wise'!E$4:E$124,'Dealer Wise'!$D$4:$D$124,'Zone Wise'!$C25)</f>
        <v>24851472.384999998</v>
      </c>
      <c r="E25" s="8">
        <f>SUMIFS('Dealer Wise'!F$4:F$124,'Dealer Wise'!$D$4:$D$124,'Zone Wise'!$C25)</f>
        <v>19831459.35730001</v>
      </c>
      <c r="F25" s="9">
        <f t="shared" si="0"/>
        <v>0.79799937203197668</v>
      </c>
      <c r="G25" s="50">
        <f t="shared" si="7"/>
        <v>49718.550699990243</v>
      </c>
      <c r="H25" s="8">
        <f t="shared" si="1"/>
        <v>3824.5038999992494</v>
      </c>
      <c r="I25" s="50">
        <f t="shared" si="8"/>
        <v>1540806.8937999867</v>
      </c>
      <c r="J25" s="8">
        <f t="shared" si="2"/>
        <v>118523.60721538358</v>
      </c>
      <c r="K25" s="8">
        <f t="shared" si="9"/>
        <v>2783380.5130499899</v>
      </c>
      <c r="L25" s="8">
        <f t="shared" si="3"/>
        <v>214106.19331153767</v>
      </c>
      <c r="M25" s="62">
        <f t="shared" si="10"/>
        <v>4025954.1322999857</v>
      </c>
      <c r="N25" s="8">
        <f t="shared" si="4"/>
        <v>309688.77940769121</v>
      </c>
      <c r="O25" s="8">
        <f t="shared" si="5"/>
        <v>5020013.0276999883</v>
      </c>
      <c r="P25" s="8">
        <f t="shared" si="6"/>
        <v>386154.84828461451</v>
      </c>
    </row>
    <row r="26" spans="1:16" x14ac:dyDescent="0.25">
      <c r="A26" s="75">
        <v>23</v>
      </c>
      <c r="B26" s="2" t="s">
        <v>172</v>
      </c>
      <c r="C26" s="2" t="s">
        <v>61</v>
      </c>
      <c r="D26" s="8">
        <f>SUMIFS('Dealer Wise'!E$4:E$124,'Dealer Wise'!$D$4:$D$124,'Zone Wise'!$C26)</f>
        <v>25845221.289999995</v>
      </c>
      <c r="E26" s="8">
        <f>SUMIFS('Dealer Wise'!F$4:F$124,'Dealer Wise'!$D$4:$D$124,'Zone Wise'!$C26)</f>
        <v>19404623.832800001</v>
      </c>
      <c r="F26" s="9">
        <f t="shared" si="0"/>
        <v>0.75080122607841693</v>
      </c>
      <c r="G26" s="50">
        <f t="shared" si="7"/>
        <v>1271553.1991999969</v>
      </c>
      <c r="H26" s="8">
        <f t="shared" si="1"/>
        <v>97811.784553845908</v>
      </c>
      <c r="I26" s="50">
        <f t="shared" si="8"/>
        <v>2822266.476599995</v>
      </c>
      <c r="J26" s="8">
        <f t="shared" si="2"/>
        <v>217097.42127692269</v>
      </c>
      <c r="K26" s="8">
        <f t="shared" si="9"/>
        <v>4114527.5410999954</v>
      </c>
      <c r="L26" s="8">
        <f t="shared" si="3"/>
        <v>316502.11854615348</v>
      </c>
      <c r="M26" s="62">
        <f t="shared" si="10"/>
        <v>5406788.605599992</v>
      </c>
      <c r="N26" s="8">
        <f t="shared" si="4"/>
        <v>415906.81581538398</v>
      </c>
      <c r="O26" s="8">
        <f t="shared" si="5"/>
        <v>6440597.4571999945</v>
      </c>
      <c r="P26" s="8">
        <f t="shared" si="6"/>
        <v>495430.57363076881</v>
      </c>
    </row>
    <row r="27" spans="1:16" x14ac:dyDescent="0.25">
      <c r="A27" s="75">
        <v>24</v>
      </c>
      <c r="B27" s="2" t="s">
        <v>172</v>
      </c>
      <c r="C27" s="2" t="s">
        <v>62</v>
      </c>
      <c r="D27" s="8">
        <f>SUMIFS('Dealer Wise'!E$4:E$124,'Dealer Wise'!$D$4:$D$124,'Zone Wise'!$C27)</f>
        <v>22499399.367499996</v>
      </c>
      <c r="E27" s="8">
        <f>SUMIFS('Dealer Wise'!F$4:F$124,'Dealer Wise'!$D$4:$D$124,'Zone Wise'!$C27)</f>
        <v>17611041.012600005</v>
      </c>
      <c r="F27" s="9">
        <f t="shared" si="0"/>
        <v>0.78273382879895259</v>
      </c>
      <c r="G27" s="50">
        <f t="shared" si="7"/>
        <v>388478.48139999434</v>
      </c>
      <c r="H27" s="8">
        <f t="shared" si="1"/>
        <v>29882.960107691873</v>
      </c>
      <c r="I27" s="50">
        <f t="shared" si="8"/>
        <v>1738442.4434499927</v>
      </c>
      <c r="J27" s="8">
        <f t="shared" si="2"/>
        <v>133726.3418038456</v>
      </c>
      <c r="K27" s="8">
        <f t="shared" si="9"/>
        <v>2863412.4118249938</v>
      </c>
      <c r="L27" s="8">
        <f t="shared" si="3"/>
        <v>220262.4932173072</v>
      </c>
      <c r="M27" s="62">
        <f t="shared" si="10"/>
        <v>3988382.3801999912</v>
      </c>
      <c r="N27" s="8">
        <f t="shared" si="4"/>
        <v>306798.64463076857</v>
      </c>
      <c r="O27" s="8">
        <f t="shared" si="5"/>
        <v>4888358.3548999913</v>
      </c>
      <c r="P27" s="8">
        <f t="shared" si="6"/>
        <v>376027.56576153781</v>
      </c>
    </row>
    <row r="28" spans="1:16" x14ac:dyDescent="0.25">
      <c r="A28" s="75">
        <v>25</v>
      </c>
      <c r="B28" s="2" t="s">
        <v>172</v>
      </c>
      <c r="C28" s="2" t="s">
        <v>60</v>
      </c>
      <c r="D28" s="8">
        <f>SUMIFS('Dealer Wise'!E$4:E$124,'Dealer Wise'!$D$4:$D$124,'Zone Wise'!$C28)</f>
        <v>19313688.817500003</v>
      </c>
      <c r="E28" s="8">
        <f>SUMIFS('Dealer Wise'!F$4:F$124,'Dealer Wise'!$D$4:$D$124,'Zone Wise'!$C28)</f>
        <v>12946575.429399999</v>
      </c>
      <c r="F28" s="9">
        <f t="shared" si="0"/>
        <v>0.67033157423915801</v>
      </c>
      <c r="G28" s="50">
        <f t="shared" si="7"/>
        <v>2504375.6246000044</v>
      </c>
      <c r="H28" s="8">
        <f t="shared" si="1"/>
        <v>192644.27881538495</v>
      </c>
      <c r="I28" s="50">
        <f t="shared" si="8"/>
        <v>3663196.9536500033</v>
      </c>
      <c r="J28" s="8">
        <f t="shared" si="2"/>
        <v>281784.38105000026</v>
      </c>
      <c r="K28" s="8">
        <f t="shared" si="9"/>
        <v>4628881.3945250046</v>
      </c>
      <c r="L28" s="8">
        <f t="shared" si="3"/>
        <v>356067.79957884649</v>
      </c>
      <c r="M28" s="62">
        <f t="shared" si="10"/>
        <v>5594565.8354000021</v>
      </c>
      <c r="N28" s="8">
        <f t="shared" si="4"/>
        <v>430351.21810769249</v>
      </c>
      <c r="O28" s="8">
        <f t="shared" si="5"/>
        <v>6367113.3881000038</v>
      </c>
      <c r="P28" s="8">
        <f t="shared" si="6"/>
        <v>489777.95293076953</v>
      </c>
    </row>
    <row r="29" spans="1:16" x14ac:dyDescent="0.25">
      <c r="A29" s="75">
        <v>26</v>
      </c>
      <c r="B29" s="2" t="s">
        <v>172</v>
      </c>
      <c r="C29" s="2" t="s">
        <v>63</v>
      </c>
      <c r="D29" s="8">
        <f>SUMIFS('Dealer Wise'!E$4:E$124,'Dealer Wise'!$D$4:$D$124,'Zone Wise'!$C29)</f>
        <v>22190422.555</v>
      </c>
      <c r="E29" s="8">
        <f>SUMIFS('Dealer Wise'!F$4:F$124,'Dealer Wise'!$D$4:$D$124,'Zone Wise'!$C29)</f>
        <v>18190888.914500006</v>
      </c>
      <c r="F29" s="9">
        <f t="shared" si="0"/>
        <v>0.81976306982947422</v>
      </c>
      <c r="G29" s="50">
        <f t="shared" si="7"/>
        <v>-438550.87050000578</v>
      </c>
      <c r="H29" s="8">
        <f t="shared" si="1"/>
        <v>-33734.682346154288</v>
      </c>
      <c r="I29" s="50">
        <f t="shared" si="8"/>
        <v>892874.48279999569</v>
      </c>
      <c r="J29" s="8">
        <f t="shared" si="2"/>
        <v>68682.652523076598</v>
      </c>
      <c r="K29" s="8">
        <f t="shared" si="9"/>
        <v>2002395.6105499938</v>
      </c>
      <c r="L29" s="8">
        <f t="shared" si="3"/>
        <v>154030.43158076875</v>
      </c>
      <c r="M29" s="62">
        <f t="shared" si="10"/>
        <v>3111916.7382999919</v>
      </c>
      <c r="N29" s="8">
        <f t="shared" si="4"/>
        <v>239378.21063846091</v>
      </c>
      <c r="O29" s="8">
        <f t="shared" si="5"/>
        <v>3999533.6404999942</v>
      </c>
      <c r="P29" s="8">
        <f t="shared" si="6"/>
        <v>307656.43388461496</v>
      </c>
    </row>
    <row r="30" spans="1:16" x14ac:dyDescent="0.25">
      <c r="A30" s="75">
        <v>27</v>
      </c>
      <c r="B30" s="2" t="s">
        <v>172</v>
      </c>
      <c r="C30" s="2" t="s">
        <v>64</v>
      </c>
      <c r="D30" s="8">
        <f>SUMIFS('Dealer Wise'!E$4:E$124,'Dealer Wise'!$D$4:$D$124,'Zone Wise'!$C30)</f>
        <v>15681989.102499999</v>
      </c>
      <c r="E30" s="8">
        <f>SUMIFS('Dealer Wise'!F$4:F$124,'Dealer Wise'!$D$4:$D$124,'Zone Wise'!$C30)</f>
        <v>13074353.961400002</v>
      </c>
      <c r="F30" s="9">
        <f t="shared" si="0"/>
        <v>0.83371783234536923</v>
      </c>
      <c r="G30" s="50">
        <f t="shared" si="7"/>
        <v>-528762.67940000258</v>
      </c>
      <c r="H30" s="8">
        <f t="shared" si="1"/>
        <v>-40674.052261538658</v>
      </c>
      <c r="I30" s="50">
        <f t="shared" si="8"/>
        <v>412156.66674999706</v>
      </c>
      <c r="J30" s="8">
        <f t="shared" si="2"/>
        <v>31704.358980769004</v>
      </c>
      <c r="K30" s="8">
        <f t="shared" si="9"/>
        <v>1196256.1218749974</v>
      </c>
      <c r="L30" s="8">
        <f t="shared" si="3"/>
        <v>92019.701682692103</v>
      </c>
      <c r="M30" s="62">
        <f t="shared" si="10"/>
        <v>1980355.5769999959</v>
      </c>
      <c r="N30" s="8">
        <f t="shared" si="4"/>
        <v>152335.04438461506</v>
      </c>
      <c r="O30" s="8">
        <f t="shared" si="5"/>
        <v>2607635.1410999969</v>
      </c>
      <c r="P30" s="8">
        <f t="shared" si="6"/>
        <v>200587.3185461536</v>
      </c>
    </row>
    <row r="31" spans="1:16" x14ac:dyDescent="0.25">
      <c r="A31" s="75">
        <v>28</v>
      </c>
      <c r="B31" s="2" t="s">
        <v>172</v>
      </c>
      <c r="C31" s="29" t="s">
        <v>178</v>
      </c>
      <c r="D31" s="8">
        <f>SUMIFS('Dealer Wise'!E$4:E$124,'Dealer Wise'!$D$4:$D$124,'Zone Wise'!$C31)</f>
        <v>15072570.107499996</v>
      </c>
      <c r="E31" s="8">
        <f>SUMIFS('Dealer Wise'!F$4:F$124,'Dealer Wise'!$D$4:$D$124,'Zone Wise'!$C31)</f>
        <v>11387260.376300007</v>
      </c>
      <c r="F31" s="9">
        <f t="shared" si="0"/>
        <v>0.75549559863276361</v>
      </c>
      <c r="G31" s="50">
        <f t="shared" si="7"/>
        <v>670795.70969999023</v>
      </c>
      <c r="H31" s="8">
        <f t="shared" si="1"/>
        <v>51599.669976922327</v>
      </c>
      <c r="I31" s="50">
        <f t="shared" si="8"/>
        <v>1575149.9161499888</v>
      </c>
      <c r="J31" s="8">
        <f t="shared" si="2"/>
        <v>121165.37816538375</v>
      </c>
      <c r="K31" s="8">
        <f t="shared" si="9"/>
        <v>2328778.4215249904</v>
      </c>
      <c r="L31" s="8">
        <f t="shared" si="3"/>
        <v>179136.80165576848</v>
      </c>
      <c r="M31" s="62">
        <f t="shared" si="10"/>
        <v>3082406.9268999882</v>
      </c>
      <c r="N31" s="8">
        <f t="shared" si="4"/>
        <v>237108.22514615295</v>
      </c>
      <c r="O31" s="8">
        <f t="shared" si="5"/>
        <v>3685309.7311999891</v>
      </c>
      <c r="P31" s="8">
        <f t="shared" si="6"/>
        <v>283485.36393846071</v>
      </c>
    </row>
    <row r="32" spans="1:16" x14ac:dyDescent="0.25">
      <c r="A32" s="75">
        <v>29</v>
      </c>
      <c r="B32" s="2" t="s">
        <v>66</v>
      </c>
      <c r="C32" s="29" t="s">
        <v>67</v>
      </c>
      <c r="D32" s="8">
        <f>SUMIFS('Dealer Wise'!E$4:E$124,'Dealer Wise'!$D$4:$D$124,'Zone Wise'!$C32)</f>
        <v>14029764.315000001</v>
      </c>
      <c r="E32" s="8">
        <f>SUMIFS('Dealer Wise'!F$4:F$124,'Dealer Wise'!$D$4:$D$124,'Zone Wise'!$C32)</f>
        <v>8823099.9562000018</v>
      </c>
      <c r="F32" s="9">
        <f t="shared" si="0"/>
        <v>0.62888440305206939</v>
      </c>
      <c r="G32" s="50">
        <f t="shared" si="7"/>
        <v>2400711.4957999997</v>
      </c>
      <c r="H32" s="8">
        <f t="shared" si="1"/>
        <v>184670.11506153844</v>
      </c>
      <c r="I32" s="50">
        <f t="shared" si="8"/>
        <v>3242497.3546999991</v>
      </c>
      <c r="J32" s="8">
        <f t="shared" si="2"/>
        <v>249422.87343846148</v>
      </c>
      <c r="K32" s="8">
        <f t="shared" si="9"/>
        <v>3943985.5704500005</v>
      </c>
      <c r="L32" s="8">
        <f t="shared" si="3"/>
        <v>303383.50541923079</v>
      </c>
      <c r="M32" s="62">
        <f t="shared" si="10"/>
        <v>4645473.7861999981</v>
      </c>
      <c r="N32" s="8">
        <f t="shared" si="4"/>
        <v>357344.13739999983</v>
      </c>
      <c r="O32" s="8">
        <f t="shared" si="5"/>
        <v>5206664.3587999996</v>
      </c>
      <c r="P32" s="8">
        <f t="shared" si="6"/>
        <v>400512.64298461535</v>
      </c>
    </row>
    <row r="33" spans="1:16" x14ac:dyDescent="0.25">
      <c r="A33" s="75">
        <v>30</v>
      </c>
      <c r="B33" s="2" t="s">
        <v>66</v>
      </c>
      <c r="C33" s="2" t="s">
        <v>71</v>
      </c>
      <c r="D33" s="8">
        <f>SUMIFS('Dealer Wise'!E$4:E$124,'Dealer Wise'!$D$4:$D$124,'Zone Wise'!$C33)</f>
        <v>41656612.210000001</v>
      </c>
      <c r="E33" s="8">
        <f>SUMIFS('Dealer Wise'!F$4:F$124,'Dealer Wise'!$D$4:$D$124,'Zone Wise'!$C33)</f>
        <v>34031575.313900001</v>
      </c>
      <c r="F33" s="9">
        <f t="shared" si="0"/>
        <v>0.81695494444770167</v>
      </c>
      <c r="G33" s="50">
        <f t="shared" si="7"/>
        <v>-706285.5458999984</v>
      </c>
      <c r="H33" s="8">
        <f t="shared" si="1"/>
        <v>-54329.657376922951</v>
      </c>
      <c r="I33" s="50">
        <f t="shared" si="8"/>
        <v>1793111.1867000014</v>
      </c>
      <c r="J33" s="8">
        <f t="shared" si="2"/>
        <v>137931.62974615395</v>
      </c>
      <c r="K33" s="8">
        <f t="shared" si="9"/>
        <v>3875941.7972000018</v>
      </c>
      <c r="L33" s="8">
        <f t="shared" si="3"/>
        <v>298149.36901538476</v>
      </c>
      <c r="M33" s="62">
        <f t="shared" si="10"/>
        <v>5958772.4076999947</v>
      </c>
      <c r="N33" s="8">
        <f t="shared" si="4"/>
        <v>458367.10828461498</v>
      </c>
      <c r="O33" s="8">
        <f t="shared" si="5"/>
        <v>7625036.8960999995</v>
      </c>
      <c r="P33" s="8">
        <f t="shared" si="6"/>
        <v>586541.29969999997</v>
      </c>
    </row>
    <row r="34" spans="1:16" x14ac:dyDescent="0.25">
      <c r="A34" s="75">
        <v>31</v>
      </c>
      <c r="B34" s="2" t="s">
        <v>66</v>
      </c>
      <c r="C34" s="2" t="s">
        <v>75</v>
      </c>
      <c r="D34" s="8">
        <f>SUMIFS('Dealer Wise'!E$4:E$124,'Dealer Wise'!$D$4:$D$124,'Zone Wise'!$C34)</f>
        <v>25200450.934999999</v>
      </c>
      <c r="E34" s="8">
        <f>SUMIFS('Dealer Wise'!F$4:F$124,'Dealer Wise'!$D$4:$D$124,'Zone Wise'!$C34)</f>
        <v>21627207.102500007</v>
      </c>
      <c r="F34" s="9">
        <f t="shared" si="0"/>
        <v>0.85820714709762425</v>
      </c>
      <c r="G34" s="50">
        <f t="shared" si="7"/>
        <v>-1466846.3545000069</v>
      </c>
      <c r="H34" s="8">
        <f t="shared" si="1"/>
        <v>-112834.33496153899</v>
      </c>
      <c r="I34" s="50">
        <f t="shared" si="8"/>
        <v>45180.701599992812</v>
      </c>
      <c r="J34" s="8">
        <f t="shared" si="2"/>
        <v>3475.4385846148316</v>
      </c>
      <c r="K34" s="8">
        <f t="shared" si="9"/>
        <v>1305203.2483499944</v>
      </c>
      <c r="L34" s="8">
        <f t="shared" si="3"/>
        <v>100400.24987307649</v>
      </c>
      <c r="M34" s="62">
        <f t="shared" si="10"/>
        <v>2565225.7950999923</v>
      </c>
      <c r="N34" s="8">
        <f t="shared" si="4"/>
        <v>197325.06116153786</v>
      </c>
      <c r="O34" s="8">
        <f t="shared" si="5"/>
        <v>3573243.8324999921</v>
      </c>
      <c r="P34" s="8">
        <f t="shared" si="6"/>
        <v>274864.91019230708</v>
      </c>
    </row>
    <row r="35" spans="1:16" x14ac:dyDescent="0.25">
      <c r="A35" s="75">
        <v>32</v>
      </c>
      <c r="B35" s="2" t="s">
        <v>66</v>
      </c>
      <c r="C35" s="2" t="s">
        <v>66</v>
      </c>
      <c r="D35" s="8">
        <f>SUMIFS('Dealer Wise'!E$4:E$124,'Dealer Wise'!$D$4:$D$124,'Zone Wise'!$C35)</f>
        <v>19100254.399999999</v>
      </c>
      <c r="E35" s="8">
        <f>SUMIFS('Dealer Wise'!F$4:F$124,'Dealer Wise'!$D$4:$D$124,'Zone Wise'!$C35)</f>
        <v>9239526.0252000019</v>
      </c>
      <c r="F35" s="9">
        <f t="shared" ref="F35:F54" si="11">E35/D35</f>
        <v>0.48373837498206318</v>
      </c>
      <c r="G35" s="50">
        <f t="shared" si="7"/>
        <v>6040677.4947999977</v>
      </c>
      <c r="H35" s="8">
        <f t="shared" si="1"/>
        <v>464667.49959999981</v>
      </c>
      <c r="I35" s="50">
        <f t="shared" si="8"/>
        <v>7186692.7587999962</v>
      </c>
      <c r="J35" s="8">
        <f t="shared" si="2"/>
        <v>552822.51990769198</v>
      </c>
      <c r="K35" s="8">
        <f t="shared" si="9"/>
        <v>8141705.4787999988</v>
      </c>
      <c r="L35" s="8">
        <f t="shared" ref="L35:L53" si="12">K35/$P$2</f>
        <v>626285.03683076915</v>
      </c>
      <c r="M35" s="62">
        <f t="shared" si="10"/>
        <v>9096718.1987999976</v>
      </c>
      <c r="N35" s="8">
        <f t="shared" si="4"/>
        <v>699747.55375384598</v>
      </c>
      <c r="O35" s="8">
        <f t="shared" ref="O35:O53" si="13">D35-E35</f>
        <v>9860728.3747999966</v>
      </c>
      <c r="P35" s="8">
        <f t="shared" si="6"/>
        <v>758517.56729230739</v>
      </c>
    </row>
    <row r="36" spans="1:16" x14ac:dyDescent="0.25">
      <c r="A36" s="75">
        <v>33</v>
      </c>
      <c r="B36" s="2" t="s">
        <v>66</v>
      </c>
      <c r="C36" s="2" t="s">
        <v>138</v>
      </c>
      <c r="D36" s="8">
        <f>SUMIFS('Dealer Wise'!E$4:E$124,'Dealer Wise'!$D$4:$D$124,'Zone Wise'!$C36)</f>
        <v>14699504.07</v>
      </c>
      <c r="E36" s="8">
        <f>SUMIFS('Dealer Wise'!F$4:F$124,'Dealer Wise'!$D$4:$D$124,'Zone Wise'!$C36)</f>
        <v>11765385.520300001</v>
      </c>
      <c r="F36" s="9">
        <f t="shared" si="11"/>
        <v>0.80039336458376187</v>
      </c>
      <c r="G36" s="50">
        <f t="shared" si="7"/>
        <v>-5782.2642999999225</v>
      </c>
      <c r="H36" s="8">
        <f t="shared" ref="H36:H53" si="14">G36/$P$2</f>
        <v>-444.78956153845559</v>
      </c>
      <c r="I36" s="50">
        <f t="shared" si="8"/>
        <v>876187.97989999875</v>
      </c>
      <c r="J36" s="8">
        <f t="shared" ref="J36:J53" si="15">I36/$P$2</f>
        <v>67399.075376922978</v>
      </c>
      <c r="K36" s="8">
        <f t="shared" si="9"/>
        <v>1611163.1833999995</v>
      </c>
      <c r="L36" s="8">
        <f t="shared" si="12"/>
        <v>123935.62949230765</v>
      </c>
      <c r="M36" s="62">
        <f t="shared" si="10"/>
        <v>2346138.3868999984</v>
      </c>
      <c r="N36" s="8">
        <f t="shared" ref="N36:N53" si="16">M36/$P$2</f>
        <v>180472.18360769219</v>
      </c>
      <c r="O36" s="8">
        <f t="shared" si="13"/>
        <v>2934118.5496999994</v>
      </c>
      <c r="P36" s="8">
        <f t="shared" ref="P36:P53" si="17">O36/$P$2</f>
        <v>225701.42689999996</v>
      </c>
    </row>
    <row r="37" spans="1:16" x14ac:dyDescent="0.25">
      <c r="A37" s="75">
        <v>34</v>
      </c>
      <c r="B37" s="2" t="s">
        <v>66</v>
      </c>
      <c r="C37" s="2" t="s">
        <v>82</v>
      </c>
      <c r="D37" s="8">
        <f>SUMIFS('Dealer Wise'!E$4:E$124,'Dealer Wise'!$D$4:$D$124,'Zone Wise'!$C37)</f>
        <v>27388414.585000001</v>
      </c>
      <c r="E37" s="8">
        <f>SUMIFS('Dealer Wise'!F$4:F$124,'Dealer Wise'!$D$4:$D$124,'Zone Wise'!$C37)</f>
        <v>23488500.319300007</v>
      </c>
      <c r="F37" s="9">
        <f t="shared" si="11"/>
        <v>0.85760715525914788</v>
      </c>
      <c r="G37" s="50">
        <f t="shared" si="7"/>
        <v>-1577768.6513000056</v>
      </c>
      <c r="H37" s="8">
        <f t="shared" si="14"/>
        <v>-121366.81933076966</v>
      </c>
      <c r="I37" s="50">
        <f t="shared" si="8"/>
        <v>65536.223799992353</v>
      </c>
      <c r="J37" s="8">
        <f t="shared" si="15"/>
        <v>5041.2479846147962</v>
      </c>
      <c r="K37" s="8">
        <f t="shared" si="9"/>
        <v>1434956.953049995</v>
      </c>
      <c r="L37" s="8">
        <f t="shared" si="12"/>
        <v>110381.30408076885</v>
      </c>
      <c r="M37" s="62">
        <f t="shared" si="10"/>
        <v>2804377.6822999939</v>
      </c>
      <c r="N37" s="8">
        <f t="shared" si="16"/>
        <v>215721.36017692261</v>
      </c>
      <c r="O37" s="8">
        <f t="shared" si="13"/>
        <v>3899914.2656999938</v>
      </c>
      <c r="P37" s="8">
        <f t="shared" si="17"/>
        <v>299993.40505384566</v>
      </c>
    </row>
    <row r="38" spans="1:16" x14ac:dyDescent="0.25">
      <c r="A38" s="75">
        <v>35</v>
      </c>
      <c r="B38" s="2" t="s">
        <v>66</v>
      </c>
      <c r="C38" s="2" t="s">
        <v>87</v>
      </c>
      <c r="D38" s="8">
        <f>SUMIFS('Dealer Wise'!E$4:E$124,'Dealer Wise'!$D$4:$D$124,'Zone Wise'!$C38)</f>
        <v>20270102.022499997</v>
      </c>
      <c r="E38" s="8">
        <f>SUMIFS('Dealer Wise'!F$4:F$124,'Dealer Wise'!$D$4:$D$124,'Zone Wise'!$C38)</f>
        <v>12673829.669200001</v>
      </c>
      <c r="F38" s="9">
        <f t="shared" si="11"/>
        <v>0.62524745337403509</v>
      </c>
      <c r="G38" s="50">
        <f t="shared" si="7"/>
        <v>3542251.9487999976</v>
      </c>
      <c r="H38" s="8">
        <f t="shared" si="14"/>
        <v>272480.91913846135</v>
      </c>
      <c r="I38" s="50">
        <f t="shared" si="8"/>
        <v>4758458.0701499972</v>
      </c>
      <c r="J38" s="8">
        <f t="shared" si="15"/>
        <v>366035.23616538441</v>
      </c>
      <c r="K38" s="8">
        <f t="shared" si="9"/>
        <v>5771963.1712749954</v>
      </c>
      <c r="L38" s="8">
        <f t="shared" si="12"/>
        <v>443997.16702115349</v>
      </c>
      <c r="M38" s="62">
        <f t="shared" si="10"/>
        <v>6785468.2723999936</v>
      </c>
      <c r="N38" s="8">
        <f t="shared" si="16"/>
        <v>521959.09787692258</v>
      </c>
      <c r="O38" s="8">
        <f t="shared" si="13"/>
        <v>7596272.3532999959</v>
      </c>
      <c r="P38" s="8">
        <f t="shared" si="17"/>
        <v>584328.64256153814</v>
      </c>
    </row>
    <row r="39" spans="1:16" x14ac:dyDescent="0.25">
      <c r="A39" s="75">
        <v>36</v>
      </c>
      <c r="B39" s="2" t="s">
        <v>90</v>
      </c>
      <c r="C39" s="2" t="s">
        <v>105</v>
      </c>
      <c r="D39" s="8">
        <f>SUMIFS('Dealer Wise'!E$4:E$124,'Dealer Wise'!$D$4:$D$124,'Zone Wise'!$C39)</f>
        <v>22004420.752500001</v>
      </c>
      <c r="E39" s="8">
        <f>SUMIFS('Dealer Wise'!F$4:F$124,'Dealer Wise'!$D$4:$D$124,'Zone Wise'!$C39)</f>
        <v>20230653.9232</v>
      </c>
      <c r="F39" s="9">
        <f t="shared" si="11"/>
        <v>0.91939043298385947</v>
      </c>
      <c r="G39" s="50">
        <f t="shared" si="7"/>
        <v>-2627117.3211999983</v>
      </c>
      <c r="H39" s="8">
        <f t="shared" si="14"/>
        <v>-202085.94778461524</v>
      </c>
      <c r="I39" s="50">
        <f t="shared" si="8"/>
        <v>-1306852.0760499984</v>
      </c>
      <c r="J39" s="8">
        <f t="shared" si="15"/>
        <v>-100527.08277307681</v>
      </c>
      <c r="K39" s="8">
        <f t="shared" si="9"/>
        <v>-206631.03842499852</v>
      </c>
      <c r="L39" s="8">
        <f t="shared" si="12"/>
        <v>-15894.695263461424</v>
      </c>
      <c r="M39" s="62">
        <f t="shared" si="10"/>
        <v>893589.99920000136</v>
      </c>
      <c r="N39" s="8">
        <f t="shared" si="16"/>
        <v>68737.692246153951</v>
      </c>
      <c r="O39" s="8">
        <f t="shared" si="13"/>
        <v>1773766.8293000013</v>
      </c>
      <c r="P39" s="8">
        <f t="shared" si="17"/>
        <v>136443.60225384624</v>
      </c>
    </row>
    <row r="40" spans="1:16" x14ac:dyDescent="0.25">
      <c r="A40" s="75">
        <v>37</v>
      </c>
      <c r="B40" s="2" t="s">
        <v>90</v>
      </c>
      <c r="C40" s="2" t="s">
        <v>91</v>
      </c>
      <c r="D40" s="8">
        <f>SUMIFS('Dealer Wise'!E$4:E$124,'Dealer Wise'!$D$4:$D$124,'Zone Wise'!$C40)</f>
        <v>17278575.712500002</v>
      </c>
      <c r="E40" s="8">
        <f>SUMIFS('Dealer Wise'!F$4:F$124,'Dealer Wise'!$D$4:$D$124,'Zone Wise'!$C40)</f>
        <v>14750431.069000002</v>
      </c>
      <c r="F40" s="9">
        <f t="shared" si="11"/>
        <v>0.8536832731142856</v>
      </c>
      <c r="G40" s="50">
        <f t="shared" si="7"/>
        <v>-927570.49899999984</v>
      </c>
      <c r="H40" s="8">
        <f t="shared" si="14"/>
        <v>-71351.576846153839</v>
      </c>
      <c r="I40" s="50">
        <f t="shared" si="8"/>
        <v>109144.04374999925</v>
      </c>
      <c r="J40" s="8">
        <f t="shared" si="15"/>
        <v>8395.6956730768652</v>
      </c>
      <c r="K40" s="8">
        <f t="shared" si="9"/>
        <v>973072.82937500067</v>
      </c>
      <c r="L40" s="8">
        <f t="shared" si="12"/>
        <v>74851.75610576928</v>
      </c>
      <c r="M40" s="62">
        <f t="shared" si="10"/>
        <v>1837001.6150000002</v>
      </c>
      <c r="N40" s="8">
        <f t="shared" si="16"/>
        <v>141307.81653846154</v>
      </c>
      <c r="O40" s="8">
        <f t="shared" si="13"/>
        <v>2528144.6435000002</v>
      </c>
      <c r="P40" s="8">
        <f t="shared" si="17"/>
        <v>194472.6648846154</v>
      </c>
    </row>
    <row r="41" spans="1:16" x14ac:dyDescent="0.25">
      <c r="A41" s="75">
        <v>38</v>
      </c>
      <c r="B41" s="2" t="s">
        <v>90</v>
      </c>
      <c r="C41" s="2" t="s">
        <v>96</v>
      </c>
      <c r="D41" s="8">
        <f>SUMIFS('Dealer Wise'!E$4:E$124,'Dealer Wise'!$D$4:$D$124,'Zone Wise'!$C41)</f>
        <v>29297488.949999999</v>
      </c>
      <c r="E41" s="8">
        <f>SUMIFS('Dealer Wise'!F$4:F$124,'Dealer Wise'!$D$4:$D$124,'Zone Wise'!$C41)</f>
        <v>19839799.391000003</v>
      </c>
      <c r="F41" s="9">
        <f t="shared" si="11"/>
        <v>0.67718429469703767</v>
      </c>
      <c r="G41" s="50">
        <f t="shared" si="7"/>
        <v>3598191.7689999975</v>
      </c>
      <c r="H41" s="8">
        <f t="shared" si="14"/>
        <v>276783.98223076906</v>
      </c>
      <c r="I41" s="50">
        <f t="shared" si="8"/>
        <v>5356041.105999995</v>
      </c>
      <c r="J41" s="8">
        <f t="shared" si="15"/>
        <v>412003.1619999996</v>
      </c>
      <c r="K41" s="8">
        <f t="shared" si="9"/>
        <v>6820915.5534999967</v>
      </c>
      <c r="L41" s="8">
        <f t="shared" si="12"/>
        <v>524685.81180769205</v>
      </c>
      <c r="M41" s="62">
        <f t="shared" si="10"/>
        <v>8285790.0009999946</v>
      </c>
      <c r="N41" s="8">
        <f t="shared" si="16"/>
        <v>637368.46161538421</v>
      </c>
      <c r="O41" s="8">
        <f t="shared" si="13"/>
        <v>9457689.5589999966</v>
      </c>
      <c r="P41" s="8">
        <f t="shared" si="17"/>
        <v>727514.58146153821</v>
      </c>
    </row>
    <row r="42" spans="1:16" x14ac:dyDescent="0.25">
      <c r="A42" s="75">
        <v>39</v>
      </c>
      <c r="B42" s="2" t="s">
        <v>90</v>
      </c>
      <c r="C42" s="2" t="s">
        <v>90</v>
      </c>
      <c r="D42" s="8">
        <f>SUMIFS('Dealer Wise'!E$4:E$124,'Dealer Wise'!$D$4:$D$124,'Zone Wise'!$C42)</f>
        <v>15277515.267499998</v>
      </c>
      <c r="E42" s="8">
        <f>SUMIFS('Dealer Wise'!F$4:F$124,'Dealer Wise'!$D$4:$D$124,'Zone Wise'!$C42)</f>
        <v>10516456.317200001</v>
      </c>
      <c r="F42" s="9">
        <f t="shared" si="11"/>
        <v>0.6883616958034896</v>
      </c>
      <c r="G42" s="50">
        <f t="shared" si="7"/>
        <v>1705555.8967999984</v>
      </c>
      <c r="H42" s="8">
        <f t="shared" si="14"/>
        <v>131196.60744615371</v>
      </c>
      <c r="I42" s="50">
        <f t="shared" si="8"/>
        <v>2622206.8128499966</v>
      </c>
      <c r="J42" s="8">
        <f t="shared" si="15"/>
        <v>201708.21637307666</v>
      </c>
      <c r="K42" s="8">
        <f t="shared" si="9"/>
        <v>3386082.5762249976</v>
      </c>
      <c r="L42" s="8">
        <f t="shared" si="12"/>
        <v>260467.89047884598</v>
      </c>
      <c r="M42" s="62">
        <f t="shared" si="10"/>
        <v>4149958.3395999968</v>
      </c>
      <c r="N42" s="8">
        <f t="shared" si="16"/>
        <v>319227.56458461512</v>
      </c>
      <c r="O42" s="8">
        <f t="shared" si="13"/>
        <v>4761058.9502999969</v>
      </c>
      <c r="P42" s="8">
        <f t="shared" si="17"/>
        <v>366235.30386923056</v>
      </c>
    </row>
    <row r="43" spans="1:16" x14ac:dyDescent="0.25">
      <c r="A43" s="75">
        <v>40</v>
      </c>
      <c r="B43" s="2" t="s">
        <v>90</v>
      </c>
      <c r="C43" s="2" t="s">
        <v>102</v>
      </c>
      <c r="D43" s="8">
        <f>SUMIFS('Dealer Wise'!E$4:E$124,'Dealer Wise'!$D$4:$D$124,'Zone Wise'!$C43)</f>
        <v>16441107.667500004</v>
      </c>
      <c r="E43" s="8">
        <f>SUMIFS('Dealer Wise'!F$4:F$124,'Dealer Wise'!$D$4:$D$124,'Zone Wise'!$C43)</f>
        <v>11178846.402500004</v>
      </c>
      <c r="F43" s="9">
        <f t="shared" si="11"/>
        <v>0.679932680241357</v>
      </c>
      <c r="G43" s="50">
        <f t="shared" si="7"/>
        <v>1974039.7314999998</v>
      </c>
      <c r="H43" s="8">
        <f t="shared" si="14"/>
        <v>151849.2101153846</v>
      </c>
      <c r="I43" s="50">
        <f t="shared" si="8"/>
        <v>2960506.1915499996</v>
      </c>
      <c r="J43" s="8">
        <f t="shared" si="15"/>
        <v>227731.24550384612</v>
      </c>
      <c r="K43" s="8">
        <f t="shared" si="9"/>
        <v>3782561.5749249998</v>
      </c>
      <c r="L43" s="8">
        <f t="shared" si="12"/>
        <v>290966.27499423077</v>
      </c>
      <c r="M43" s="62">
        <f t="shared" si="10"/>
        <v>4604616.9583000001</v>
      </c>
      <c r="N43" s="8">
        <f t="shared" si="16"/>
        <v>354201.30448461539</v>
      </c>
      <c r="O43" s="8">
        <f t="shared" si="13"/>
        <v>5262261.2650000006</v>
      </c>
      <c r="P43" s="8">
        <f t="shared" si="17"/>
        <v>404789.32807692315</v>
      </c>
    </row>
    <row r="44" spans="1:16" x14ac:dyDescent="0.25">
      <c r="A44" s="75">
        <v>41</v>
      </c>
      <c r="B44" s="2" t="s">
        <v>108</v>
      </c>
      <c r="C44" s="2" t="s">
        <v>121</v>
      </c>
      <c r="D44" s="8">
        <f>SUMIFS('Dealer Wise'!E$4:E$124,'Dealer Wise'!$D$4:$D$124,'Zone Wise'!$C44)</f>
        <v>19212157.167500004</v>
      </c>
      <c r="E44" s="8">
        <f>SUMIFS('Dealer Wise'!F$4:F$124,'Dealer Wise'!$D$4:$D$124,'Zone Wise'!$C44)</f>
        <v>18273905.5647</v>
      </c>
      <c r="F44" s="9">
        <f t="shared" si="11"/>
        <v>0.95116365150358095</v>
      </c>
      <c r="G44" s="50">
        <f t="shared" si="7"/>
        <v>-2904179.8306999952</v>
      </c>
      <c r="H44" s="8">
        <f t="shared" si="14"/>
        <v>-223398.44851538425</v>
      </c>
      <c r="I44" s="50">
        <f t="shared" si="8"/>
        <v>-1751450.4006499965</v>
      </c>
      <c r="J44" s="8">
        <f t="shared" si="15"/>
        <v>-134726.95389615357</v>
      </c>
      <c r="K44" s="8">
        <f t="shared" si="9"/>
        <v>-790842.54227499664</v>
      </c>
      <c r="L44" s="8">
        <f t="shared" si="12"/>
        <v>-60834.04171346128</v>
      </c>
      <c r="M44" s="62">
        <f t="shared" si="10"/>
        <v>169765.31610000506</v>
      </c>
      <c r="N44" s="8">
        <f t="shared" si="16"/>
        <v>13058.870469231158</v>
      </c>
      <c r="O44" s="8">
        <f t="shared" si="13"/>
        <v>938251.60280000418</v>
      </c>
      <c r="P44" s="8">
        <f t="shared" si="17"/>
        <v>72173.200215384932</v>
      </c>
    </row>
    <row r="45" spans="1:16" x14ac:dyDescent="0.25">
      <c r="A45" s="75">
        <v>42</v>
      </c>
      <c r="B45" s="2" t="s">
        <v>108</v>
      </c>
      <c r="C45" s="2" t="s">
        <v>111</v>
      </c>
      <c r="D45" s="8">
        <f>SUMIFS('Dealer Wise'!E$4:E$124,'Dealer Wise'!$D$4:$D$124,'Zone Wise'!$C45)</f>
        <v>17690813.41</v>
      </c>
      <c r="E45" s="8">
        <f>SUMIFS('Dealer Wise'!F$4:F$124,'Dealer Wise'!$D$4:$D$124,'Zone Wise'!$C45)</f>
        <v>12973376.862199996</v>
      </c>
      <c r="F45" s="9">
        <f t="shared" si="11"/>
        <v>0.73333976010772906</v>
      </c>
      <c r="G45" s="50">
        <f t="shared" si="7"/>
        <v>1179273.8658000045</v>
      </c>
      <c r="H45" s="8">
        <f t="shared" si="14"/>
        <v>90713.374292308028</v>
      </c>
      <c r="I45" s="50">
        <f t="shared" si="8"/>
        <v>2240722.6704000048</v>
      </c>
      <c r="J45" s="8">
        <f t="shared" si="15"/>
        <v>172363.2823384619</v>
      </c>
      <c r="K45" s="8">
        <f t="shared" si="9"/>
        <v>3125263.3409000058</v>
      </c>
      <c r="L45" s="8">
        <f t="shared" si="12"/>
        <v>240404.87237692351</v>
      </c>
      <c r="M45" s="62">
        <f t="shared" si="10"/>
        <v>4009804.011400003</v>
      </c>
      <c r="N45" s="8">
        <f t="shared" si="16"/>
        <v>308446.46241538483</v>
      </c>
      <c r="O45" s="8">
        <f t="shared" si="13"/>
        <v>4717436.5478000045</v>
      </c>
      <c r="P45" s="8">
        <f t="shared" si="17"/>
        <v>362879.73444615421</v>
      </c>
    </row>
    <row r="46" spans="1:16" x14ac:dyDescent="0.25">
      <c r="A46" s="75">
        <v>43</v>
      </c>
      <c r="B46" s="2" t="s">
        <v>108</v>
      </c>
      <c r="C46" s="29" t="s">
        <v>1302</v>
      </c>
      <c r="D46" s="8">
        <f>SUMIFS('Dealer Wise'!E$4:E$124,'Dealer Wise'!$D$4:$D$124,'Zone Wise'!$C46)</f>
        <v>16909384.130000003</v>
      </c>
      <c r="E46" s="8">
        <f>SUMIFS('Dealer Wise'!F$4:F$124,'Dealer Wise'!$D$4:$D$124,'Zone Wise'!$C46)</f>
        <v>13101771.226199999</v>
      </c>
      <c r="F46" s="9">
        <f t="shared" si="11"/>
        <v>0.77482249651868296</v>
      </c>
      <c r="G46" s="50">
        <f t="shared" si="7"/>
        <v>425736.07780000381</v>
      </c>
      <c r="H46" s="8">
        <f t="shared" si="14"/>
        <v>32748.929061538754</v>
      </c>
      <c r="I46" s="50">
        <f t="shared" si="8"/>
        <v>1440299.1256000027</v>
      </c>
      <c r="J46" s="8">
        <f t="shared" si="15"/>
        <v>110792.24043076944</v>
      </c>
      <c r="K46" s="8">
        <f t="shared" si="9"/>
        <v>2285768.332100004</v>
      </c>
      <c r="L46" s="8">
        <f t="shared" si="12"/>
        <v>175828.33323846184</v>
      </c>
      <c r="M46" s="62">
        <f t="shared" si="10"/>
        <v>3131237.5386000033</v>
      </c>
      <c r="N46" s="8">
        <f t="shared" si="16"/>
        <v>240864.42604615411</v>
      </c>
      <c r="O46" s="8">
        <f t="shared" si="13"/>
        <v>3807612.9038000032</v>
      </c>
      <c r="P46" s="8">
        <f t="shared" si="17"/>
        <v>292893.30029230792</v>
      </c>
    </row>
    <row r="47" spans="1:16" x14ac:dyDescent="0.25">
      <c r="A47" s="75">
        <v>44</v>
      </c>
      <c r="B47" s="2" t="s">
        <v>108</v>
      </c>
      <c r="C47" s="2" t="s">
        <v>108</v>
      </c>
      <c r="D47" s="8">
        <f>SUMIFS('Dealer Wise'!E$4:E$124,'Dealer Wise'!$D$4:$D$124,'Zone Wise'!$C47)</f>
        <v>34007845.167500004</v>
      </c>
      <c r="E47" s="8">
        <f>SUMIFS('Dealer Wise'!F$4:F$124,'Dealer Wise'!$D$4:$D$124,'Zone Wise'!$C47)</f>
        <v>25597932.648600005</v>
      </c>
      <c r="F47" s="9">
        <f t="shared" si="11"/>
        <v>0.75270669230942533</v>
      </c>
      <c r="G47" s="50">
        <f t="shared" si="7"/>
        <v>1608343.4853999987</v>
      </c>
      <c r="H47" s="8">
        <f t="shared" si="14"/>
        <v>123718.72964615375</v>
      </c>
      <c r="I47" s="50">
        <f t="shared" si="8"/>
        <v>3648814.1954499967</v>
      </c>
      <c r="J47" s="8">
        <f t="shared" si="15"/>
        <v>280678.01503461512</v>
      </c>
      <c r="K47" s="8">
        <f t="shared" si="9"/>
        <v>5349206.4538250007</v>
      </c>
      <c r="L47" s="8">
        <f t="shared" si="12"/>
        <v>411477.41952500003</v>
      </c>
      <c r="M47" s="62">
        <f t="shared" si="10"/>
        <v>7049598.7121999972</v>
      </c>
      <c r="N47" s="8">
        <f t="shared" si="16"/>
        <v>542276.82401538442</v>
      </c>
      <c r="O47" s="8">
        <f t="shared" si="13"/>
        <v>8409912.5188999996</v>
      </c>
      <c r="P47" s="8">
        <f t="shared" si="17"/>
        <v>646916.34760769224</v>
      </c>
    </row>
    <row r="48" spans="1:16" x14ac:dyDescent="0.25">
      <c r="A48" s="75">
        <v>45</v>
      </c>
      <c r="B48" s="2" t="s">
        <v>108</v>
      </c>
      <c r="C48" s="2" t="s">
        <v>117</v>
      </c>
      <c r="D48" s="8">
        <f>SUMIFS('Dealer Wise'!E$4:E$124,'Dealer Wise'!$D$4:$D$124,'Zone Wise'!$C48)</f>
        <v>20408500.280000001</v>
      </c>
      <c r="E48" s="8">
        <f>SUMIFS('Dealer Wise'!F$4:F$124,'Dealer Wise'!$D$4:$D$124,'Zone Wise'!$C48)</f>
        <v>13102321.659500003</v>
      </c>
      <c r="F48" s="9">
        <f t="shared" si="11"/>
        <v>0.64200315945508579</v>
      </c>
      <c r="G48" s="50">
        <f t="shared" si="7"/>
        <v>3224478.5644999985</v>
      </c>
      <c r="H48" s="8">
        <f t="shared" si="14"/>
        <v>248036.81265384605</v>
      </c>
      <c r="I48" s="50">
        <f t="shared" si="8"/>
        <v>4448988.5812999979</v>
      </c>
      <c r="J48" s="8">
        <f t="shared" si="15"/>
        <v>342229.89086923061</v>
      </c>
      <c r="K48" s="8">
        <f t="shared" si="9"/>
        <v>5469413.5953000002</v>
      </c>
      <c r="L48" s="8">
        <f t="shared" si="12"/>
        <v>420724.12271538464</v>
      </c>
      <c r="M48" s="62">
        <f t="shared" si="10"/>
        <v>6489838.6092999987</v>
      </c>
      <c r="N48" s="8">
        <f t="shared" si="16"/>
        <v>499218.35456153838</v>
      </c>
      <c r="O48" s="8">
        <f t="shared" si="13"/>
        <v>7306178.6204999983</v>
      </c>
      <c r="P48" s="8">
        <f t="shared" si="17"/>
        <v>562013.7400384614</v>
      </c>
    </row>
    <row r="49" spans="1:16" x14ac:dyDescent="0.25">
      <c r="A49" s="75">
        <v>46</v>
      </c>
      <c r="B49" s="2" t="s">
        <v>124</v>
      </c>
      <c r="C49" s="2" t="s">
        <v>131</v>
      </c>
      <c r="D49" s="8">
        <f>SUMIFS('Dealer Wise'!E$4:E$124,'Dealer Wise'!$D$4:$D$124,'Zone Wise'!$C49)</f>
        <v>11489923.320000002</v>
      </c>
      <c r="E49" s="8">
        <f>SUMIFS('Dealer Wise'!F$4:F$124,'Dealer Wise'!$D$4:$D$124,'Zone Wise'!$C49)</f>
        <v>7462482.1959000006</v>
      </c>
      <c r="F49" s="9">
        <f t="shared" si="11"/>
        <v>0.64948059165115468</v>
      </c>
      <c r="G49" s="50">
        <f t="shared" si="7"/>
        <v>1729456.4601000007</v>
      </c>
      <c r="H49" s="8">
        <f t="shared" si="14"/>
        <v>133035.11231538467</v>
      </c>
      <c r="I49" s="50">
        <f t="shared" si="8"/>
        <v>2418851.8593000006</v>
      </c>
      <c r="J49" s="8">
        <f t="shared" si="15"/>
        <v>186065.52763846159</v>
      </c>
      <c r="K49" s="8">
        <f t="shared" si="9"/>
        <v>2993348.0253000017</v>
      </c>
      <c r="L49" s="8">
        <f t="shared" si="12"/>
        <v>230257.54040769243</v>
      </c>
      <c r="M49" s="62">
        <f t="shared" si="10"/>
        <v>3567844.191300001</v>
      </c>
      <c r="N49" s="8">
        <f t="shared" si="16"/>
        <v>274449.55317692313</v>
      </c>
      <c r="O49" s="8">
        <f t="shared" si="13"/>
        <v>4027441.1241000015</v>
      </c>
      <c r="P49" s="8">
        <f t="shared" si="17"/>
        <v>309803.16339230782</v>
      </c>
    </row>
    <row r="50" spans="1:16" x14ac:dyDescent="0.25">
      <c r="A50" s="75">
        <v>47</v>
      </c>
      <c r="B50" s="2" t="s">
        <v>124</v>
      </c>
      <c r="C50" s="2" t="s">
        <v>125</v>
      </c>
      <c r="D50" s="8">
        <f>SUMIFS('Dealer Wise'!E$4:E$124,'Dealer Wise'!$D$4:$D$124,'Zone Wise'!$C50)</f>
        <v>27340337.842500001</v>
      </c>
      <c r="E50" s="8">
        <f>SUMIFS('Dealer Wise'!F$4:F$124,'Dealer Wise'!$D$4:$D$124,'Zone Wise'!$C50)</f>
        <v>16998371.746899996</v>
      </c>
      <c r="F50" s="9">
        <f t="shared" si="11"/>
        <v>0.62173232257855904</v>
      </c>
      <c r="G50" s="50">
        <f t="shared" si="7"/>
        <v>4873898.527100008</v>
      </c>
      <c r="H50" s="8">
        <f t="shared" si="14"/>
        <v>374915.27131538524</v>
      </c>
      <c r="I50" s="50">
        <f t="shared" si="8"/>
        <v>6514318.7976500057</v>
      </c>
      <c r="J50" s="8">
        <f t="shared" si="15"/>
        <v>501101.44597307738</v>
      </c>
      <c r="K50" s="8">
        <f t="shared" si="9"/>
        <v>7881335.689775005</v>
      </c>
      <c r="L50" s="8">
        <f t="shared" si="12"/>
        <v>606256.59152115427</v>
      </c>
      <c r="M50" s="62">
        <f t="shared" si="10"/>
        <v>9248352.5819000043</v>
      </c>
      <c r="N50" s="8">
        <f t="shared" si="16"/>
        <v>711411.73706923111</v>
      </c>
      <c r="O50" s="8">
        <f t="shared" si="13"/>
        <v>10341966.095600005</v>
      </c>
      <c r="P50" s="8">
        <f t="shared" si="17"/>
        <v>795535.85350769269</v>
      </c>
    </row>
    <row r="51" spans="1:16" x14ac:dyDescent="0.25">
      <c r="A51" s="75">
        <v>48</v>
      </c>
      <c r="B51" s="2" t="s">
        <v>124</v>
      </c>
      <c r="C51" s="2" t="s">
        <v>133</v>
      </c>
      <c r="D51" s="8">
        <f>SUMIFS('Dealer Wise'!E$4:E$124,'Dealer Wise'!$D$4:$D$124,'Zone Wise'!$C51)</f>
        <v>16362708.975000001</v>
      </c>
      <c r="E51" s="8">
        <f>SUMIFS('Dealer Wise'!F$4:F$124,'Dealer Wise'!$D$4:$D$124,'Zone Wise'!$C51)</f>
        <v>10855644.874400001</v>
      </c>
      <c r="F51" s="9">
        <f t="shared" si="11"/>
        <v>0.66343811962835453</v>
      </c>
      <c r="G51" s="50">
        <f t="shared" si="7"/>
        <v>2234522.3056000005</v>
      </c>
      <c r="H51" s="8">
        <f t="shared" si="14"/>
        <v>171886.33120000004</v>
      </c>
      <c r="I51" s="50">
        <f t="shared" si="8"/>
        <v>3216284.8441000003</v>
      </c>
      <c r="J51" s="8">
        <f t="shared" si="15"/>
        <v>247406.5264692308</v>
      </c>
      <c r="K51" s="8">
        <f t="shared" si="9"/>
        <v>4034420.2928500008</v>
      </c>
      <c r="L51" s="8">
        <f t="shared" si="12"/>
        <v>310340.02252692316</v>
      </c>
      <c r="M51" s="62">
        <f t="shared" si="10"/>
        <v>4852555.7415999994</v>
      </c>
      <c r="N51" s="8">
        <f t="shared" si="16"/>
        <v>373273.51858461532</v>
      </c>
      <c r="O51" s="8">
        <f t="shared" si="13"/>
        <v>5507064.1006000005</v>
      </c>
      <c r="P51" s="8">
        <f t="shared" si="17"/>
        <v>423620.31543076929</v>
      </c>
    </row>
    <row r="52" spans="1:16" x14ac:dyDescent="0.25">
      <c r="A52" s="75">
        <v>49</v>
      </c>
      <c r="B52" s="2" t="s">
        <v>124</v>
      </c>
      <c r="C52" s="2" t="s">
        <v>128</v>
      </c>
      <c r="D52" s="8">
        <f>SUMIFS('Dealer Wise'!E$4:E$124,'Dealer Wise'!$D$4:$D$124,'Zone Wise'!$C52)</f>
        <v>20349015.584999997</v>
      </c>
      <c r="E52" s="8">
        <f>SUMIFS('Dealer Wise'!F$4:F$124,'Dealer Wise'!$D$4:$D$124,'Zone Wise'!$C52)</f>
        <v>15603519.934299998</v>
      </c>
      <c r="F52" s="9">
        <f t="shared" si="11"/>
        <v>0.76679482941680588</v>
      </c>
      <c r="G52" s="50">
        <f t="shared" si="7"/>
        <v>675692.53370000049</v>
      </c>
      <c r="H52" s="8">
        <f t="shared" si="14"/>
        <v>51976.348746153883</v>
      </c>
      <c r="I52" s="50">
        <f t="shared" si="8"/>
        <v>1896633.4688000008</v>
      </c>
      <c r="J52" s="8">
        <f t="shared" si="15"/>
        <v>145894.88221538468</v>
      </c>
      <c r="K52" s="8">
        <f t="shared" si="9"/>
        <v>2914084.2480500005</v>
      </c>
      <c r="L52" s="8">
        <f t="shared" si="12"/>
        <v>224160.32677307696</v>
      </c>
      <c r="M52" s="62">
        <f t="shared" si="10"/>
        <v>3931535.0273000002</v>
      </c>
      <c r="N52" s="8">
        <f t="shared" si="16"/>
        <v>302425.77133076923</v>
      </c>
      <c r="O52" s="8">
        <f t="shared" si="13"/>
        <v>4745495.6506999992</v>
      </c>
      <c r="P52" s="8">
        <f t="shared" si="17"/>
        <v>365038.12697692303</v>
      </c>
    </row>
    <row r="53" spans="1:16" x14ac:dyDescent="0.25">
      <c r="A53" s="75">
        <v>50</v>
      </c>
      <c r="B53" s="2" t="s">
        <v>124</v>
      </c>
      <c r="C53" s="2" t="s">
        <v>124</v>
      </c>
      <c r="D53" s="8">
        <f>SUMIFS('Dealer Wise'!E$4:E$124,'Dealer Wise'!$D$4:$D$124,'Zone Wise'!$C53)</f>
        <v>29611794.702499997</v>
      </c>
      <c r="E53" s="8">
        <f>SUMIFS('Dealer Wise'!F$4:F$124,'Dealer Wise'!$D$4:$D$124,'Zone Wise'!$C53)</f>
        <v>18838024.725699998</v>
      </c>
      <c r="F53" s="9">
        <f t="shared" si="11"/>
        <v>0.63616626128066411</v>
      </c>
      <c r="G53" s="50">
        <f t="shared" si="7"/>
        <v>4851411.0362999998</v>
      </c>
      <c r="H53" s="8">
        <f t="shared" si="14"/>
        <v>373185.4643307692</v>
      </c>
      <c r="I53" s="50">
        <f t="shared" si="8"/>
        <v>6628118.7184499986</v>
      </c>
      <c r="J53" s="8">
        <f t="shared" si="15"/>
        <v>509855.2860346153</v>
      </c>
      <c r="K53" s="8">
        <f t="shared" si="9"/>
        <v>8108708.4535750002</v>
      </c>
      <c r="L53" s="8">
        <f t="shared" si="12"/>
        <v>623746.80412115389</v>
      </c>
      <c r="M53" s="62">
        <f t="shared" si="10"/>
        <v>9589298.188699998</v>
      </c>
      <c r="N53" s="8">
        <f t="shared" si="16"/>
        <v>737638.3222076922</v>
      </c>
      <c r="O53" s="8">
        <f t="shared" si="13"/>
        <v>10773769.976799998</v>
      </c>
      <c r="P53" s="8">
        <f t="shared" si="17"/>
        <v>828751.53667692293</v>
      </c>
    </row>
    <row r="54" spans="1:16" x14ac:dyDescent="0.25">
      <c r="A54" s="242" t="s">
        <v>174</v>
      </c>
      <c r="B54" s="242"/>
      <c r="C54" s="243"/>
      <c r="D54" s="21">
        <f>SUM(D4:D53)</f>
        <v>1089229180.3125002</v>
      </c>
      <c r="E54" s="21">
        <f>SUM(E4:E53)</f>
        <v>779495945.3131001</v>
      </c>
      <c r="F54" s="20">
        <f t="shared" si="11"/>
        <v>0.71563997678565905</v>
      </c>
      <c r="G54" s="19">
        <f t="shared" ref="G54:P54" si="18">SUM(G4:G53)</f>
        <v>91887398.936900005</v>
      </c>
      <c r="H54" s="19">
        <f t="shared" si="18"/>
        <v>7068261.4566846136</v>
      </c>
      <c r="I54" s="19">
        <f t="shared" si="18"/>
        <v>157241149.75564992</v>
      </c>
      <c r="J54" s="19">
        <f t="shared" si="18"/>
        <v>12095473.058126915</v>
      </c>
      <c r="K54" s="19">
        <f t="shared" si="18"/>
        <v>211702608.77127492</v>
      </c>
      <c r="L54" s="19">
        <f t="shared" si="18"/>
        <v>16284816.059328845</v>
      </c>
      <c r="M54" s="19">
        <f t="shared" si="18"/>
        <v>266164067.78689989</v>
      </c>
      <c r="N54" s="19">
        <f t="shared" si="18"/>
        <v>20474159.060530759</v>
      </c>
      <c r="O54" s="19">
        <f t="shared" si="18"/>
        <v>309733234.99939996</v>
      </c>
      <c r="P54" s="26">
        <f t="shared" si="18"/>
        <v>23825633.4614923</v>
      </c>
    </row>
    <row r="58" spans="1:16" x14ac:dyDescent="0.25">
      <c r="D58" s="27"/>
    </row>
  </sheetData>
  <mergeCells count="2">
    <mergeCell ref="A54:C54"/>
    <mergeCell ref="A2:N2"/>
  </mergeCells>
  <pageMargins left="0.7" right="0.7" top="0.75" bottom="0.75" header="0.3" footer="0.3"/>
  <pageSetup orientation="portrait" r:id="rId1"/>
  <ignoredErrors>
    <ignoredError sqref="K54 O4:O29 F54 I4:I29 K4:K29 M4:M29 O30:O53 I30:I53 K30:K53 M30:M53 O5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5"/>
  <sheetViews>
    <sheetView zoomScale="90" zoomScaleNormal="90" workbookViewId="0">
      <pane ySplit="3" topLeftCell="A512" activePane="bottomLeft" state="frozen"/>
      <selection pane="bottomLeft" activeCell="H4" sqref="H4:I534"/>
    </sheetView>
  </sheetViews>
  <sheetFormatPr defaultRowHeight="15" x14ac:dyDescent="0.25"/>
  <cols>
    <col min="1" max="1" width="4.85546875" style="3" customWidth="1"/>
    <col min="2" max="2" width="28" style="63" customWidth="1"/>
    <col min="3" max="3" width="14.28515625" style="63" customWidth="1"/>
    <col min="4" max="4" width="9" style="153"/>
    <col min="5" max="5" width="23.42578125" style="63" customWidth="1"/>
    <col min="6" max="6" width="10.140625" customWidth="1"/>
    <col min="7" max="7" width="16.28515625" customWidth="1"/>
    <col min="8" max="8" width="10.140625" bestFit="1" customWidth="1"/>
    <col min="9" max="9" width="12.140625" bestFit="1" customWidth="1"/>
    <col min="10" max="10" width="8.7109375" bestFit="1" customWidth="1"/>
    <col min="11" max="11" width="8.5703125" bestFit="1" customWidth="1"/>
    <col min="12" max="12" width="11.85546875" customWidth="1"/>
    <col min="13" max="13" width="10.28515625" customWidth="1"/>
    <col min="14" max="14" width="8.5703125" bestFit="1" customWidth="1"/>
  </cols>
  <sheetData>
    <row r="1" spans="1:16" s="5" customFormat="1" x14ac:dyDescent="0.25">
      <c r="A1" s="254" t="s">
        <v>1081</v>
      </c>
      <c r="B1" s="253" t="s">
        <v>186</v>
      </c>
      <c r="C1" s="253" t="s">
        <v>0</v>
      </c>
      <c r="D1" s="258" t="s">
        <v>187</v>
      </c>
      <c r="E1" s="253" t="s">
        <v>188</v>
      </c>
      <c r="F1" s="253" t="s">
        <v>1462</v>
      </c>
      <c r="G1" s="253"/>
      <c r="H1" s="253"/>
      <c r="I1" s="253"/>
      <c r="J1" s="253"/>
      <c r="K1" s="253"/>
      <c r="L1" s="246" t="s">
        <v>189</v>
      </c>
      <c r="M1" s="246"/>
      <c r="N1" s="248" t="s">
        <v>190</v>
      </c>
    </row>
    <row r="2" spans="1:16" s="5" customFormat="1" x14ac:dyDescent="0.25">
      <c r="A2" s="255"/>
      <c r="B2" s="251"/>
      <c r="C2" s="251"/>
      <c r="D2" s="259"/>
      <c r="E2" s="251"/>
      <c r="F2" s="251" t="s">
        <v>1460</v>
      </c>
      <c r="G2" s="251"/>
      <c r="H2" s="252" t="s">
        <v>1461</v>
      </c>
      <c r="I2" s="252"/>
      <c r="J2" s="251" t="s">
        <v>191</v>
      </c>
      <c r="K2" s="251"/>
      <c r="L2" s="247"/>
      <c r="M2" s="247"/>
      <c r="N2" s="249"/>
    </row>
    <row r="3" spans="1:16" s="5" customFormat="1" x14ac:dyDescent="0.25">
      <c r="A3" s="256"/>
      <c r="B3" s="257"/>
      <c r="C3" s="257"/>
      <c r="D3" s="260"/>
      <c r="E3" s="257"/>
      <c r="F3" s="149" t="s">
        <v>192</v>
      </c>
      <c r="G3" s="149" t="s">
        <v>193</v>
      </c>
      <c r="H3" s="145" t="s">
        <v>192</v>
      </c>
      <c r="I3" s="145" t="s">
        <v>193</v>
      </c>
      <c r="J3" s="149" t="s">
        <v>192</v>
      </c>
      <c r="K3" s="149" t="s">
        <v>193</v>
      </c>
      <c r="L3" s="149" t="s">
        <v>194</v>
      </c>
      <c r="M3" s="149" t="s">
        <v>195</v>
      </c>
      <c r="N3" s="250"/>
    </row>
    <row r="4" spans="1:16" x14ac:dyDescent="0.25">
      <c r="A4" s="159">
        <v>1</v>
      </c>
      <c r="B4" s="164" t="s">
        <v>17</v>
      </c>
      <c r="C4" s="165" t="s">
        <v>1330</v>
      </c>
      <c r="D4" s="166" t="s">
        <v>202</v>
      </c>
      <c r="E4" s="167" t="s">
        <v>1431</v>
      </c>
      <c r="F4" s="223">
        <v>646</v>
      </c>
      <c r="G4" s="223">
        <v>1133219.125</v>
      </c>
      <c r="H4" s="8">
        <v>657</v>
      </c>
      <c r="I4" s="8">
        <v>1050710</v>
      </c>
      <c r="J4" s="51">
        <f t="shared" ref="J4:J67" si="0">IFERROR(H4/F4,0)</f>
        <v>1.0170278637770898</v>
      </c>
      <c r="K4" s="51">
        <f t="shared" ref="K4:K67" si="1">IFERROR(I4/G4,0)</f>
        <v>0.92719049371850304</v>
      </c>
      <c r="L4" s="55">
        <f>IF((J4*0.3)&gt;30%,30%,(J4*0.3))</f>
        <v>0.3</v>
      </c>
      <c r="M4" s="55">
        <f>IF((K4*0.7)&gt;70%,70%,(K4*0.7))</f>
        <v>0.64903334560295212</v>
      </c>
      <c r="N4" s="52">
        <f>L4+M4</f>
        <v>0.94903334560295205</v>
      </c>
      <c r="O4" s="53"/>
      <c r="P4" s="53"/>
    </row>
    <row r="5" spans="1:16" x14ac:dyDescent="0.25">
      <c r="A5" s="159">
        <v>2</v>
      </c>
      <c r="B5" s="164" t="s">
        <v>17</v>
      </c>
      <c r="C5" s="165" t="s">
        <v>1330</v>
      </c>
      <c r="D5" s="166" t="s">
        <v>198</v>
      </c>
      <c r="E5" s="167" t="s">
        <v>992</v>
      </c>
      <c r="F5" s="223">
        <v>773</v>
      </c>
      <c r="G5" s="223">
        <v>1374463.05</v>
      </c>
      <c r="H5" s="8">
        <v>589</v>
      </c>
      <c r="I5" s="8">
        <v>1009225</v>
      </c>
      <c r="J5" s="51">
        <f t="shared" si="0"/>
        <v>0.76196636481241919</v>
      </c>
      <c r="K5" s="51">
        <f t="shared" si="1"/>
        <v>0.73426855672838931</v>
      </c>
      <c r="L5" s="55">
        <f t="shared" ref="L5:L68" si="2">IF((J5*0.3)&gt;30%,30%,(J5*0.3))</f>
        <v>0.22858990944372576</v>
      </c>
      <c r="M5" s="55">
        <f t="shared" ref="M5:M68" si="3">IF((K5*0.7)&gt;70%,70%,(K5*0.7))</f>
        <v>0.51398798970987247</v>
      </c>
      <c r="N5" s="52">
        <f t="shared" ref="N5:N68" si="4">L5+M5</f>
        <v>0.74257789915359829</v>
      </c>
      <c r="O5" s="53"/>
      <c r="P5" s="53"/>
    </row>
    <row r="6" spans="1:16" x14ac:dyDescent="0.25">
      <c r="A6" s="159">
        <v>3</v>
      </c>
      <c r="B6" s="164" t="s">
        <v>17</v>
      </c>
      <c r="C6" s="165" t="s">
        <v>1330</v>
      </c>
      <c r="D6" s="166" t="s">
        <v>196</v>
      </c>
      <c r="E6" s="167" t="s">
        <v>993</v>
      </c>
      <c r="F6" s="223">
        <v>1784</v>
      </c>
      <c r="G6" s="223">
        <v>3144318.95</v>
      </c>
      <c r="H6" s="8">
        <v>1413</v>
      </c>
      <c r="I6" s="8">
        <v>2157965</v>
      </c>
      <c r="J6" s="51">
        <f t="shared" si="0"/>
        <v>0.7920403587443946</v>
      </c>
      <c r="K6" s="51">
        <f t="shared" si="1"/>
        <v>0.68630601230832511</v>
      </c>
      <c r="L6" s="55">
        <f t="shared" si="2"/>
        <v>0.23761210762331836</v>
      </c>
      <c r="M6" s="55">
        <f t="shared" si="3"/>
        <v>0.48041420861582756</v>
      </c>
      <c r="N6" s="52">
        <f t="shared" si="4"/>
        <v>0.71802631623914592</v>
      </c>
      <c r="O6" s="53"/>
      <c r="P6" s="53"/>
    </row>
    <row r="7" spans="1:16" x14ac:dyDescent="0.25">
      <c r="A7" s="159">
        <v>4</v>
      </c>
      <c r="B7" s="164" t="s">
        <v>17</v>
      </c>
      <c r="C7" s="165" t="s">
        <v>1330</v>
      </c>
      <c r="D7" s="166" t="s">
        <v>199</v>
      </c>
      <c r="E7" s="167" t="s">
        <v>1120</v>
      </c>
      <c r="F7" s="223">
        <v>512</v>
      </c>
      <c r="G7" s="223">
        <v>903334.02500000002</v>
      </c>
      <c r="H7" s="8">
        <v>555</v>
      </c>
      <c r="I7" s="8">
        <v>733880</v>
      </c>
      <c r="J7" s="51">
        <f t="shared" si="0"/>
        <v>1.083984375</v>
      </c>
      <c r="K7" s="51">
        <f t="shared" si="1"/>
        <v>0.8124126620825558</v>
      </c>
      <c r="L7" s="55">
        <f t="shared" si="2"/>
        <v>0.3</v>
      </c>
      <c r="M7" s="55">
        <f t="shared" si="3"/>
        <v>0.56868886345778902</v>
      </c>
      <c r="N7" s="52">
        <f t="shared" si="4"/>
        <v>0.86868886345778895</v>
      </c>
      <c r="O7" s="53"/>
      <c r="P7" s="53"/>
    </row>
    <row r="8" spans="1:16" x14ac:dyDescent="0.25">
      <c r="A8" s="159">
        <v>5</v>
      </c>
      <c r="B8" s="164" t="s">
        <v>17</v>
      </c>
      <c r="C8" s="165" t="s">
        <v>1330</v>
      </c>
      <c r="D8" s="166" t="s">
        <v>201</v>
      </c>
      <c r="E8" s="167" t="s">
        <v>886</v>
      </c>
      <c r="F8" s="223">
        <v>328</v>
      </c>
      <c r="G8" s="223">
        <v>595797.55000000005</v>
      </c>
      <c r="H8" s="8">
        <v>125</v>
      </c>
      <c r="I8" s="8">
        <v>128450</v>
      </c>
      <c r="J8" s="51">
        <f t="shared" si="0"/>
        <v>0.38109756097560976</v>
      </c>
      <c r="K8" s="51">
        <f t="shared" si="1"/>
        <v>0.21559336724362158</v>
      </c>
      <c r="L8" s="55">
        <f t="shared" si="2"/>
        <v>0.11432926829268292</v>
      </c>
      <c r="M8" s="55">
        <f t="shared" si="3"/>
        <v>0.15091535707053511</v>
      </c>
      <c r="N8" s="52">
        <f t="shared" si="4"/>
        <v>0.26524462536321802</v>
      </c>
      <c r="O8" s="53"/>
      <c r="P8" s="53"/>
    </row>
    <row r="9" spans="1:16" x14ac:dyDescent="0.25">
      <c r="A9" s="159">
        <v>6</v>
      </c>
      <c r="B9" s="164" t="s">
        <v>17</v>
      </c>
      <c r="C9" s="165" t="s">
        <v>1330</v>
      </c>
      <c r="D9" s="166" t="s">
        <v>197</v>
      </c>
      <c r="E9" s="167" t="s">
        <v>1432</v>
      </c>
      <c r="F9" s="223">
        <v>1665</v>
      </c>
      <c r="G9" s="223">
        <v>2956030.0249999999</v>
      </c>
      <c r="H9" s="8">
        <v>682</v>
      </c>
      <c r="I9" s="8">
        <v>1240320</v>
      </c>
      <c r="J9" s="51">
        <f t="shared" si="0"/>
        <v>0.40960960960960963</v>
      </c>
      <c r="K9" s="51">
        <f t="shared" si="1"/>
        <v>0.41958978410579578</v>
      </c>
      <c r="L9" s="55">
        <f t="shared" si="2"/>
        <v>0.12288288288288288</v>
      </c>
      <c r="M9" s="55">
        <f t="shared" si="3"/>
        <v>0.29371284887405702</v>
      </c>
      <c r="N9" s="52">
        <f t="shared" si="4"/>
        <v>0.41659573175693987</v>
      </c>
      <c r="O9" s="53"/>
      <c r="P9" s="53"/>
    </row>
    <row r="10" spans="1:16" x14ac:dyDescent="0.25">
      <c r="A10" s="159">
        <v>7</v>
      </c>
      <c r="B10" s="164" t="s">
        <v>17</v>
      </c>
      <c r="C10" s="165" t="s">
        <v>1330</v>
      </c>
      <c r="D10" s="166" t="s">
        <v>200</v>
      </c>
      <c r="E10" s="167" t="s">
        <v>1433</v>
      </c>
      <c r="F10" s="223">
        <v>705</v>
      </c>
      <c r="G10" s="223">
        <v>1257405.5</v>
      </c>
      <c r="H10" s="8">
        <v>825</v>
      </c>
      <c r="I10" s="8">
        <v>1206580</v>
      </c>
      <c r="J10" s="51">
        <f t="shared" si="0"/>
        <v>1.1702127659574468</v>
      </c>
      <c r="K10" s="51">
        <f t="shared" si="1"/>
        <v>0.95957906975911911</v>
      </c>
      <c r="L10" s="55">
        <f t="shared" si="2"/>
        <v>0.3</v>
      </c>
      <c r="M10" s="55">
        <f t="shared" si="3"/>
        <v>0.67170534883138333</v>
      </c>
      <c r="N10" s="52">
        <f t="shared" si="4"/>
        <v>0.97170534883138338</v>
      </c>
      <c r="O10" s="53"/>
      <c r="P10" s="53"/>
    </row>
    <row r="11" spans="1:16" x14ac:dyDescent="0.25">
      <c r="A11" s="159">
        <v>8</v>
      </c>
      <c r="B11" s="164" t="s">
        <v>1261</v>
      </c>
      <c r="C11" s="165" t="s">
        <v>1330</v>
      </c>
      <c r="D11" s="166" t="s">
        <v>233</v>
      </c>
      <c r="E11" s="167" t="s">
        <v>1306</v>
      </c>
      <c r="F11" s="223">
        <v>770</v>
      </c>
      <c r="G11" s="223">
        <v>1313054.625</v>
      </c>
      <c r="H11" s="8">
        <v>493</v>
      </c>
      <c r="I11" s="8">
        <v>883655</v>
      </c>
      <c r="J11" s="51">
        <f t="shared" si="0"/>
        <v>0.64025974025974031</v>
      </c>
      <c r="K11" s="51">
        <f t="shared" si="1"/>
        <v>0.67297657170964997</v>
      </c>
      <c r="L11" s="55">
        <f t="shared" si="2"/>
        <v>0.1920779220779221</v>
      </c>
      <c r="M11" s="55">
        <f t="shared" si="3"/>
        <v>0.47108360019675494</v>
      </c>
      <c r="N11" s="52">
        <f t="shared" si="4"/>
        <v>0.66316152227467706</v>
      </c>
      <c r="O11" s="53"/>
      <c r="P11" s="53"/>
    </row>
    <row r="12" spans="1:16" x14ac:dyDescent="0.25">
      <c r="A12" s="159">
        <v>9</v>
      </c>
      <c r="B12" s="164" t="s">
        <v>1261</v>
      </c>
      <c r="C12" s="165" t="s">
        <v>1330</v>
      </c>
      <c r="D12" s="166" t="s">
        <v>234</v>
      </c>
      <c r="E12" s="167" t="s">
        <v>1305</v>
      </c>
      <c r="F12" s="223">
        <v>765</v>
      </c>
      <c r="G12" s="223">
        <v>1298610.6000000001</v>
      </c>
      <c r="H12" s="8">
        <v>666</v>
      </c>
      <c r="I12" s="8">
        <v>997210</v>
      </c>
      <c r="J12" s="51">
        <f t="shared" si="0"/>
        <v>0.87058823529411766</v>
      </c>
      <c r="K12" s="51">
        <f t="shared" si="1"/>
        <v>0.76790532897236474</v>
      </c>
      <c r="L12" s="55">
        <f t="shared" si="2"/>
        <v>0.26117647058823529</v>
      </c>
      <c r="M12" s="55">
        <f t="shared" si="3"/>
        <v>0.53753373028065532</v>
      </c>
      <c r="N12" s="52">
        <f t="shared" si="4"/>
        <v>0.79871020086889066</v>
      </c>
      <c r="O12" s="53"/>
      <c r="P12" s="53"/>
    </row>
    <row r="13" spans="1:16" x14ac:dyDescent="0.25">
      <c r="A13" s="159">
        <v>10</v>
      </c>
      <c r="B13" s="164" t="s">
        <v>1261</v>
      </c>
      <c r="C13" s="165" t="s">
        <v>1330</v>
      </c>
      <c r="D13" s="166" t="s">
        <v>235</v>
      </c>
      <c r="E13" s="167" t="s">
        <v>1434</v>
      </c>
      <c r="F13" s="223">
        <v>721</v>
      </c>
      <c r="G13" s="223">
        <v>1224005.3999999999</v>
      </c>
      <c r="H13" s="8">
        <v>593</v>
      </c>
      <c r="I13" s="8">
        <v>774490</v>
      </c>
      <c r="J13" s="51">
        <f t="shared" si="0"/>
        <v>0.82246879334257972</v>
      </c>
      <c r="K13" s="51">
        <f t="shared" si="1"/>
        <v>0.63275047642763671</v>
      </c>
      <c r="L13" s="55">
        <f t="shared" si="2"/>
        <v>0.2467406380027739</v>
      </c>
      <c r="M13" s="55">
        <f t="shared" si="3"/>
        <v>0.44292533349934565</v>
      </c>
      <c r="N13" s="52">
        <f t="shared" si="4"/>
        <v>0.68966597150211961</v>
      </c>
      <c r="O13" s="53"/>
      <c r="P13" s="53"/>
    </row>
    <row r="14" spans="1:16" x14ac:dyDescent="0.25">
      <c r="A14" s="159">
        <v>11</v>
      </c>
      <c r="B14" s="168" t="s">
        <v>1304</v>
      </c>
      <c r="C14" s="165" t="s">
        <v>1330</v>
      </c>
      <c r="D14" s="166" t="s">
        <v>209</v>
      </c>
      <c r="E14" s="169" t="s">
        <v>210</v>
      </c>
      <c r="F14" s="223">
        <v>308</v>
      </c>
      <c r="G14" s="223">
        <v>554150.52500000002</v>
      </c>
      <c r="H14" s="8">
        <v>136</v>
      </c>
      <c r="I14" s="8">
        <v>230925</v>
      </c>
      <c r="J14" s="51">
        <f t="shared" si="0"/>
        <v>0.44155844155844154</v>
      </c>
      <c r="K14" s="51">
        <f t="shared" si="1"/>
        <v>0.41671890503036152</v>
      </c>
      <c r="L14" s="55">
        <f t="shared" si="2"/>
        <v>0.13246753246753246</v>
      </c>
      <c r="M14" s="55">
        <f t="shared" si="3"/>
        <v>0.29170323352125305</v>
      </c>
      <c r="N14" s="52">
        <f t="shared" si="4"/>
        <v>0.4241707659887855</v>
      </c>
      <c r="O14" s="53"/>
      <c r="P14" s="53"/>
    </row>
    <row r="15" spans="1:16" x14ac:dyDescent="0.25">
      <c r="A15" s="159">
        <v>12</v>
      </c>
      <c r="B15" s="168" t="s">
        <v>1304</v>
      </c>
      <c r="C15" s="165" t="s">
        <v>1330</v>
      </c>
      <c r="D15" s="166" t="s">
        <v>208</v>
      </c>
      <c r="E15" s="169" t="s">
        <v>1435</v>
      </c>
      <c r="F15" s="223">
        <v>1013</v>
      </c>
      <c r="G15" s="223">
        <v>1813458.925</v>
      </c>
      <c r="H15" s="8">
        <v>548</v>
      </c>
      <c r="I15" s="8">
        <v>1042540</v>
      </c>
      <c r="J15" s="51">
        <f t="shared" si="0"/>
        <v>0.54096742349457061</v>
      </c>
      <c r="K15" s="51">
        <f t="shared" si="1"/>
        <v>0.57489033009115442</v>
      </c>
      <c r="L15" s="55">
        <f t="shared" si="2"/>
        <v>0.16229022704837118</v>
      </c>
      <c r="M15" s="55">
        <f t="shared" si="3"/>
        <v>0.40242323106380806</v>
      </c>
      <c r="N15" s="52">
        <f t="shared" si="4"/>
        <v>0.56471345811217921</v>
      </c>
      <c r="O15" s="53"/>
      <c r="P15" s="53"/>
    </row>
    <row r="16" spans="1:16" x14ac:dyDescent="0.25">
      <c r="A16" s="159">
        <v>13</v>
      </c>
      <c r="B16" s="164" t="s">
        <v>4</v>
      </c>
      <c r="C16" s="165" t="s">
        <v>1330</v>
      </c>
      <c r="D16" s="166" t="s">
        <v>218</v>
      </c>
      <c r="E16" s="165" t="s">
        <v>219</v>
      </c>
      <c r="F16" s="223">
        <v>894</v>
      </c>
      <c r="G16" s="223">
        <v>1587106.9750000001</v>
      </c>
      <c r="H16" s="8">
        <v>630</v>
      </c>
      <c r="I16" s="8">
        <v>1062030</v>
      </c>
      <c r="J16" s="51">
        <f t="shared" si="0"/>
        <v>0.70469798657718119</v>
      </c>
      <c r="K16" s="51">
        <f t="shared" si="1"/>
        <v>0.66916094297928463</v>
      </c>
      <c r="L16" s="55">
        <f t="shared" si="2"/>
        <v>0.21140939597315436</v>
      </c>
      <c r="M16" s="55">
        <f t="shared" si="3"/>
        <v>0.4684126600854992</v>
      </c>
      <c r="N16" s="52">
        <f t="shared" si="4"/>
        <v>0.67982205605865353</v>
      </c>
      <c r="O16" s="53"/>
      <c r="P16" s="53"/>
    </row>
    <row r="17" spans="1:16" x14ac:dyDescent="0.25">
      <c r="A17" s="159">
        <v>14</v>
      </c>
      <c r="B17" s="164" t="s">
        <v>4</v>
      </c>
      <c r="C17" s="165" t="s">
        <v>1330</v>
      </c>
      <c r="D17" s="166" t="s">
        <v>216</v>
      </c>
      <c r="E17" s="165" t="s">
        <v>217</v>
      </c>
      <c r="F17" s="223">
        <v>860</v>
      </c>
      <c r="G17" s="223">
        <v>1526969.625</v>
      </c>
      <c r="H17" s="8">
        <v>582</v>
      </c>
      <c r="I17" s="8">
        <v>871810</v>
      </c>
      <c r="J17" s="51">
        <f t="shared" si="0"/>
        <v>0.67674418604651165</v>
      </c>
      <c r="K17" s="51">
        <f t="shared" si="1"/>
        <v>0.57094128509596254</v>
      </c>
      <c r="L17" s="55">
        <f t="shared" si="2"/>
        <v>0.2030232558139535</v>
      </c>
      <c r="M17" s="55">
        <f t="shared" si="3"/>
        <v>0.39965889956717376</v>
      </c>
      <c r="N17" s="52">
        <f t="shared" si="4"/>
        <v>0.60268215538112724</v>
      </c>
      <c r="O17" s="53"/>
      <c r="P17" s="53"/>
    </row>
    <row r="18" spans="1:16" x14ac:dyDescent="0.25">
      <c r="A18" s="159">
        <v>15</v>
      </c>
      <c r="B18" s="164" t="s">
        <v>4</v>
      </c>
      <c r="C18" s="165" t="s">
        <v>1330</v>
      </c>
      <c r="D18" s="166" t="s">
        <v>214</v>
      </c>
      <c r="E18" s="165" t="s">
        <v>215</v>
      </c>
      <c r="F18" s="223">
        <v>1746</v>
      </c>
      <c r="G18" s="223">
        <v>3107653.9249999998</v>
      </c>
      <c r="H18" s="8">
        <v>907</v>
      </c>
      <c r="I18" s="8">
        <v>1766360</v>
      </c>
      <c r="J18" s="51">
        <f t="shared" si="0"/>
        <v>0.51947308132875147</v>
      </c>
      <c r="K18" s="51">
        <f t="shared" si="1"/>
        <v>0.56839018842807609</v>
      </c>
      <c r="L18" s="55">
        <f t="shared" si="2"/>
        <v>0.15584192439862543</v>
      </c>
      <c r="M18" s="55">
        <f t="shared" si="3"/>
        <v>0.39787313189965323</v>
      </c>
      <c r="N18" s="52">
        <f t="shared" si="4"/>
        <v>0.55371505629827866</v>
      </c>
      <c r="O18" s="53"/>
      <c r="P18" s="53"/>
    </row>
    <row r="19" spans="1:16" x14ac:dyDescent="0.25">
      <c r="A19" s="159">
        <v>16</v>
      </c>
      <c r="B19" s="164" t="s">
        <v>4</v>
      </c>
      <c r="C19" s="165" t="s">
        <v>1330</v>
      </c>
      <c r="D19" s="166" t="s">
        <v>212</v>
      </c>
      <c r="E19" s="165" t="s">
        <v>213</v>
      </c>
      <c r="F19" s="223">
        <v>1126</v>
      </c>
      <c r="G19" s="223">
        <v>1996270.8</v>
      </c>
      <c r="H19" s="8">
        <v>745</v>
      </c>
      <c r="I19" s="8">
        <v>1475745</v>
      </c>
      <c r="J19" s="51">
        <f t="shared" si="0"/>
        <v>0.66163410301953818</v>
      </c>
      <c r="K19" s="51">
        <f t="shared" si="1"/>
        <v>0.73925090724164277</v>
      </c>
      <c r="L19" s="55">
        <f t="shared" si="2"/>
        <v>0.19849023090586146</v>
      </c>
      <c r="M19" s="55">
        <f t="shared" si="3"/>
        <v>0.51747563506914995</v>
      </c>
      <c r="N19" s="52">
        <f t="shared" si="4"/>
        <v>0.71596586597501144</v>
      </c>
      <c r="O19" s="53"/>
      <c r="P19" s="53"/>
    </row>
    <row r="20" spans="1:16" x14ac:dyDescent="0.25">
      <c r="A20" s="159">
        <v>17</v>
      </c>
      <c r="B20" s="164" t="s">
        <v>4</v>
      </c>
      <c r="C20" s="165" t="s">
        <v>1330</v>
      </c>
      <c r="D20" s="166" t="s">
        <v>220</v>
      </c>
      <c r="E20" s="165" t="s">
        <v>221</v>
      </c>
      <c r="F20" s="223">
        <v>473</v>
      </c>
      <c r="G20" s="223">
        <v>815032.47499999998</v>
      </c>
      <c r="H20" s="8">
        <v>206</v>
      </c>
      <c r="I20" s="8">
        <v>362125</v>
      </c>
      <c r="J20" s="51">
        <f t="shared" si="0"/>
        <v>0.43551797040169132</v>
      </c>
      <c r="K20" s="51">
        <f t="shared" si="1"/>
        <v>0.44430744922157855</v>
      </c>
      <c r="L20" s="55">
        <f t="shared" si="2"/>
        <v>0.13065539112050739</v>
      </c>
      <c r="M20" s="55">
        <f t="shared" si="3"/>
        <v>0.31101521445510499</v>
      </c>
      <c r="N20" s="52">
        <f t="shared" si="4"/>
        <v>0.44167060557561238</v>
      </c>
      <c r="O20" s="53"/>
      <c r="P20" s="53"/>
    </row>
    <row r="21" spans="1:16" x14ac:dyDescent="0.25">
      <c r="A21" s="159">
        <v>18</v>
      </c>
      <c r="B21" s="164" t="s">
        <v>4</v>
      </c>
      <c r="C21" s="165" t="s">
        <v>1330</v>
      </c>
      <c r="D21" s="166" t="s">
        <v>211</v>
      </c>
      <c r="E21" s="165" t="s">
        <v>997</v>
      </c>
      <c r="F21" s="223">
        <v>828</v>
      </c>
      <c r="G21" s="223">
        <v>1475839.425</v>
      </c>
      <c r="H21" s="8">
        <v>582</v>
      </c>
      <c r="I21" s="8">
        <v>996705</v>
      </c>
      <c r="J21" s="51">
        <f t="shared" si="0"/>
        <v>0.70289855072463769</v>
      </c>
      <c r="K21" s="51">
        <f t="shared" si="1"/>
        <v>0.67534786177703576</v>
      </c>
      <c r="L21" s="55">
        <f t="shared" si="2"/>
        <v>0.21086956521739131</v>
      </c>
      <c r="M21" s="55">
        <f t="shared" si="3"/>
        <v>0.472743503243925</v>
      </c>
      <c r="N21" s="52">
        <f t="shared" si="4"/>
        <v>0.68361306846131631</v>
      </c>
      <c r="O21" s="53"/>
      <c r="P21" s="53"/>
    </row>
    <row r="22" spans="1:16" x14ac:dyDescent="0.25">
      <c r="A22" s="159">
        <v>19</v>
      </c>
      <c r="B22" s="164" t="s">
        <v>7</v>
      </c>
      <c r="C22" s="165" t="s">
        <v>1330</v>
      </c>
      <c r="D22" s="166" t="s">
        <v>248</v>
      </c>
      <c r="E22" s="165" t="s">
        <v>249</v>
      </c>
      <c r="F22" s="223">
        <v>741</v>
      </c>
      <c r="G22" s="223">
        <v>1325571.575</v>
      </c>
      <c r="H22" s="8">
        <v>671</v>
      </c>
      <c r="I22" s="8">
        <v>1004570</v>
      </c>
      <c r="J22" s="51">
        <f t="shared" si="0"/>
        <v>0.90553306342780027</v>
      </c>
      <c r="K22" s="51">
        <f t="shared" si="1"/>
        <v>0.75783912309676682</v>
      </c>
      <c r="L22" s="55">
        <f t="shared" si="2"/>
        <v>0.27165991902834008</v>
      </c>
      <c r="M22" s="55">
        <f t="shared" si="3"/>
        <v>0.53048738616773672</v>
      </c>
      <c r="N22" s="52">
        <f t="shared" si="4"/>
        <v>0.8021473051960768</v>
      </c>
      <c r="O22" s="53"/>
      <c r="P22" s="53"/>
    </row>
    <row r="23" spans="1:16" x14ac:dyDescent="0.25">
      <c r="A23" s="159">
        <v>20</v>
      </c>
      <c r="B23" s="164" t="s">
        <v>7</v>
      </c>
      <c r="C23" s="165" t="s">
        <v>1330</v>
      </c>
      <c r="D23" s="166" t="s">
        <v>244</v>
      </c>
      <c r="E23" s="165" t="s">
        <v>245</v>
      </c>
      <c r="F23" s="223">
        <v>972</v>
      </c>
      <c r="G23" s="223">
        <v>1766416.2749999999</v>
      </c>
      <c r="H23" s="8">
        <v>697</v>
      </c>
      <c r="I23" s="8">
        <v>1181890</v>
      </c>
      <c r="J23" s="51">
        <f t="shared" si="0"/>
        <v>0.71707818930041156</v>
      </c>
      <c r="K23" s="51">
        <f t="shared" si="1"/>
        <v>0.66908917038822013</v>
      </c>
      <c r="L23" s="55">
        <f t="shared" si="2"/>
        <v>0.21512345679012346</v>
      </c>
      <c r="M23" s="55">
        <f t="shared" si="3"/>
        <v>0.46836241927175404</v>
      </c>
      <c r="N23" s="52">
        <f t="shared" si="4"/>
        <v>0.6834858760618775</v>
      </c>
      <c r="O23" s="53"/>
      <c r="P23" s="53"/>
    </row>
    <row r="24" spans="1:16" x14ac:dyDescent="0.25">
      <c r="A24" s="159">
        <v>21</v>
      </c>
      <c r="B24" s="164" t="s">
        <v>7</v>
      </c>
      <c r="C24" s="165" t="s">
        <v>1330</v>
      </c>
      <c r="D24" s="166" t="s">
        <v>242</v>
      </c>
      <c r="E24" s="165" t="s">
        <v>243</v>
      </c>
      <c r="F24" s="223">
        <v>714</v>
      </c>
      <c r="G24" s="223">
        <v>1274918.2250000001</v>
      </c>
      <c r="H24" s="8">
        <v>557</v>
      </c>
      <c r="I24" s="8">
        <v>862970</v>
      </c>
      <c r="J24" s="51">
        <f t="shared" si="0"/>
        <v>0.78011204481792717</v>
      </c>
      <c r="K24" s="51">
        <f t="shared" si="1"/>
        <v>0.67688262907999452</v>
      </c>
      <c r="L24" s="55">
        <f t="shared" si="2"/>
        <v>0.23403361344537815</v>
      </c>
      <c r="M24" s="55">
        <f t="shared" si="3"/>
        <v>0.47381784035599611</v>
      </c>
      <c r="N24" s="52">
        <f t="shared" si="4"/>
        <v>0.70785145380137426</v>
      </c>
      <c r="O24" s="53"/>
      <c r="P24" s="53"/>
    </row>
    <row r="25" spans="1:16" x14ac:dyDescent="0.25">
      <c r="A25" s="159">
        <v>22</v>
      </c>
      <c r="B25" s="164" t="s">
        <v>7</v>
      </c>
      <c r="C25" s="165" t="s">
        <v>1330</v>
      </c>
      <c r="D25" s="166" t="s">
        <v>246</v>
      </c>
      <c r="E25" s="165" t="s">
        <v>1406</v>
      </c>
      <c r="F25" s="223">
        <v>2210</v>
      </c>
      <c r="G25" s="223">
        <v>4031395.95</v>
      </c>
      <c r="H25" s="8">
        <v>1514</v>
      </c>
      <c r="I25" s="8">
        <v>2156885</v>
      </c>
      <c r="J25" s="51">
        <f t="shared" si="0"/>
        <v>0.68506787330316743</v>
      </c>
      <c r="K25" s="51">
        <f t="shared" si="1"/>
        <v>0.53502187002990864</v>
      </c>
      <c r="L25" s="55">
        <f t="shared" si="2"/>
        <v>0.20552036199095022</v>
      </c>
      <c r="M25" s="55">
        <f t="shared" si="3"/>
        <v>0.37451530902093605</v>
      </c>
      <c r="N25" s="52">
        <f t="shared" si="4"/>
        <v>0.58003567101188624</v>
      </c>
      <c r="O25" s="53"/>
      <c r="P25" s="53"/>
    </row>
    <row r="26" spans="1:16" x14ac:dyDescent="0.25">
      <c r="A26" s="159">
        <v>23</v>
      </c>
      <c r="B26" s="164" t="s">
        <v>15</v>
      </c>
      <c r="C26" s="165" t="s">
        <v>1330</v>
      </c>
      <c r="D26" s="166" t="s">
        <v>224</v>
      </c>
      <c r="E26" s="165" t="s">
        <v>1369</v>
      </c>
      <c r="F26" s="223">
        <v>750</v>
      </c>
      <c r="G26" s="223">
        <v>1336465.3</v>
      </c>
      <c r="H26" s="8">
        <v>642</v>
      </c>
      <c r="I26" s="8">
        <v>976175</v>
      </c>
      <c r="J26" s="51">
        <f t="shared" si="0"/>
        <v>0.85599999999999998</v>
      </c>
      <c r="K26" s="51">
        <f t="shared" si="1"/>
        <v>0.73041552219874317</v>
      </c>
      <c r="L26" s="55">
        <f t="shared" si="2"/>
        <v>0.25679999999999997</v>
      </c>
      <c r="M26" s="55">
        <f t="shared" si="3"/>
        <v>0.51129086553912018</v>
      </c>
      <c r="N26" s="52">
        <f t="shared" si="4"/>
        <v>0.76809086553912009</v>
      </c>
      <c r="O26" s="53"/>
      <c r="P26" s="53"/>
    </row>
    <row r="27" spans="1:16" x14ac:dyDescent="0.25">
      <c r="A27" s="159">
        <v>24</v>
      </c>
      <c r="B27" s="164" t="s">
        <v>15</v>
      </c>
      <c r="C27" s="165" t="s">
        <v>1330</v>
      </c>
      <c r="D27" s="166" t="s">
        <v>222</v>
      </c>
      <c r="E27" s="165" t="s">
        <v>223</v>
      </c>
      <c r="F27" s="223">
        <v>743</v>
      </c>
      <c r="G27" s="223">
        <v>1312608.1499999999</v>
      </c>
      <c r="H27" s="8">
        <v>679</v>
      </c>
      <c r="I27" s="8">
        <v>962115</v>
      </c>
      <c r="J27" s="51">
        <f t="shared" si="0"/>
        <v>0.91386271870794078</v>
      </c>
      <c r="K27" s="51">
        <f t="shared" si="1"/>
        <v>0.73297960248075567</v>
      </c>
      <c r="L27" s="55">
        <f t="shared" si="2"/>
        <v>0.2741588156123822</v>
      </c>
      <c r="M27" s="55">
        <f t="shared" si="3"/>
        <v>0.51308572173652889</v>
      </c>
      <c r="N27" s="52">
        <f t="shared" si="4"/>
        <v>0.78724453734891109</v>
      </c>
      <c r="O27" s="53"/>
      <c r="P27" s="53"/>
    </row>
    <row r="28" spans="1:16" x14ac:dyDescent="0.25">
      <c r="A28" s="159">
        <v>25</v>
      </c>
      <c r="B28" s="164" t="s">
        <v>15</v>
      </c>
      <c r="C28" s="165" t="s">
        <v>1330</v>
      </c>
      <c r="D28" s="166" t="s">
        <v>226</v>
      </c>
      <c r="E28" s="165" t="s">
        <v>227</v>
      </c>
      <c r="F28" s="223">
        <v>867</v>
      </c>
      <c r="G28" s="223">
        <v>1545411.325</v>
      </c>
      <c r="H28" s="8">
        <v>795</v>
      </c>
      <c r="I28" s="8">
        <v>1357525</v>
      </c>
      <c r="J28" s="51">
        <f t="shared" si="0"/>
        <v>0.91695501730103801</v>
      </c>
      <c r="K28" s="51">
        <f t="shared" si="1"/>
        <v>0.87842309554707065</v>
      </c>
      <c r="L28" s="55">
        <f t="shared" si="2"/>
        <v>0.27508650519031141</v>
      </c>
      <c r="M28" s="55">
        <f t="shared" si="3"/>
        <v>0.61489616688294946</v>
      </c>
      <c r="N28" s="52">
        <f t="shared" si="4"/>
        <v>0.88998267207326087</v>
      </c>
      <c r="O28" s="53"/>
      <c r="P28" s="53"/>
    </row>
    <row r="29" spans="1:16" x14ac:dyDescent="0.25">
      <c r="A29" s="159">
        <v>26</v>
      </c>
      <c r="B29" s="164" t="s">
        <v>15</v>
      </c>
      <c r="C29" s="165" t="s">
        <v>1330</v>
      </c>
      <c r="D29" s="166" t="s">
        <v>228</v>
      </c>
      <c r="E29" s="165" t="s">
        <v>229</v>
      </c>
      <c r="F29" s="223">
        <v>1037</v>
      </c>
      <c r="G29" s="223">
        <v>1832926.7</v>
      </c>
      <c r="H29" s="8">
        <v>819</v>
      </c>
      <c r="I29" s="8">
        <v>1409995</v>
      </c>
      <c r="J29" s="51">
        <f t="shared" si="0"/>
        <v>0.78977820636451301</v>
      </c>
      <c r="K29" s="51">
        <f t="shared" si="1"/>
        <v>0.76925880342078057</v>
      </c>
      <c r="L29" s="55">
        <f t="shared" si="2"/>
        <v>0.23693346190935388</v>
      </c>
      <c r="M29" s="55">
        <f t="shared" si="3"/>
        <v>0.53848116239454635</v>
      </c>
      <c r="N29" s="52">
        <f t="shared" si="4"/>
        <v>0.77541462430390018</v>
      </c>
      <c r="O29" s="53"/>
      <c r="P29" s="53"/>
    </row>
    <row r="30" spans="1:16" x14ac:dyDescent="0.25">
      <c r="A30" s="159">
        <v>27</v>
      </c>
      <c r="B30" s="164" t="s">
        <v>6</v>
      </c>
      <c r="C30" s="165" t="s">
        <v>1330</v>
      </c>
      <c r="D30" s="166" t="s">
        <v>232</v>
      </c>
      <c r="E30" s="165" t="s">
        <v>1370</v>
      </c>
      <c r="F30" s="223">
        <v>899</v>
      </c>
      <c r="G30" s="223">
        <v>1415805.7</v>
      </c>
      <c r="H30" s="8">
        <v>796</v>
      </c>
      <c r="I30" s="8">
        <v>993270</v>
      </c>
      <c r="J30" s="51">
        <f t="shared" si="0"/>
        <v>0.88542825361512789</v>
      </c>
      <c r="K30" s="51">
        <f t="shared" si="1"/>
        <v>0.70155813046945636</v>
      </c>
      <c r="L30" s="55">
        <f t="shared" si="2"/>
        <v>0.26562847608453838</v>
      </c>
      <c r="M30" s="55">
        <f t="shared" si="3"/>
        <v>0.49109069132861943</v>
      </c>
      <c r="N30" s="52">
        <f t="shared" si="4"/>
        <v>0.75671916741315781</v>
      </c>
      <c r="O30" s="53"/>
      <c r="P30" s="53"/>
    </row>
    <row r="31" spans="1:16" x14ac:dyDescent="0.25">
      <c r="A31" s="159">
        <v>28</v>
      </c>
      <c r="B31" s="164" t="s">
        <v>6</v>
      </c>
      <c r="C31" s="165" t="s">
        <v>1330</v>
      </c>
      <c r="D31" s="166" t="s">
        <v>230</v>
      </c>
      <c r="E31" s="165" t="s">
        <v>1407</v>
      </c>
      <c r="F31" s="223">
        <v>942</v>
      </c>
      <c r="G31" s="223">
        <v>1647460.7</v>
      </c>
      <c r="H31" s="8">
        <v>656</v>
      </c>
      <c r="I31" s="8">
        <v>1091635</v>
      </c>
      <c r="J31" s="51">
        <f t="shared" si="0"/>
        <v>0.69639065817409762</v>
      </c>
      <c r="K31" s="51">
        <f t="shared" si="1"/>
        <v>0.66261671674474543</v>
      </c>
      <c r="L31" s="55">
        <f t="shared" si="2"/>
        <v>0.20891719745222928</v>
      </c>
      <c r="M31" s="55">
        <f t="shared" si="3"/>
        <v>0.46383170172132177</v>
      </c>
      <c r="N31" s="52">
        <f t="shared" si="4"/>
        <v>0.67274889917355107</v>
      </c>
      <c r="O31" s="53"/>
      <c r="P31" s="53"/>
    </row>
    <row r="32" spans="1:16" x14ac:dyDescent="0.25">
      <c r="A32" s="159">
        <v>29</v>
      </c>
      <c r="B32" s="164" t="s">
        <v>9</v>
      </c>
      <c r="C32" s="165" t="s">
        <v>1330</v>
      </c>
      <c r="D32" s="166" t="s">
        <v>251</v>
      </c>
      <c r="E32" s="165" t="s">
        <v>1125</v>
      </c>
      <c r="F32" s="223">
        <v>1092</v>
      </c>
      <c r="G32" s="223">
        <v>2035704.425</v>
      </c>
      <c r="H32" s="8">
        <v>734</v>
      </c>
      <c r="I32" s="8">
        <v>1214015</v>
      </c>
      <c r="J32" s="51">
        <f t="shared" si="0"/>
        <v>0.67216117216117222</v>
      </c>
      <c r="K32" s="51">
        <f t="shared" si="1"/>
        <v>0.59636113430366988</v>
      </c>
      <c r="L32" s="55">
        <f t="shared" si="2"/>
        <v>0.20164835164835165</v>
      </c>
      <c r="M32" s="55">
        <f t="shared" si="3"/>
        <v>0.41745279401256891</v>
      </c>
      <c r="N32" s="52">
        <f t="shared" si="4"/>
        <v>0.61910114566092056</v>
      </c>
      <c r="O32" s="53"/>
      <c r="P32" s="53"/>
    </row>
    <row r="33" spans="1:16" x14ac:dyDescent="0.25">
      <c r="A33" s="159">
        <v>30</v>
      </c>
      <c r="B33" s="164" t="s">
        <v>9</v>
      </c>
      <c r="C33" s="165" t="s">
        <v>1330</v>
      </c>
      <c r="D33" s="166" t="s">
        <v>250</v>
      </c>
      <c r="E33" s="165" t="s">
        <v>1307</v>
      </c>
      <c r="F33" s="223">
        <v>1442</v>
      </c>
      <c r="G33" s="223">
        <v>2666122.1749999998</v>
      </c>
      <c r="H33" s="8">
        <v>661</v>
      </c>
      <c r="I33" s="8">
        <v>1456855</v>
      </c>
      <c r="J33" s="51">
        <f t="shared" si="0"/>
        <v>0.45839112343966715</v>
      </c>
      <c r="K33" s="51">
        <f t="shared" si="1"/>
        <v>0.54643219791681152</v>
      </c>
      <c r="L33" s="55">
        <f t="shared" si="2"/>
        <v>0.13751733703190014</v>
      </c>
      <c r="M33" s="55">
        <f t="shared" si="3"/>
        <v>0.38250253854176802</v>
      </c>
      <c r="N33" s="52">
        <f t="shared" si="4"/>
        <v>0.52001987557366813</v>
      </c>
      <c r="O33" s="53"/>
      <c r="P33" s="53"/>
    </row>
    <row r="34" spans="1:16" x14ac:dyDescent="0.25">
      <c r="A34" s="159">
        <v>31</v>
      </c>
      <c r="B34" s="164" t="s">
        <v>16</v>
      </c>
      <c r="C34" s="165" t="s">
        <v>1330</v>
      </c>
      <c r="D34" s="166" t="s">
        <v>240</v>
      </c>
      <c r="E34" s="165" t="s">
        <v>1126</v>
      </c>
      <c r="F34" s="223">
        <v>639</v>
      </c>
      <c r="G34" s="223">
        <v>1154864.6499999999</v>
      </c>
      <c r="H34" s="8">
        <v>502</v>
      </c>
      <c r="I34" s="8">
        <v>629735</v>
      </c>
      <c r="J34" s="51">
        <f t="shared" si="0"/>
        <v>0.78560250391236308</v>
      </c>
      <c r="K34" s="51">
        <f t="shared" si="1"/>
        <v>0.54528900854312234</v>
      </c>
      <c r="L34" s="55">
        <f t="shared" si="2"/>
        <v>0.2356807511737089</v>
      </c>
      <c r="M34" s="55">
        <f t="shared" si="3"/>
        <v>0.38170230598018562</v>
      </c>
      <c r="N34" s="52">
        <f t="shared" si="4"/>
        <v>0.61738305715389452</v>
      </c>
      <c r="O34" s="53"/>
      <c r="P34" s="53"/>
    </row>
    <row r="35" spans="1:16" x14ac:dyDescent="0.25">
      <c r="A35" s="159">
        <v>32</v>
      </c>
      <c r="B35" s="164" t="s">
        <v>16</v>
      </c>
      <c r="C35" s="165" t="s">
        <v>1330</v>
      </c>
      <c r="D35" s="166" t="s">
        <v>238</v>
      </c>
      <c r="E35" s="165" t="s">
        <v>239</v>
      </c>
      <c r="F35" s="223">
        <v>639</v>
      </c>
      <c r="G35" s="223">
        <v>1154864.6499999999</v>
      </c>
      <c r="H35" s="8">
        <v>730</v>
      </c>
      <c r="I35" s="8">
        <v>1027160</v>
      </c>
      <c r="J35" s="51">
        <f t="shared" si="0"/>
        <v>1.1424100156494523</v>
      </c>
      <c r="K35" s="51">
        <f t="shared" si="1"/>
        <v>0.88942024504776385</v>
      </c>
      <c r="L35" s="55">
        <f t="shared" si="2"/>
        <v>0.3</v>
      </c>
      <c r="M35" s="55">
        <f t="shared" si="3"/>
        <v>0.62259417153343466</v>
      </c>
      <c r="N35" s="52">
        <f t="shared" si="4"/>
        <v>0.9225941715334347</v>
      </c>
      <c r="O35" s="53"/>
      <c r="P35" s="53"/>
    </row>
    <row r="36" spans="1:16" x14ac:dyDescent="0.25">
      <c r="A36" s="159">
        <v>33</v>
      </c>
      <c r="B36" s="164" t="s">
        <v>16</v>
      </c>
      <c r="C36" s="165" t="s">
        <v>1330</v>
      </c>
      <c r="D36" s="166" t="s">
        <v>236</v>
      </c>
      <c r="E36" s="165" t="s">
        <v>237</v>
      </c>
      <c r="F36" s="223">
        <v>671</v>
      </c>
      <c r="G36" s="223">
        <v>1215129.8500000001</v>
      </c>
      <c r="H36" s="8">
        <v>518</v>
      </c>
      <c r="I36" s="8">
        <v>572255</v>
      </c>
      <c r="J36" s="51">
        <f t="shared" si="0"/>
        <v>0.77198211624441138</v>
      </c>
      <c r="K36" s="51">
        <f t="shared" si="1"/>
        <v>0.4709414388923126</v>
      </c>
      <c r="L36" s="55">
        <f t="shared" si="2"/>
        <v>0.23159463487332341</v>
      </c>
      <c r="M36" s="55">
        <f t="shared" si="3"/>
        <v>0.32965900722461883</v>
      </c>
      <c r="N36" s="52">
        <f t="shared" si="4"/>
        <v>0.56125364209794226</v>
      </c>
      <c r="O36" s="53"/>
      <c r="P36" s="53"/>
    </row>
    <row r="37" spans="1:16" x14ac:dyDescent="0.25">
      <c r="A37" s="159">
        <v>34</v>
      </c>
      <c r="B37" s="164" t="s">
        <v>16</v>
      </c>
      <c r="C37" s="165" t="s">
        <v>1330</v>
      </c>
      <c r="D37" s="166" t="s">
        <v>241</v>
      </c>
      <c r="E37" s="165" t="s">
        <v>1264</v>
      </c>
      <c r="F37" s="223">
        <v>1257</v>
      </c>
      <c r="G37" s="223">
        <v>2292756.125</v>
      </c>
      <c r="H37" s="8">
        <v>894</v>
      </c>
      <c r="I37" s="8">
        <v>1404660</v>
      </c>
      <c r="J37" s="51">
        <f t="shared" si="0"/>
        <v>0.71121718377088305</v>
      </c>
      <c r="K37" s="51">
        <f t="shared" si="1"/>
        <v>0.61265129103078941</v>
      </c>
      <c r="L37" s="55">
        <f t="shared" si="2"/>
        <v>0.21336515513126492</v>
      </c>
      <c r="M37" s="55">
        <f t="shared" si="3"/>
        <v>0.42885590372155258</v>
      </c>
      <c r="N37" s="52">
        <f t="shared" si="4"/>
        <v>0.64222105885281744</v>
      </c>
      <c r="O37" s="53"/>
      <c r="P37" s="53"/>
    </row>
    <row r="38" spans="1:16" x14ac:dyDescent="0.25">
      <c r="A38" s="159">
        <v>35</v>
      </c>
      <c r="B38" s="164" t="s">
        <v>10</v>
      </c>
      <c r="C38" s="165" t="s">
        <v>1330</v>
      </c>
      <c r="D38" s="166" t="s">
        <v>252</v>
      </c>
      <c r="E38" s="165" t="s">
        <v>253</v>
      </c>
      <c r="F38" s="223">
        <v>1028</v>
      </c>
      <c r="G38" s="223">
        <v>1833623.05</v>
      </c>
      <c r="H38" s="8">
        <v>673</v>
      </c>
      <c r="I38" s="8">
        <v>899660</v>
      </c>
      <c r="J38" s="51">
        <f t="shared" si="0"/>
        <v>0.65466926070038911</v>
      </c>
      <c r="K38" s="51">
        <f t="shared" si="1"/>
        <v>0.49064610089843708</v>
      </c>
      <c r="L38" s="55">
        <f t="shared" si="2"/>
        <v>0.19640077821011673</v>
      </c>
      <c r="M38" s="55">
        <f t="shared" si="3"/>
        <v>0.34345227062890593</v>
      </c>
      <c r="N38" s="52">
        <f t="shared" si="4"/>
        <v>0.53985304883902263</v>
      </c>
      <c r="O38" s="53"/>
      <c r="P38" s="53"/>
    </row>
    <row r="39" spans="1:16" x14ac:dyDescent="0.25">
      <c r="A39" s="159">
        <v>36</v>
      </c>
      <c r="B39" s="164" t="s">
        <v>10</v>
      </c>
      <c r="C39" s="165" t="s">
        <v>1330</v>
      </c>
      <c r="D39" s="166" t="s">
        <v>255</v>
      </c>
      <c r="E39" s="165" t="s">
        <v>1308</v>
      </c>
      <c r="F39" s="223">
        <v>2174</v>
      </c>
      <c r="G39" s="223">
        <v>3843954.05</v>
      </c>
      <c r="H39" s="8">
        <v>1432</v>
      </c>
      <c r="I39" s="8">
        <v>2247515</v>
      </c>
      <c r="J39" s="51">
        <f t="shared" si="0"/>
        <v>0.65869365225390986</v>
      </c>
      <c r="K39" s="51">
        <f t="shared" si="1"/>
        <v>0.5846883107252544</v>
      </c>
      <c r="L39" s="55">
        <f t="shared" si="2"/>
        <v>0.19760809567617296</v>
      </c>
      <c r="M39" s="55">
        <f t="shared" si="3"/>
        <v>0.40928181750767806</v>
      </c>
      <c r="N39" s="52">
        <f t="shared" si="4"/>
        <v>0.60688991318385099</v>
      </c>
      <c r="O39" s="53"/>
      <c r="P39" s="53"/>
    </row>
    <row r="40" spans="1:16" x14ac:dyDescent="0.25">
      <c r="A40" s="159">
        <v>37</v>
      </c>
      <c r="B40" s="164" t="s">
        <v>11</v>
      </c>
      <c r="C40" s="165" t="s">
        <v>1330</v>
      </c>
      <c r="D40" s="166" t="s">
        <v>257</v>
      </c>
      <c r="E40" s="165" t="s">
        <v>1386</v>
      </c>
      <c r="F40" s="223">
        <v>2038</v>
      </c>
      <c r="G40" s="223">
        <v>3437771.3</v>
      </c>
      <c r="H40" s="8">
        <v>968</v>
      </c>
      <c r="I40" s="8">
        <v>2459700</v>
      </c>
      <c r="J40" s="51">
        <f t="shared" si="0"/>
        <v>0.47497546614327774</v>
      </c>
      <c r="K40" s="51">
        <f t="shared" si="1"/>
        <v>0.71549262162960059</v>
      </c>
      <c r="L40" s="55">
        <f t="shared" si="2"/>
        <v>0.14249263984298333</v>
      </c>
      <c r="M40" s="55">
        <f t="shared" si="3"/>
        <v>0.50084483514072042</v>
      </c>
      <c r="N40" s="52">
        <f t="shared" si="4"/>
        <v>0.64333747498370375</v>
      </c>
      <c r="O40" s="53"/>
      <c r="P40" s="53"/>
    </row>
    <row r="41" spans="1:16" x14ac:dyDescent="0.25">
      <c r="A41" s="159">
        <v>38</v>
      </c>
      <c r="B41" s="164" t="s">
        <v>11</v>
      </c>
      <c r="C41" s="165" t="s">
        <v>1330</v>
      </c>
      <c r="D41" s="166" t="s">
        <v>256</v>
      </c>
      <c r="E41" s="165" t="s">
        <v>1133</v>
      </c>
      <c r="F41" s="223">
        <v>1732</v>
      </c>
      <c r="G41" s="223">
        <v>2923829.9249999998</v>
      </c>
      <c r="H41" s="8">
        <v>1350</v>
      </c>
      <c r="I41" s="8">
        <v>1600155</v>
      </c>
      <c r="J41" s="51">
        <f t="shared" si="0"/>
        <v>0.77944572748267893</v>
      </c>
      <c r="K41" s="51">
        <f t="shared" si="1"/>
        <v>0.54728046468024305</v>
      </c>
      <c r="L41" s="55">
        <f t="shared" si="2"/>
        <v>0.23383371824480367</v>
      </c>
      <c r="M41" s="55">
        <f t="shared" si="3"/>
        <v>0.3830963252761701</v>
      </c>
      <c r="N41" s="52">
        <f t="shared" si="4"/>
        <v>0.6169300435209738</v>
      </c>
      <c r="O41" s="53"/>
      <c r="P41" s="53"/>
    </row>
    <row r="42" spans="1:16" x14ac:dyDescent="0.25">
      <c r="A42" s="159">
        <v>39</v>
      </c>
      <c r="B42" s="165" t="s">
        <v>12</v>
      </c>
      <c r="C42" s="165" t="s">
        <v>1330</v>
      </c>
      <c r="D42" s="166" t="s">
        <v>258</v>
      </c>
      <c r="E42" s="165" t="s">
        <v>1001</v>
      </c>
      <c r="F42" s="223">
        <v>1995</v>
      </c>
      <c r="G42" s="223">
        <v>3510954.125</v>
      </c>
      <c r="H42" s="8">
        <v>1158</v>
      </c>
      <c r="I42" s="8">
        <v>1973850</v>
      </c>
      <c r="J42" s="51">
        <f t="shared" si="0"/>
        <v>0.58045112781954888</v>
      </c>
      <c r="K42" s="51">
        <f t="shared" si="1"/>
        <v>0.56219760490319703</v>
      </c>
      <c r="L42" s="55">
        <f t="shared" si="2"/>
        <v>0.17413533834586467</v>
      </c>
      <c r="M42" s="55">
        <f t="shared" si="3"/>
        <v>0.39353832343223788</v>
      </c>
      <c r="N42" s="52">
        <f t="shared" si="4"/>
        <v>0.56767366177810252</v>
      </c>
      <c r="O42" s="53"/>
      <c r="P42" s="53"/>
    </row>
    <row r="43" spans="1:16" x14ac:dyDescent="0.25">
      <c r="A43" s="159">
        <v>40</v>
      </c>
      <c r="B43" s="165" t="s">
        <v>12</v>
      </c>
      <c r="C43" s="165" t="s">
        <v>1330</v>
      </c>
      <c r="D43" s="166" t="s">
        <v>259</v>
      </c>
      <c r="E43" s="165" t="s">
        <v>1099</v>
      </c>
      <c r="F43" s="223">
        <v>1005</v>
      </c>
      <c r="G43" s="223">
        <v>1775275.5</v>
      </c>
      <c r="H43" s="8">
        <v>645</v>
      </c>
      <c r="I43" s="8">
        <v>886200</v>
      </c>
      <c r="J43" s="51">
        <f t="shared" si="0"/>
        <v>0.64179104477611937</v>
      </c>
      <c r="K43" s="51">
        <f t="shared" si="1"/>
        <v>0.49919012570161647</v>
      </c>
      <c r="L43" s="55">
        <f t="shared" si="2"/>
        <v>0.19253731343283581</v>
      </c>
      <c r="M43" s="55">
        <f t="shared" si="3"/>
        <v>0.34943308799113149</v>
      </c>
      <c r="N43" s="52">
        <f t="shared" si="4"/>
        <v>0.54197040142396724</v>
      </c>
      <c r="O43" s="53"/>
      <c r="P43" s="53"/>
    </row>
    <row r="44" spans="1:16" x14ac:dyDescent="0.25">
      <c r="A44" s="159">
        <v>41</v>
      </c>
      <c r="B44" s="165" t="s">
        <v>12</v>
      </c>
      <c r="C44" s="165" t="s">
        <v>1330</v>
      </c>
      <c r="D44" s="166" t="s">
        <v>260</v>
      </c>
      <c r="E44" s="165" t="s">
        <v>1002</v>
      </c>
      <c r="F44" s="223">
        <v>1123</v>
      </c>
      <c r="G44" s="223">
        <v>1985676.4750000001</v>
      </c>
      <c r="H44" s="8">
        <v>823</v>
      </c>
      <c r="I44" s="8">
        <v>978665</v>
      </c>
      <c r="J44" s="51">
        <f t="shared" si="0"/>
        <v>0.73285841495992876</v>
      </c>
      <c r="K44" s="51">
        <f t="shared" si="1"/>
        <v>0.49286226246901571</v>
      </c>
      <c r="L44" s="55">
        <f t="shared" si="2"/>
        <v>0.21985752448797863</v>
      </c>
      <c r="M44" s="55">
        <f t="shared" si="3"/>
        <v>0.34500358372831097</v>
      </c>
      <c r="N44" s="52">
        <f t="shared" si="4"/>
        <v>0.56486110821628954</v>
      </c>
      <c r="O44" s="53"/>
      <c r="P44" s="53"/>
    </row>
    <row r="45" spans="1:16" x14ac:dyDescent="0.25">
      <c r="A45" s="159">
        <v>42</v>
      </c>
      <c r="B45" s="165" t="s">
        <v>12</v>
      </c>
      <c r="C45" s="165" t="s">
        <v>1330</v>
      </c>
      <c r="D45" s="166" t="s">
        <v>261</v>
      </c>
      <c r="E45" s="165" t="s">
        <v>1003</v>
      </c>
      <c r="F45" s="223">
        <v>1250</v>
      </c>
      <c r="G45" s="223">
        <v>2200214.4249999998</v>
      </c>
      <c r="H45" s="8">
        <v>1068</v>
      </c>
      <c r="I45" s="8">
        <v>1621920</v>
      </c>
      <c r="J45" s="51">
        <f t="shared" si="0"/>
        <v>0.85440000000000005</v>
      </c>
      <c r="K45" s="51">
        <f t="shared" si="1"/>
        <v>0.73716451522673754</v>
      </c>
      <c r="L45" s="55">
        <f t="shared" si="2"/>
        <v>0.25631999999999999</v>
      </c>
      <c r="M45" s="55">
        <f t="shared" si="3"/>
        <v>0.51601516065871622</v>
      </c>
      <c r="N45" s="52">
        <f t="shared" si="4"/>
        <v>0.77233516065871621</v>
      </c>
      <c r="O45" s="53"/>
      <c r="P45" s="53"/>
    </row>
    <row r="46" spans="1:16" x14ac:dyDescent="0.25">
      <c r="A46" s="159">
        <v>43</v>
      </c>
      <c r="B46" s="165" t="s">
        <v>12</v>
      </c>
      <c r="C46" s="165" t="s">
        <v>1330</v>
      </c>
      <c r="D46" s="166" t="s">
        <v>1309</v>
      </c>
      <c r="E46" s="165" t="s">
        <v>1310</v>
      </c>
      <c r="F46" s="223">
        <v>305</v>
      </c>
      <c r="G46" s="223">
        <v>548188.30000000005</v>
      </c>
      <c r="H46" s="8">
        <v>92</v>
      </c>
      <c r="I46" s="8">
        <v>104425</v>
      </c>
      <c r="J46" s="51">
        <f t="shared" si="0"/>
        <v>0.30163934426229511</v>
      </c>
      <c r="K46" s="51">
        <f t="shared" si="1"/>
        <v>0.1904911140934602</v>
      </c>
      <c r="L46" s="55">
        <f t="shared" si="2"/>
        <v>9.0491803278688526E-2</v>
      </c>
      <c r="M46" s="55">
        <f t="shared" si="3"/>
        <v>0.13334377986542212</v>
      </c>
      <c r="N46" s="52">
        <f t="shared" si="4"/>
        <v>0.22383558314411064</v>
      </c>
      <c r="O46" s="53"/>
      <c r="P46" s="53"/>
    </row>
    <row r="47" spans="1:16" x14ac:dyDescent="0.25">
      <c r="A47" s="159">
        <v>44</v>
      </c>
      <c r="B47" s="165" t="s">
        <v>12</v>
      </c>
      <c r="C47" s="165" t="s">
        <v>1330</v>
      </c>
      <c r="D47" s="166" t="s">
        <v>1130</v>
      </c>
      <c r="E47" s="165" t="s">
        <v>1311</v>
      </c>
      <c r="F47" s="223">
        <v>560</v>
      </c>
      <c r="G47" s="223">
        <v>992510.22499999998</v>
      </c>
      <c r="H47" s="8">
        <v>228</v>
      </c>
      <c r="I47" s="8">
        <v>399235</v>
      </c>
      <c r="J47" s="51">
        <f t="shared" si="0"/>
        <v>0.40714285714285714</v>
      </c>
      <c r="K47" s="51">
        <f t="shared" si="1"/>
        <v>0.40224774510509453</v>
      </c>
      <c r="L47" s="55">
        <f t="shared" si="2"/>
        <v>0.12214285714285714</v>
      </c>
      <c r="M47" s="55">
        <f t="shared" si="3"/>
        <v>0.28157342157356613</v>
      </c>
      <c r="N47" s="52">
        <f t="shared" si="4"/>
        <v>0.40371627871642324</v>
      </c>
      <c r="O47" s="53"/>
      <c r="P47" s="53"/>
    </row>
    <row r="48" spans="1:16" x14ac:dyDescent="0.25">
      <c r="A48" s="159">
        <v>45</v>
      </c>
      <c r="B48" s="165" t="s">
        <v>14</v>
      </c>
      <c r="C48" s="165" t="s">
        <v>1330</v>
      </c>
      <c r="D48" s="166" t="s">
        <v>262</v>
      </c>
      <c r="E48" s="165" t="s">
        <v>1100</v>
      </c>
      <c r="F48" s="223">
        <v>1233</v>
      </c>
      <c r="G48" s="223">
        <v>2258654.625</v>
      </c>
      <c r="H48" s="8">
        <v>600</v>
      </c>
      <c r="I48" s="8">
        <v>950775</v>
      </c>
      <c r="J48" s="51">
        <f t="shared" si="0"/>
        <v>0.48661800486618007</v>
      </c>
      <c r="K48" s="51">
        <f t="shared" si="1"/>
        <v>0.42094749213815724</v>
      </c>
      <c r="L48" s="55">
        <f t="shared" si="2"/>
        <v>0.145985401459854</v>
      </c>
      <c r="M48" s="55">
        <f t="shared" si="3"/>
        <v>0.29466324449671005</v>
      </c>
      <c r="N48" s="52">
        <f t="shared" si="4"/>
        <v>0.44064864595656406</v>
      </c>
      <c r="O48" s="53"/>
      <c r="P48" s="53"/>
    </row>
    <row r="49" spans="1:16" x14ac:dyDescent="0.25">
      <c r="A49" s="159">
        <v>46</v>
      </c>
      <c r="B49" s="165" t="s">
        <v>14</v>
      </c>
      <c r="C49" s="165" t="s">
        <v>1330</v>
      </c>
      <c r="D49" s="166" t="s">
        <v>263</v>
      </c>
      <c r="E49" s="165" t="s">
        <v>1004</v>
      </c>
      <c r="F49" s="223">
        <v>633</v>
      </c>
      <c r="G49" s="223">
        <v>1161340.3999999999</v>
      </c>
      <c r="H49" s="8">
        <v>130</v>
      </c>
      <c r="I49" s="8">
        <v>243510</v>
      </c>
      <c r="J49" s="51">
        <f t="shared" si="0"/>
        <v>0.20537124802527645</v>
      </c>
      <c r="K49" s="51">
        <f t="shared" si="1"/>
        <v>0.20968012479372974</v>
      </c>
      <c r="L49" s="55">
        <f t="shared" si="2"/>
        <v>6.1611374407582936E-2</v>
      </c>
      <c r="M49" s="55">
        <f t="shared" si="3"/>
        <v>0.14677608735561082</v>
      </c>
      <c r="N49" s="52">
        <f t="shared" si="4"/>
        <v>0.20838746176319375</v>
      </c>
      <c r="O49" s="53"/>
      <c r="P49" s="53"/>
    </row>
    <row r="50" spans="1:16" x14ac:dyDescent="0.25">
      <c r="A50" s="159">
        <v>47</v>
      </c>
      <c r="B50" s="165" t="s">
        <v>14</v>
      </c>
      <c r="C50" s="165" t="s">
        <v>1330</v>
      </c>
      <c r="D50" s="166" t="s">
        <v>264</v>
      </c>
      <c r="E50" s="165" t="s">
        <v>1005</v>
      </c>
      <c r="F50" s="223">
        <v>771</v>
      </c>
      <c r="G50" s="223">
        <v>1436734.325</v>
      </c>
      <c r="H50" s="8">
        <v>324</v>
      </c>
      <c r="I50" s="8">
        <v>476365</v>
      </c>
      <c r="J50" s="51">
        <f t="shared" si="0"/>
        <v>0.42023346303501946</v>
      </c>
      <c r="K50" s="51">
        <f t="shared" si="1"/>
        <v>0.33156095160460514</v>
      </c>
      <c r="L50" s="55">
        <f t="shared" si="2"/>
        <v>0.12607003891050583</v>
      </c>
      <c r="M50" s="55">
        <f t="shared" si="3"/>
        <v>0.23209266612322357</v>
      </c>
      <c r="N50" s="52">
        <f t="shared" si="4"/>
        <v>0.35816270503372938</v>
      </c>
      <c r="O50" s="53"/>
      <c r="P50" s="53"/>
    </row>
    <row r="51" spans="1:16" x14ac:dyDescent="0.25">
      <c r="A51" s="159">
        <v>48</v>
      </c>
      <c r="B51" s="165" t="s">
        <v>2</v>
      </c>
      <c r="C51" s="165" t="s">
        <v>1330</v>
      </c>
      <c r="D51" s="166" t="s">
        <v>204</v>
      </c>
      <c r="E51" s="165" t="s">
        <v>205</v>
      </c>
      <c r="F51" s="223">
        <v>1372</v>
      </c>
      <c r="G51" s="223">
        <v>2441081</v>
      </c>
      <c r="H51" s="8">
        <v>1221</v>
      </c>
      <c r="I51" s="8">
        <v>1677685</v>
      </c>
      <c r="J51" s="51">
        <f t="shared" si="0"/>
        <v>0.88994169096209907</v>
      </c>
      <c r="K51" s="51">
        <f t="shared" si="1"/>
        <v>0.68727133593682466</v>
      </c>
      <c r="L51" s="55">
        <f t="shared" si="2"/>
        <v>0.26698250728862971</v>
      </c>
      <c r="M51" s="55">
        <f t="shared" si="3"/>
        <v>0.48108993515577725</v>
      </c>
      <c r="N51" s="52">
        <f t="shared" si="4"/>
        <v>0.74807244244440696</v>
      </c>
      <c r="O51" s="53"/>
      <c r="P51" s="53"/>
    </row>
    <row r="52" spans="1:16" x14ac:dyDescent="0.25">
      <c r="A52" s="159">
        <v>49</v>
      </c>
      <c r="B52" s="165" t="s">
        <v>2</v>
      </c>
      <c r="C52" s="165" t="s">
        <v>1330</v>
      </c>
      <c r="D52" s="166" t="s">
        <v>203</v>
      </c>
      <c r="E52" s="165" t="s">
        <v>995</v>
      </c>
      <c r="F52" s="223">
        <v>1478</v>
      </c>
      <c r="G52" s="223">
        <v>2612242.0750000002</v>
      </c>
      <c r="H52" s="8">
        <v>2612</v>
      </c>
      <c r="I52" s="8">
        <v>3303595</v>
      </c>
      <c r="J52" s="51">
        <f t="shared" si="0"/>
        <v>1.767253044654939</v>
      </c>
      <c r="K52" s="51">
        <f t="shared" si="1"/>
        <v>1.2646588276088462</v>
      </c>
      <c r="L52" s="55">
        <f t="shared" si="2"/>
        <v>0.3</v>
      </c>
      <c r="M52" s="55">
        <f t="shared" si="3"/>
        <v>0.7</v>
      </c>
      <c r="N52" s="52">
        <f t="shared" si="4"/>
        <v>1</v>
      </c>
      <c r="O52" s="53"/>
      <c r="P52" s="53"/>
    </row>
    <row r="53" spans="1:16" x14ac:dyDescent="0.25">
      <c r="A53" s="159">
        <v>50</v>
      </c>
      <c r="B53" s="165" t="s">
        <v>2</v>
      </c>
      <c r="C53" s="165" t="s">
        <v>1330</v>
      </c>
      <c r="D53" s="166" t="s">
        <v>206</v>
      </c>
      <c r="E53" s="165" t="s">
        <v>1128</v>
      </c>
      <c r="F53" s="223">
        <v>1198</v>
      </c>
      <c r="G53" s="223">
        <v>2125925.7000000002</v>
      </c>
      <c r="H53" s="8">
        <v>1010</v>
      </c>
      <c r="I53" s="8">
        <v>1339830</v>
      </c>
      <c r="J53" s="51">
        <f t="shared" si="0"/>
        <v>0.84307178631051749</v>
      </c>
      <c r="K53" s="51">
        <f t="shared" si="1"/>
        <v>0.63023369066943402</v>
      </c>
      <c r="L53" s="55">
        <f t="shared" si="2"/>
        <v>0.25292153589315525</v>
      </c>
      <c r="M53" s="55">
        <f t="shared" si="3"/>
        <v>0.44116358346860379</v>
      </c>
      <c r="N53" s="52">
        <f t="shared" si="4"/>
        <v>0.69408511936175898</v>
      </c>
      <c r="O53" s="53"/>
      <c r="P53" s="53"/>
    </row>
    <row r="54" spans="1:16" x14ac:dyDescent="0.25">
      <c r="A54" s="159">
        <v>51</v>
      </c>
      <c r="B54" s="165" t="s">
        <v>2</v>
      </c>
      <c r="C54" s="165" t="s">
        <v>1330</v>
      </c>
      <c r="D54" s="166" t="s">
        <v>207</v>
      </c>
      <c r="E54" s="170" t="s">
        <v>1436</v>
      </c>
      <c r="F54" s="223">
        <v>1083</v>
      </c>
      <c r="G54" s="223">
        <v>1925588.65</v>
      </c>
      <c r="H54" s="8">
        <v>656</v>
      </c>
      <c r="I54" s="8">
        <v>879995</v>
      </c>
      <c r="J54" s="51">
        <f t="shared" si="0"/>
        <v>0.60572483841181901</v>
      </c>
      <c r="K54" s="51">
        <f t="shared" si="1"/>
        <v>0.45700051254456658</v>
      </c>
      <c r="L54" s="55">
        <f t="shared" si="2"/>
        <v>0.18171745152354571</v>
      </c>
      <c r="M54" s="55">
        <f t="shared" si="3"/>
        <v>0.3199003587811966</v>
      </c>
      <c r="N54" s="52">
        <f t="shared" si="4"/>
        <v>0.50161781030474228</v>
      </c>
      <c r="O54" s="53"/>
      <c r="P54" s="53"/>
    </row>
    <row r="55" spans="1:16" x14ac:dyDescent="0.25">
      <c r="A55" s="159">
        <v>52</v>
      </c>
      <c r="B55" s="167" t="s">
        <v>1348</v>
      </c>
      <c r="C55" s="171" t="s">
        <v>173</v>
      </c>
      <c r="D55" s="166" t="s">
        <v>271</v>
      </c>
      <c r="E55" s="167" t="s">
        <v>1312</v>
      </c>
      <c r="F55" s="224">
        <v>2390</v>
      </c>
      <c r="G55" s="225">
        <v>4243866.7</v>
      </c>
      <c r="H55" s="8">
        <v>1055</v>
      </c>
      <c r="I55" s="8">
        <v>2100405</v>
      </c>
      <c r="J55" s="51">
        <f t="shared" si="0"/>
        <v>0.44142259414225943</v>
      </c>
      <c r="K55" s="51">
        <f t="shared" si="1"/>
        <v>0.49492718515404827</v>
      </c>
      <c r="L55" s="55">
        <f t="shared" si="2"/>
        <v>0.13242677824267782</v>
      </c>
      <c r="M55" s="55">
        <f t="shared" si="3"/>
        <v>0.34644902960783375</v>
      </c>
      <c r="N55" s="52">
        <f t="shared" si="4"/>
        <v>0.47887580785051154</v>
      </c>
      <c r="O55" s="53"/>
      <c r="P55" s="53"/>
    </row>
    <row r="56" spans="1:16" x14ac:dyDescent="0.25">
      <c r="A56" s="159">
        <v>53</v>
      </c>
      <c r="B56" s="167" t="s">
        <v>1348</v>
      </c>
      <c r="C56" s="171" t="s">
        <v>173</v>
      </c>
      <c r="D56" s="166" t="s">
        <v>274</v>
      </c>
      <c r="E56" s="167" t="s">
        <v>1335</v>
      </c>
      <c r="F56" s="224">
        <v>1028</v>
      </c>
      <c r="G56" s="225">
        <v>1833623.05</v>
      </c>
      <c r="H56" s="8">
        <v>620</v>
      </c>
      <c r="I56" s="8">
        <v>1093005</v>
      </c>
      <c r="J56" s="51">
        <f t="shared" si="0"/>
        <v>0.60311284046692604</v>
      </c>
      <c r="K56" s="51">
        <f t="shared" si="1"/>
        <v>0.59609034692272223</v>
      </c>
      <c r="L56" s="55">
        <f t="shared" si="2"/>
        <v>0.18093385214007782</v>
      </c>
      <c r="M56" s="55">
        <f t="shared" si="3"/>
        <v>0.41726324284590555</v>
      </c>
      <c r="N56" s="52">
        <f t="shared" si="4"/>
        <v>0.59819709498598339</v>
      </c>
      <c r="O56" s="53"/>
      <c r="P56" s="53"/>
    </row>
    <row r="57" spans="1:16" x14ac:dyDescent="0.25">
      <c r="A57" s="159">
        <v>54</v>
      </c>
      <c r="B57" s="167" t="s">
        <v>1348</v>
      </c>
      <c r="C57" s="171" t="s">
        <v>173</v>
      </c>
      <c r="D57" s="166" t="s">
        <v>276</v>
      </c>
      <c r="E57" s="167" t="s">
        <v>1371</v>
      </c>
      <c r="F57" s="224">
        <v>993</v>
      </c>
      <c r="G57" s="225">
        <v>1783370.7</v>
      </c>
      <c r="H57" s="8">
        <v>657</v>
      </c>
      <c r="I57" s="8">
        <v>1129740</v>
      </c>
      <c r="J57" s="51">
        <f t="shared" si="0"/>
        <v>0.66163141993957708</v>
      </c>
      <c r="K57" s="51">
        <f t="shared" si="1"/>
        <v>0.63348579182107234</v>
      </c>
      <c r="L57" s="55">
        <f t="shared" si="2"/>
        <v>0.19848942598187311</v>
      </c>
      <c r="M57" s="55">
        <f t="shared" si="3"/>
        <v>0.44344005427475058</v>
      </c>
      <c r="N57" s="52">
        <f t="shared" si="4"/>
        <v>0.64192948025662366</v>
      </c>
      <c r="O57" s="53"/>
      <c r="P57" s="53"/>
    </row>
    <row r="58" spans="1:16" x14ac:dyDescent="0.25">
      <c r="A58" s="159">
        <v>55</v>
      </c>
      <c r="B58" s="167" t="s">
        <v>1348</v>
      </c>
      <c r="C58" s="171" t="s">
        <v>173</v>
      </c>
      <c r="D58" s="166" t="s">
        <v>273</v>
      </c>
      <c r="E58" s="167" t="s">
        <v>1018</v>
      </c>
      <c r="F58" s="224">
        <v>970</v>
      </c>
      <c r="G58" s="225">
        <v>1727554.5249999999</v>
      </c>
      <c r="H58" s="8">
        <v>576</v>
      </c>
      <c r="I58" s="8">
        <v>1201115</v>
      </c>
      <c r="J58" s="51">
        <f t="shared" si="0"/>
        <v>0.59381443298969072</v>
      </c>
      <c r="K58" s="51">
        <f t="shared" si="1"/>
        <v>0.69526893803829437</v>
      </c>
      <c r="L58" s="55">
        <f t="shared" si="2"/>
        <v>0.17814432989690721</v>
      </c>
      <c r="M58" s="55">
        <f t="shared" si="3"/>
        <v>0.48668825662680604</v>
      </c>
      <c r="N58" s="52">
        <f t="shared" si="4"/>
        <v>0.66483258652371324</v>
      </c>
      <c r="O58" s="53"/>
      <c r="P58" s="53"/>
    </row>
    <row r="59" spans="1:16" x14ac:dyDescent="0.25">
      <c r="A59" s="159">
        <v>56</v>
      </c>
      <c r="B59" s="167" t="s">
        <v>1234</v>
      </c>
      <c r="C59" s="171" t="s">
        <v>173</v>
      </c>
      <c r="D59" s="166" t="s">
        <v>278</v>
      </c>
      <c r="E59" s="167" t="s">
        <v>1014</v>
      </c>
      <c r="F59" s="224">
        <v>1176</v>
      </c>
      <c r="G59" s="225">
        <v>2074782.175</v>
      </c>
      <c r="H59" s="8">
        <v>538</v>
      </c>
      <c r="I59" s="8">
        <v>1035930</v>
      </c>
      <c r="J59" s="51">
        <f t="shared" si="0"/>
        <v>0.45748299319727892</v>
      </c>
      <c r="K59" s="51">
        <f t="shared" si="1"/>
        <v>0.49929578752044174</v>
      </c>
      <c r="L59" s="55">
        <f t="shared" si="2"/>
        <v>0.13724489795918368</v>
      </c>
      <c r="M59" s="55">
        <f t="shared" si="3"/>
        <v>0.3495070512643092</v>
      </c>
      <c r="N59" s="52">
        <f t="shared" si="4"/>
        <v>0.48675194922349285</v>
      </c>
      <c r="O59" s="53"/>
      <c r="P59" s="53"/>
    </row>
    <row r="60" spans="1:16" x14ac:dyDescent="0.25">
      <c r="A60" s="159">
        <v>57</v>
      </c>
      <c r="B60" s="167" t="s">
        <v>1234</v>
      </c>
      <c r="C60" s="171" t="s">
        <v>173</v>
      </c>
      <c r="D60" s="166" t="s">
        <v>279</v>
      </c>
      <c r="E60" s="167" t="s">
        <v>1313</v>
      </c>
      <c r="F60" s="224">
        <v>977</v>
      </c>
      <c r="G60" s="225">
        <v>1727445.7</v>
      </c>
      <c r="H60" s="8">
        <v>412</v>
      </c>
      <c r="I60" s="8">
        <v>858960</v>
      </c>
      <c r="J60" s="51">
        <f t="shared" si="0"/>
        <v>0.42169907881269192</v>
      </c>
      <c r="K60" s="51">
        <f t="shared" si="1"/>
        <v>0.49724283663445978</v>
      </c>
      <c r="L60" s="55">
        <f t="shared" si="2"/>
        <v>0.12650972364380758</v>
      </c>
      <c r="M60" s="55">
        <f t="shared" si="3"/>
        <v>0.34806998564412184</v>
      </c>
      <c r="N60" s="52">
        <f t="shared" si="4"/>
        <v>0.47457970928792942</v>
      </c>
      <c r="O60" s="53"/>
      <c r="P60" s="53"/>
    </row>
    <row r="61" spans="1:16" x14ac:dyDescent="0.25">
      <c r="A61" s="159">
        <v>58</v>
      </c>
      <c r="B61" s="167" t="s">
        <v>1234</v>
      </c>
      <c r="C61" s="171" t="s">
        <v>173</v>
      </c>
      <c r="D61" s="166" t="s">
        <v>277</v>
      </c>
      <c r="E61" s="167" t="s">
        <v>1314</v>
      </c>
      <c r="F61" s="224">
        <v>473</v>
      </c>
      <c r="G61" s="225">
        <v>832136.67500000005</v>
      </c>
      <c r="H61" s="8">
        <v>469</v>
      </c>
      <c r="I61" s="8">
        <v>744645</v>
      </c>
      <c r="J61" s="51">
        <f t="shared" si="0"/>
        <v>0.9915433403805497</v>
      </c>
      <c r="K61" s="51">
        <f t="shared" si="1"/>
        <v>0.89485900858774181</v>
      </c>
      <c r="L61" s="55">
        <f t="shared" si="2"/>
        <v>0.29746300211416488</v>
      </c>
      <c r="M61" s="55">
        <f t="shared" si="3"/>
        <v>0.62640130601141919</v>
      </c>
      <c r="N61" s="52">
        <f t="shared" si="4"/>
        <v>0.92386430812558407</v>
      </c>
      <c r="O61" s="53"/>
      <c r="P61" s="53"/>
    </row>
    <row r="62" spans="1:16" x14ac:dyDescent="0.25">
      <c r="A62" s="159">
        <v>59</v>
      </c>
      <c r="B62" s="167" t="s">
        <v>151</v>
      </c>
      <c r="C62" s="171" t="s">
        <v>173</v>
      </c>
      <c r="D62" s="166" t="s">
        <v>1197</v>
      </c>
      <c r="E62" s="167" t="s">
        <v>1315</v>
      </c>
      <c r="F62" s="224">
        <v>1217</v>
      </c>
      <c r="G62" s="225">
        <v>2157539.5249999999</v>
      </c>
      <c r="H62" s="8">
        <v>737</v>
      </c>
      <c r="I62" s="8">
        <v>1306580</v>
      </c>
      <c r="J62" s="51">
        <f t="shared" si="0"/>
        <v>0.60558751027115854</v>
      </c>
      <c r="K62" s="51">
        <f t="shared" si="1"/>
        <v>0.60558797874166415</v>
      </c>
      <c r="L62" s="55">
        <f t="shared" si="2"/>
        <v>0.18167625308134755</v>
      </c>
      <c r="M62" s="55">
        <f t="shared" si="3"/>
        <v>0.42391158511916488</v>
      </c>
      <c r="N62" s="52">
        <f t="shared" si="4"/>
        <v>0.60558783820051243</v>
      </c>
      <c r="O62" s="53"/>
      <c r="P62" s="53"/>
    </row>
    <row r="63" spans="1:16" x14ac:dyDescent="0.25">
      <c r="A63" s="159">
        <v>60</v>
      </c>
      <c r="B63" s="167" t="s">
        <v>151</v>
      </c>
      <c r="C63" s="171" t="s">
        <v>173</v>
      </c>
      <c r="D63" s="166" t="s">
        <v>1198</v>
      </c>
      <c r="E63" s="167" t="s">
        <v>1316</v>
      </c>
      <c r="F63" s="224">
        <v>2095</v>
      </c>
      <c r="G63" s="225">
        <v>3721985.3250000002</v>
      </c>
      <c r="H63" s="8">
        <v>940</v>
      </c>
      <c r="I63" s="8">
        <v>1629965</v>
      </c>
      <c r="J63" s="51">
        <f t="shared" si="0"/>
        <v>0.44868735083532219</v>
      </c>
      <c r="K63" s="51">
        <f t="shared" si="1"/>
        <v>0.43792891633714326</v>
      </c>
      <c r="L63" s="55">
        <f t="shared" si="2"/>
        <v>0.13460620525059666</v>
      </c>
      <c r="M63" s="55">
        <f t="shared" si="3"/>
        <v>0.30655024143600024</v>
      </c>
      <c r="N63" s="52">
        <f t="shared" si="4"/>
        <v>0.44115644668659693</v>
      </c>
      <c r="O63" s="53"/>
      <c r="P63" s="53"/>
    </row>
    <row r="64" spans="1:16" x14ac:dyDescent="0.25">
      <c r="A64" s="159">
        <v>61</v>
      </c>
      <c r="B64" s="167" t="s">
        <v>151</v>
      </c>
      <c r="C64" s="171" t="s">
        <v>173</v>
      </c>
      <c r="D64" s="166" t="s">
        <v>1199</v>
      </c>
      <c r="E64" s="167" t="s">
        <v>1317</v>
      </c>
      <c r="F64" s="224">
        <v>2211</v>
      </c>
      <c r="G64" s="225">
        <v>3903376.4</v>
      </c>
      <c r="H64" s="8">
        <v>1327</v>
      </c>
      <c r="I64" s="8">
        <v>2505050</v>
      </c>
      <c r="J64" s="51">
        <f t="shared" si="0"/>
        <v>0.60018091361374948</v>
      </c>
      <c r="K64" s="51">
        <f t="shared" si="1"/>
        <v>0.64176490896445448</v>
      </c>
      <c r="L64" s="55">
        <f t="shared" si="2"/>
        <v>0.18005427408412483</v>
      </c>
      <c r="M64" s="55">
        <f t="shared" si="3"/>
        <v>0.44923543627511808</v>
      </c>
      <c r="N64" s="52">
        <f t="shared" si="4"/>
        <v>0.62928971035924297</v>
      </c>
      <c r="O64" s="53"/>
      <c r="P64" s="53"/>
    </row>
    <row r="65" spans="1:16" x14ac:dyDescent="0.25">
      <c r="A65" s="159">
        <v>62</v>
      </c>
      <c r="B65" s="172" t="s">
        <v>144</v>
      </c>
      <c r="C65" s="173" t="s">
        <v>173</v>
      </c>
      <c r="D65" s="166" t="s">
        <v>321</v>
      </c>
      <c r="E65" s="174" t="s">
        <v>322</v>
      </c>
      <c r="F65" s="224">
        <v>1614</v>
      </c>
      <c r="G65" s="225">
        <v>2860691.5</v>
      </c>
      <c r="H65" s="8">
        <v>1231</v>
      </c>
      <c r="I65" s="8">
        <v>1903175</v>
      </c>
      <c r="J65" s="51">
        <f t="shared" si="0"/>
        <v>0.76270136307311032</v>
      </c>
      <c r="K65" s="51">
        <f t="shared" si="1"/>
        <v>0.66528494946064609</v>
      </c>
      <c r="L65" s="55">
        <f t="shared" si="2"/>
        <v>0.22881040892193308</v>
      </c>
      <c r="M65" s="55">
        <f t="shared" si="3"/>
        <v>0.46569946462245221</v>
      </c>
      <c r="N65" s="52">
        <f t="shared" si="4"/>
        <v>0.69450987354438531</v>
      </c>
      <c r="O65" s="53"/>
      <c r="P65" s="53"/>
    </row>
    <row r="66" spans="1:16" x14ac:dyDescent="0.25">
      <c r="A66" s="159">
        <v>63</v>
      </c>
      <c r="B66" s="172" t="s">
        <v>144</v>
      </c>
      <c r="C66" s="173" t="s">
        <v>173</v>
      </c>
      <c r="D66" s="166" t="s">
        <v>320</v>
      </c>
      <c r="E66" s="174" t="s">
        <v>1007</v>
      </c>
      <c r="F66" s="224">
        <v>1315</v>
      </c>
      <c r="G66" s="225">
        <v>2333432.2749999999</v>
      </c>
      <c r="H66" s="8">
        <v>569</v>
      </c>
      <c r="I66" s="8">
        <v>786590</v>
      </c>
      <c r="J66" s="51">
        <f t="shared" si="0"/>
        <v>0.43269961977186311</v>
      </c>
      <c r="K66" s="51">
        <f t="shared" si="1"/>
        <v>0.33709570593815502</v>
      </c>
      <c r="L66" s="55">
        <f t="shared" si="2"/>
        <v>0.12980988593155893</v>
      </c>
      <c r="M66" s="55">
        <f t="shared" si="3"/>
        <v>0.23596699415670849</v>
      </c>
      <c r="N66" s="52">
        <f t="shared" si="4"/>
        <v>0.36577688008826742</v>
      </c>
      <c r="O66" s="53"/>
      <c r="P66" s="53"/>
    </row>
    <row r="67" spans="1:16" x14ac:dyDescent="0.25">
      <c r="A67" s="159">
        <v>64</v>
      </c>
      <c r="B67" s="175" t="s">
        <v>159</v>
      </c>
      <c r="C67" s="172" t="s">
        <v>173</v>
      </c>
      <c r="D67" s="166" t="s">
        <v>286</v>
      </c>
      <c r="E67" s="174" t="s">
        <v>287</v>
      </c>
      <c r="F67" s="224">
        <v>2983</v>
      </c>
      <c r="G67" s="225">
        <v>5285868.2750000004</v>
      </c>
      <c r="H67" s="8">
        <v>1986</v>
      </c>
      <c r="I67" s="8">
        <v>3943005</v>
      </c>
      <c r="J67" s="51">
        <f t="shared" si="0"/>
        <v>0.66577271203486421</v>
      </c>
      <c r="K67" s="51">
        <f t="shared" si="1"/>
        <v>0.74595218701321109</v>
      </c>
      <c r="L67" s="55">
        <f t="shared" si="2"/>
        <v>0.19973181361045925</v>
      </c>
      <c r="M67" s="55">
        <f t="shared" si="3"/>
        <v>0.52216653090924769</v>
      </c>
      <c r="N67" s="52">
        <f t="shared" si="4"/>
        <v>0.72189834451970691</v>
      </c>
      <c r="O67" s="53"/>
      <c r="P67" s="53"/>
    </row>
    <row r="68" spans="1:16" x14ac:dyDescent="0.25">
      <c r="A68" s="159">
        <v>65</v>
      </c>
      <c r="B68" s="175" t="s">
        <v>159</v>
      </c>
      <c r="C68" s="172" t="s">
        <v>173</v>
      </c>
      <c r="D68" s="166" t="s">
        <v>284</v>
      </c>
      <c r="E68" s="174" t="s">
        <v>285</v>
      </c>
      <c r="F68" s="224">
        <v>1295</v>
      </c>
      <c r="G68" s="225">
        <v>2281988.25</v>
      </c>
      <c r="H68" s="8">
        <v>997</v>
      </c>
      <c r="I68" s="8">
        <v>1640855</v>
      </c>
      <c r="J68" s="51">
        <f t="shared" ref="J68:J131" si="5">IFERROR(H68/F68,0)</f>
        <v>0.76988416988416986</v>
      </c>
      <c r="K68" s="51">
        <f t="shared" ref="K68:K131" si="6">IFERROR(I68/G68,0)</f>
        <v>0.71904620893643956</v>
      </c>
      <c r="L68" s="55">
        <f t="shared" si="2"/>
        <v>0.23096525096525095</v>
      </c>
      <c r="M68" s="55">
        <f t="shared" si="3"/>
        <v>0.50333234625550771</v>
      </c>
      <c r="N68" s="52">
        <f t="shared" si="4"/>
        <v>0.7342975972207586</v>
      </c>
      <c r="O68" s="53"/>
      <c r="P68" s="53"/>
    </row>
    <row r="69" spans="1:16" x14ac:dyDescent="0.25">
      <c r="A69" s="159">
        <v>66</v>
      </c>
      <c r="B69" s="175" t="s">
        <v>159</v>
      </c>
      <c r="C69" s="172" t="s">
        <v>173</v>
      </c>
      <c r="D69" s="166" t="s">
        <v>282</v>
      </c>
      <c r="E69" s="174" t="s">
        <v>283</v>
      </c>
      <c r="F69" s="224">
        <v>2932</v>
      </c>
      <c r="G69" s="225">
        <v>5192470.9249999998</v>
      </c>
      <c r="H69" s="8">
        <v>2637</v>
      </c>
      <c r="I69" s="8">
        <v>3822175</v>
      </c>
      <c r="J69" s="51">
        <f t="shared" si="5"/>
        <v>0.89938608458390179</v>
      </c>
      <c r="K69" s="51">
        <f t="shared" si="6"/>
        <v>0.73609945153424239</v>
      </c>
      <c r="L69" s="55">
        <f t="shared" ref="L69:L132" si="7">IF((J69*0.3)&gt;30%,30%,(J69*0.3))</f>
        <v>0.26981582537517051</v>
      </c>
      <c r="M69" s="55">
        <f t="shared" ref="M69:M132" si="8">IF((K69*0.7)&gt;70%,70%,(K69*0.7))</f>
        <v>0.51526961607396959</v>
      </c>
      <c r="N69" s="52">
        <f t="shared" ref="N69:N132" si="9">L69+M69</f>
        <v>0.78508544144914016</v>
      </c>
      <c r="O69" s="53"/>
      <c r="P69" s="53"/>
    </row>
    <row r="70" spans="1:16" x14ac:dyDescent="0.25">
      <c r="A70" s="159">
        <v>67</v>
      </c>
      <c r="B70" s="175" t="s">
        <v>159</v>
      </c>
      <c r="C70" s="172" t="s">
        <v>173</v>
      </c>
      <c r="D70" s="166" t="s">
        <v>1008</v>
      </c>
      <c r="E70" s="173" t="s">
        <v>1009</v>
      </c>
      <c r="F70" s="224">
        <v>1239</v>
      </c>
      <c r="G70" s="225">
        <v>2187159.7250000001</v>
      </c>
      <c r="H70" s="8">
        <v>1355</v>
      </c>
      <c r="I70" s="8">
        <v>1830880</v>
      </c>
      <c r="J70" s="51">
        <f t="shared" si="5"/>
        <v>1.0936238902340598</v>
      </c>
      <c r="K70" s="51">
        <f t="shared" si="6"/>
        <v>0.83710392938951905</v>
      </c>
      <c r="L70" s="55">
        <f t="shared" si="7"/>
        <v>0.3</v>
      </c>
      <c r="M70" s="55">
        <f t="shared" si="8"/>
        <v>0.58597275057266329</v>
      </c>
      <c r="N70" s="52">
        <f t="shared" si="9"/>
        <v>0.88597275057266334</v>
      </c>
      <c r="O70" s="53"/>
      <c r="P70" s="53"/>
    </row>
    <row r="71" spans="1:16" x14ac:dyDescent="0.25">
      <c r="A71" s="159">
        <v>68</v>
      </c>
      <c r="B71" s="175" t="s">
        <v>159</v>
      </c>
      <c r="C71" s="172" t="s">
        <v>173</v>
      </c>
      <c r="D71" s="166" t="s">
        <v>281</v>
      </c>
      <c r="E71" s="173" t="s">
        <v>1134</v>
      </c>
      <c r="F71" s="224">
        <v>442</v>
      </c>
      <c r="G71" s="225">
        <v>780116.47499999998</v>
      </c>
      <c r="H71" s="8">
        <v>332</v>
      </c>
      <c r="I71" s="8">
        <v>579525</v>
      </c>
      <c r="J71" s="51">
        <f t="shared" si="5"/>
        <v>0.75113122171945701</v>
      </c>
      <c r="K71" s="51">
        <f t="shared" si="6"/>
        <v>0.7428698387635001</v>
      </c>
      <c r="L71" s="55">
        <f t="shared" si="7"/>
        <v>0.22533936651583708</v>
      </c>
      <c r="M71" s="55">
        <f t="shared" si="8"/>
        <v>0.52000888713445004</v>
      </c>
      <c r="N71" s="52">
        <f t="shared" si="9"/>
        <v>0.74534825365028712</v>
      </c>
      <c r="O71" s="53"/>
      <c r="P71" s="53"/>
    </row>
    <row r="72" spans="1:16" x14ac:dyDescent="0.25">
      <c r="A72" s="159">
        <v>69</v>
      </c>
      <c r="B72" s="176" t="s">
        <v>159</v>
      </c>
      <c r="C72" s="177" t="s">
        <v>173</v>
      </c>
      <c r="D72" s="166" t="s">
        <v>280</v>
      </c>
      <c r="E72" s="178" t="s">
        <v>1135</v>
      </c>
      <c r="F72" s="224">
        <v>1047</v>
      </c>
      <c r="G72" s="225">
        <v>1866354.2250000001</v>
      </c>
      <c r="H72" s="8">
        <v>677</v>
      </c>
      <c r="I72" s="8">
        <v>1237475</v>
      </c>
      <c r="J72" s="51">
        <f t="shared" si="5"/>
        <v>0.64660936007640879</v>
      </c>
      <c r="K72" s="51">
        <f t="shared" si="6"/>
        <v>0.66304401566642579</v>
      </c>
      <c r="L72" s="55">
        <f t="shared" si="7"/>
        <v>0.19398280802292264</v>
      </c>
      <c r="M72" s="55">
        <f t="shared" si="8"/>
        <v>0.464130810966498</v>
      </c>
      <c r="N72" s="52">
        <f t="shared" si="9"/>
        <v>0.65811361898942067</v>
      </c>
      <c r="O72" s="53"/>
      <c r="P72" s="53"/>
    </row>
    <row r="73" spans="1:16" x14ac:dyDescent="0.25">
      <c r="A73" s="159">
        <v>70</v>
      </c>
      <c r="B73" s="179" t="s">
        <v>158</v>
      </c>
      <c r="C73" s="179" t="s">
        <v>173</v>
      </c>
      <c r="D73" s="166" t="s">
        <v>288</v>
      </c>
      <c r="E73" s="179" t="s">
        <v>1165</v>
      </c>
      <c r="F73" s="224">
        <v>5073</v>
      </c>
      <c r="G73" s="225">
        <v>8982425.75</v>
      </c>
      <c r="H73" s="8">
        <v>4771</v>
      </c>
      <c r="I73" s="8">
        <v>6471555</v>
      </c>
      <c r="J73" s="51">
        <f t="shared" si="5"/>
        <v>0.94046915040410017</v>
      </c>
      <c r="K73" s="51">
        <f t="shared" si="6"/>
        <v>0.72046852154608676</v>
      </c>
      <c r="L73" s="55">
        <f t="shared" si="7"/>
        <v>0.28214074512123005</v>
      </c>
      <c r="M73" s="55">
        <f t="shared" si="8"/>
        <v>0.50432796508226074</v>
      </c>
      <c r="N73" s="52">
        <f t="shared" si="9"/>
        <v>0.78646871020349085</v>
      </c>
      <c r="O73" s="53"/>
      <c r="P73" s="53"/>
    </row>
    <row r="74" spans="1:16" x14ac:dyDescent="0.25">
      <c r="A74" s="159">
        <v>71</v>
      </c>
      <c r="B74" s="179" t="s">
        <v>158</v>
      </c>
      <c r="C74" s="179" t="s">
        <v>173</v>
      </c>
      <c r="D74" s="166" t="s">
        <v>289</v>
      </c>
      <c r="E74" s="179" t="s">
        <v>290</v>
      </c>
      <c r="F74" s="224">
        <v>5407</v>
      </c>
      <c r="G74" s="225">
        <v>9555606.3499999996</v>
      </c>
      <c r="H74" s="8">
        <v>6903</v>
      </c>
      <c r="I74" s="8">
        <v>9110695</v>
      </c>
      <c r="J74" s="51">
        <f t="shared" si="5"/>
        <v>1.276678379877936</v>
      </c>
      <c r="K74" s="51">
        <f t="shared" si="6"/>
        <v>0.95343975738389442</v>
      </c>
      <c r="L74" s="55">
        <f t="shared" si="7"/>
        <v>0.3</v>
      </c>
      <c r="M74" s="55">
        <f t="shared" si="8"/>
        <v>0.66740783016872607</v>
      </c>
      <c r="N74" s="52">
        <f t="shared" si="9"/>
        <v>0.96740783016872611</v>
      </c>
      <c r="O74" s="53"/>
      <c r="P74" s="53"/>
    </row>
    <row r="75" spans="1:16" x14ac:dyDescent="0.25">
      <c r="A75" s="159">
        <v>72</v>
      </c>
      <c r="B75" s="179" t="s">
        <v>158</v>
      </c>
      <c r="C75" s="179" t="s">
        <v>173</v>
      </c>
      <c r="D75" s="166" t="s">
        <v>291</v>
      </c>
      <c r="E75" s="179" t="s">
        <v>1349</v>
      </c>
      <c r="F75" s="224">
        <v>794</v>
      </c>
      <c r="G75" s="225">
        <v>1405214.2250000001</v>
      </c>
      <c r="H75" s="8">
        <v>752</v>
      </c>
      <c r="I75" s="8">
        <v>1514565</v>
      </c>
      <c r="J75" s="51">
        <f t="shared" si="5"/>
        <v>0.94710327455919396</v>
      </c>
      <c r="K75" s="51">
        <f t="shared" si="6"/>
        <v>1.0778178679482127</v>
      </c>
      <c r="L75" s="55">
        <f t="shared" si="7"/>
        <v>0.28413098236775819</v>
      </c>
      <c r="M75" s="55">
        <f t="shared" si="8"/>
        <v>0.7</v>
      </c>
      <c r="N75" s="52">
        <f t="shared" si="9"/>
        <v>0.9841309823677582</v>
      </c>
      <c r="O75" s="53"/>
      <c r="P75" s="53"/>
    </row>
    <row r="76" spans="1:16" x14ac:dyDescent="0.25">
      <c r="A76" s="159">
        <v>73</v>
      </c>
      <c r="B76" s="179" t="s">
        <v>147</v>
      </c>
      <c r="C76" s="179" t="s">
        <v>173</v>
      </c>
      <c r="D76" s="166" t="s">
        <v>339</v>
      </c>
      <c r="E76" s="179" t="s">
        <v>340</v>
      </c>
      <c r="F76" s="224">
        <v>813</v>
      </c>
      <c r="G76" s="225">
        <v>1445990.3999999999</v>
      </c>
      <c r="H76" s="8">
        <v>918</v>
      </c>
      <c r="I76" s="8">
        <v>1059705</v>
      </c>
      <c r="J76" s="51">
        <f t="shared" si="5"/>
        <v>1.1291512915129152</v>
      </c>
      <c r="K76" s="51">
        <f t="shared" si="6"/>
        <v>0.73285756253983436</v>
      </c>
      <c r="L76" s="55">
        <f t="shared" si="7"/>
        <v>0.3</v>
      </c>
      <c r="M76" s="55">
        <f t="shared" si="8"/>
        <v>0.51300029377788403</v>
      </c>
      <c r="N76" s="52">
        <f t="shared" si="9"/>
        <v>0.81300029377788396</v>
      </c>
      <c r="O76" s="53"/>
      <c r="P76" s="53"/>
    </row>
    <row r="77" spans="1:16" x14ac:dyDescent="0.25">
      <c r="A77" s="159">
        <v>74</v>
      </c>
      <c r="B77" s="179" t="s">
        <v>147</v>
      </c>
      <c r="C77" s="179" t="s">
        <v>173</v>
      </c>
      <c r="D77" s="166" t="s">
        <v>337</v>
      </c>
      <c r="E77" s="179" t="s">
        <v>1350</v>
      </c>
      <c r="F77" s="224">
        <v>1080</v>
      </c>
      <c r="G77" s="225">
        <v>1906464.425</v>
      </c>
      <c r="H77" s="8">
        <v>1011</v>
      </c>
      <c r="I77" s="8">
        <v>1493475</v>
      </c>
      <c r="J77" s="51">
        <f t="shared" si="5"/>
        <v>0.93611111111111112</v>
      </c>
      <c r="K77" s="51">
        <f t="shared" si="6"/>
        <v>0.78337417704502932</v>
      </c>
      <c r="L77" s="55">
        <f t="shared" si="7"/>
        <v>0.28083333333333332</v>
      </c>
      <c r="M77" s="55">
        <f t="shared" si="8"/>
        <v>0.5483619239315205</v>
      </c>
      <c r="N77" s="52">
        <f t="shared" si="9"/>
        <v>0.82919525726485377</v>
      </c>
      <c r="O77" s="53"/>
      <c r="P77" s="53"/>
    </row>
    <row r="78" spans="1:16" x14ac:dyDescent="0.25">
      <c r="A78" s="159">
        <v>75</v>
      </c>
      <c r="B78" s="179" t="s">
        <v>157</v>
      </c>
      <c r="C78" s="179" t="s">
        <v>173</v>
      </c>
      <c r="D78" s="166" t="s">
        <v>295</v>
      </c>
      <c r="E78" s="179" t="s">
        <v>1166</v>
      </c>
      <c r="F78" s="224">
        <v>1741</v>
      </c>
      <c r="G78" s="225">
        <v>3084989.7250000001</v>
      </c>
      <c r="H78" s="8">
        <v>1042</v>
      </c>
      <c r="I78" s="8">
        <v>2328050</v>
      </c>
      <c r="J78" s="51">
        <f t="shared" si="5"/>
        <v>0.59850660539919587</v>
      </c>
      <c r="K78" s="51">
        <f t="shared" si="6"/>
        <v>0.75463784567386194</v>
      </c>
      <c r="L78" s="55">
        <f t="shared" si="7"/>
        <v>0.17955198161975874</v>
      </c>
      <c r="M78" s="55">
        <f t="shared" si="8"/>
        <v>0.52824649197170337</v>
      </c>
      <c r="N78" s="52">
        <f t="shared" si="9"/>
        <v>0.70779847359146209</v>
      </c>
      <c r="O78" s="53"/>
      <c r="P78" s="53"/>
    </row>
    <row r="79" spans="1:16" x14ac:dyDescent="0.25">
      <c r="A79" s="159">
        <v>76</v>
      </c>
      <c r="B79" s="179" t="s">
        <v>157</v>
      </c>
      <c r="C79" s="179" t="s">
        <v>173</v>
      </c>
      <c r="D79" s="166" t="s">
        <v>293</v>
      </c>
      <c r="E79" s="179" t="s">
        <v>294</v>
      </c>
      <c r="F79" s="224">
        <v>1581</v>
      </c>
      <c r="G79" s="225">
        <v>2803091.3</v>
      </c>
      <c r="H79" s="8">
        <v>874</v>
      </c>
      <c r="I79" s="8">
        <v>1453870</v>
      </c>
      <c r="J79" s="51">
        <f t="shared" si="5"/>
        <v>0.55281467425679953</v>
      </c>
      <c r="K79" s="51">
        <f t="shared" si="6"/>
        <v>0.51866665919872113</v>
      </c>
      <c r="L79" s="55">
        <f t="shared" si="7"/>
        <v>0.16584440227703987</v>
      </c>
      <c r="M79" s="55">
        <f t="shared" si="8"/>
        <v>0.36306666143910477</v>
      </c>
      <c r="N79" s="52">
        <f t="shared" si="9"/>
        <v>0.5289110637161446</v>
      </c>
      <c r="O79" s="53"/>
      <c r="P79" s="53"/>
    </row>
    <row r="80" spans="1:16" x14ac:dyDescent="0.25">
      <c r="A80" s="159">
        <v>77</v>
      </c>
      <c r="B80" s="179" t="s">
        <v>157</v>
      </c>
      <c r="C80" s="179" t="s">
        <v>173</v>
      </c>
      <c r="D80" s="166" t="s">
        <v>296</v>
      </c>
      <c r="E80" s="179" t="s">
        <v>297</v>
      </c>
      <c r="F80" s="224">
        <v>1945</v>
      </c>
      <c r="G80" s="225">
        <v>3423805.2250000001</v>
      </c>
      <c r="H80" s="8">
        <v>1331</v>
      </c>
      <c r="I80" s="8">
        <v>2059505</v>
      </c>
      <c r="J80" s="51">
        <f t="shared" si="5"/>
        <v>0.68431876606683806</v>
      </c>
      <c r="K80" s="51">
        <f t="shared" si="6"/>
        <v>0.60152516415416124</v>
      </c>
      <c r="L80" s="55">
        <f t="shared" si="7"/>
        <v>0.20529562982005142</v>
      </c>
      <c r="M80" s="55">
        <f t="shared" si="8"/>
        <v>0.42106761490791283</v>
      </c>
      <c r="N80" s="52">
        <f t="shared" si="9"/>
        <v>0.62636324472796423</v>
      </c>
      <c r="O80" s="53"/>
      <c r="P80" s="53"/>
    </row>
    <row r="81" spans="1:16" x14ac:dyDescent="0.25">
      <c r="A81" s="159">
        <v>78</v>
      </c>
      <c r="B81" s="169" t="s">
        <v>142</v>
      </c>
      <c r="C81" s="167" t="s">
        <v>173</v>
      </c>
      <c r="D81" s="166" t="s">
        <v>300</v>
      </c>
      <c r="E81" s="169" t="s">
        <v>301</v>
      </c>
      <c r="F81" s="224">
        <v>667</v>
      </c>
      <c r="G81" s="225">
        <v>1174908.1499999999</v>
      </c>
      <c r="H81" s="8">
        <v>548</v>
      </c>
      <c r="I81" s="8">
        <v>630540</v>
      </c>
      <c r="J81" s="51">
        <f t="shared" si="5"/>
        <v>0.8215892053973014</v>
      </c>
      <c r="K81" s="51">
        <f t="shared" si="6"/>
        <v>0.53667173897806397</v>
      </c>
      <c r="L81" s="55">
        <f t="shared" si="7"/>
        <v>0.24647676161919041</v>
      </c>
      <c r="M81" s="55">
        <f t="shared" si="8"/>
        <v>0.37567021728464478</v>
      </c>
      <c r="N81" s="52">
        <f t="shared" si="9"/>
        <v>0.62214697890383519</v>
      </c>
      <c r="O81" s="53"/>
      <c r="P81" s="53"/>
    </row>
    <row r="82" spans="1:16" x14ac:dyDescent="0.25">
      <c r="A82" s="159">
        <v>79</v>
      </c>
      <c r="B82" s="169" t="s">
        <v>142</v>
      </c>
      <c r="C82" s="167" t="s">
        <v>173</v>
      </c>
      <c r="D82" s="166" t="s">
        <v>304</v>
      </c>
      <c r="E82" s="169" t="s">
        <v>305</v>
      </c>
      <c r="F82" s="224">
        <v>915</v>
      </c>
      <c r="G82" s="225">
        <v>1619428.15</v>
      </c>
      <c r="H82" s="8">
        <v>778</v>
      </c>
      <c r="I82" s="8">
        <v>972215</v>
      </c>
      <c r="J82" s="51">
        <f t="shared" si="5"/>
        <v>0.85027322404371586</v>
      </c>
      <c r="K82" s="51">
        <f t="shared" si="6"/>
        <v>0.60034463399935345</v>
      </c>
      <c r="L82" s="55">
        <f t="shared" si="7"/>
        <v>0.25508196721311477</v>
      </c>
      <c r="M82" s="55">
        <f t="shared" si="8"/>
        <v>0.42024124379954741</v>
      </c>
      <c r="N82" s="52">
        <f t="shared" si="9"/>
        <v>0.67532321101266213</v>
      </c>
      <c r="O82" s="53"/>
      <c r="P82" s="53"/>
    </row>
    <row r="83" spans="1:16" x14ac:dyDescent="0.25">
      <c r="A83" s="159">
        <v>80</v>
      </c>
      <c r="B83" s="169" t="s">
        <v>142</v>
      </c>
      <c r="C83" s="167" t="s">
        <v>173</v>
      </c>
      <c r="D83" s="166" t="s">
        <v>298</v>
      </c>
      <c r="E83" s="169" t="s">
        <v>299</v>
      </c>
      <c r="F83" s="224">
        <v>392</v>
      </c>
      <c r="G83" s="225">
        <v>689416.97499999998</v>
      </c>
      <c r="H83" s="8">
        <v>319</v>
      </c>
      <c r="I83" s="8">
        <v>358585</v>
      </c>
      <c r="J83" s="51">
        <f t="shared" si="5"/>
        <v>0.81377551020408168</v>
      </c>
      <c r="K83" s="51">
        <f t="shared" si="6"/>
        <v>0.52012789502318246</v>
      </c>
      <c r="L83" s="55">
        <f t="shared" si="7"/>
        <v>0.2441326530612245</v>
      </c>
      <c r="M83" s="55">
        <f t="shared" si="8"/>
        <v>0.36408952651622772</v>
      </c>
      <c r="N83" s="52">
        <f t="shared" si="9"/>
        <v>0.60822217957745228</v>
      </c>
      <c r="O83" s="53"/>
      <c r="P83" s="53"/>
    </row>
    <row r="84" spans="1:16" x14ac:dyDescent="0.25">
      <c r="A84" s="159">
        <v>81</v>
      </c>
      <c r="B84" s="169" t="s">
        <v>142</v>
      </c>
      <c r="C84" s="167" t="s">
        <v>173</v>
      </c>
      <c r="D84" s="166" t="s">
        <v>302</v>
      </c>
      <c r="E84" s="169" t="s">
        <v>303</v>
      </c>
      <c r="F84" s="224">
        <v>640</v>
      </c>
      <c r="G84" s="225">
        <v>1144177.95</v>
      </c>
      <c r="H84" s="8">
        <v>675</v>
      </c>
      <c r="I84" s="8">
        <v>687460</v>
      </c>
      <c r="J84" s="51">
        <f t="shared" si="5"/>
        <v>1.0546875</v>
      </c>
      <c r="K84" s="51">
        <f t="shared" si="6"/>
        <v>0.60083311341561862</v>
      </c>
      <c r="L84" s="55">
        <f t="shared" si="7"/>
        <v>0.3</v>
      </c>
      <c r="M84" s="55">
        <f t="shared" si="8"/>
        <v>0.42058317939093304</v>
      </c>
      <c r="N84" s="52">
        <f t="shared" si="9"/>
        <v>0.72058317939093297</v>
      </c>
      <c r="O84" s="53"/>
      <c r="P84" s="53"/>
    </row>
    <row r="85" spans="1:16" x14ac:dyDescent="0.25">
      <c r="A85" s="159">
        <v>82</v>
      </c>
      <c r="B85" s="169" t="s">
        <v>155</v>
      </c>
      <c r="C85" s="167" t="s">
        <v>173</v>
      </c>
      <c r="D85" s="166" t="s">
        <v>314</v>
      </c>
      <c r="E85" s="169" t="s">
        <v>315</v>
      </c>
      <c r="F85" s="224">
        <v>769</v>
      </c>
      <c r="G85" s="225">
        <v>1384513.05</v>
      </c>
      <c r="H85" s="8">
        <v>878</v>
      </c>
      <c r="I85" s="8">
        <v>1043760</v>
      </c>
      <c r="J85" s="51">
        <f t="shared" si="5"/>
        <v>1.141742522756827</v>
      </c>
      <c r="K85" s="51">
        <f t="shared" si="6"/>
        <v>0.75388238485726078</v>
      </c>
      <c r="L85" s="55">
        <f t="shared" si="7"/>
        <v>0.3</v>
      </c>
      <c r="M85" s="55">
        <f t="shared" si="8"/>
        <v>0.52771766940008247</v>
      </c>
      <c r="N85" s="52">
        <f t="shared" si="9"/>
        <v>0.82771766940008251</v>
      </c>
      <c r="O85" s="53"/>
      <c r="P85" s="53"/>
    </row>
    <row r="86" spans="1:16" x14ac:dyDescent="0.25">
      <c r="A86" s="159">
        <v>83</v>
      </c>
      <c r="B86" s="169" t="s">
        <v>155</v>
      </c>
      <c r="C86" s="167" t="s">
        <v>173</v>
      </c>
      <c r="D86" s="166" t="s">
        <v>318</v>
      </c>
      <c r="E86" s="169" t="s">
        <v>319</v>
      </c>
      <c r="F86" s="224">
        <v>442</v>
      </c>
      <c r="G86" s="225">
        <v>791006.47499999998</v>
      </c>
      <c r="H86" s="8">
        <v>407</v>
      </c>
      <c r="I86" s="8">
        <v>479400</v>
      </c>
      <c r="J86" s="51">
        <f t="shared" si="5"/>
        <v>0.920814479638009</v>
      </c>
      <c r="K86" s="51">
        <f t="shared" si="6"/>
        <v>0.60606330687748167</v>
      </c>
      <c r="L86" s="55">
        <f t="shared" si="7"/>
        <v>0.27624434389140268</v>
      </c>
      <c r="M86" s="55">
        <f t="shared" si="8"/>
        <v>0.42424431481423713</v>
      </c>
      <c r="N86" s="52">
        <f t="shared" si="9"/>
        <v>0.70048865870563981</v>
      </c>
      <c r="O86" s="53"/>
      <c r="P86" s="53"/>
    </row>
    <row r="87" spans="1:16" x14ac:dyDescent="0.25">
      <c r="A87" s="159">
        <v>84</v>
      </c>
      <c r="B87" s="169" t="s">
        <v>155</v>
      </c>
      <c r="C87" s="167" t="s">
        <v>173</v>
      </c>
      <c r="D87" s="166" t="s">
        <v>316</v>
      </c>
      <c r="E87" s="169" t="s">
        <v>317</v>
      </c>
      <c r="F87" s="224">
        <v>493</v>
      </c>
      <c r="G87" s="225">
        <v>884212.85</v>
      </c>
      <c r="H87" s="8">
        <v>372</v>
      </c>
      <c r="I87" s="8">
        <v>397705</v>
      </c>
      <c r="J87" s="51">
        <f t="shared" si="5"/>
        <v>0.75456389452332662</v>
      </c>
      <c r="K87" s="51">
        <f t="shared" si="6"/>
        <v>0.4497842346444072</v>
      </c>
      <c r="L87" s="55">
        <f t="shared" si="7"/>
        <v>0.22636916835699797</v>
      </c>
      <c r="M87" s="55">
        <f t="shared" si="8"/>
        <v>0.314848964251085</v>
      </c>
      <c r="N87" s="52">
        <f t="shared" si="9"/>
        <v>0.54121813260808294</v>
      </c>
      <c r="O87" s="53"/>
      <c r="P87" s="53"/>
    </row>
    <row r="88" spans="1:16" x14ac:dyDescent="0.25">
      <c r="A88" s="159">
        <v>85</v>
      </c>
      <c r="B88" s="169" t="s">
        <v>146</v>
      </c>
      <c r="C88" s="167" t="s">
        <v>173</v>
      </c>
      <c r="D88" s="166" t="s">
        <v>334</v>
      </c>
      <c r="E88" s="169" t="s">
        <v>1336</v>
      </c>
      <c r="F88" s="224">
        <v>1161</v>
      </c>
      <c r="G88" s="225">
        <v>1957669.325</v>
      </c>
      <c r="H88" s="8">
        <v>694</v>
      </c>
      <c r="I88" s="8">
        <v>1073850</v>
      </c>
      <c r="J88" s="51">
        <f t="shared" si="5"/>
        <v>0.59776055124892336</v>
      </c>
      <c r="K88" s="51">
        <f t="shared" si="6"/>
        <v>0.54853492685747629</v>
      </c>
      <c r="L88" s="55">
        <f t="shared" si="7"/>
        <v>0.179328165374677</v>
      </c>
      <c r="M88" s="55">
        <f t="shared" si="8"/>
        <v>0.3839744488002334</v>
      </c>
      <c r="N88" s="52">
        <f t="shared" si="9"/>
        <v>0.56330261417491045</v>
      </c>
      <c r="O88" s="53"/>
      <c r="P88" s="53"/>
    </row>
    <row r="89" spans="1:16" x14ac:dyDescent="0.25">
      <c r="A89" s="159">
        <v>86</v>
      </c>
      <c r="B89" s="169" t="s">
        <v>148</v>
      </c>
      <c r="C89" s="167" t="s">
        <v>173</v>
      </c>
      <c r="D89" s="166" t="s">
        <v>345</v>
      </c>
      <c r="E89" s="169" t="s">
        <v>1337</v>
      </c>
      <c r="F89" s="224">
        <v>708</v>
      </c>
      <c r="G89" s="225">
        <v>1282175.5</v>
      </c>
      <c r="H89" s="8">
        <v>645</v>
      </c>
      <c r="I89" s="8">
        <v>715720</v>
      </c>
      <c r="J89" s="51">
        <f t="shared" si="5"/>
        <v>0.91101694915254239</v>
      </c>
      <c r="K89" s="51">
        <f t="shared" si="6"/>
        <v>0.55820751527384516</v>
      </c>
      <c r="L89" s="55">
        <f t="shared" si="7"/>
        <v>0.27330508474576271</v>
      </c>
      <c r="M89" s="55">
        <f t="shared" si="8"/>
        <v>0.39074526069169158</v>
      </c>
      <c r="N89" s="52">
        <f t="shared" si="9"/>
        <v>0.66405034543745423</v>
      </c>
      <c r="O89" s="53"/>
      <c r="P89" s="53"/>
    </row>
    <row r="90" spans="1:16" x14ac:dyDescent="0.25">
      <c r="A90" s="159">
        <v>87</v>
      </c>
      <c r="B90" s="169" t="s">
        <v>148</v>
      </c>
      <c r="C90" s="167" t="s">
        <v>173</v>
      </c>
      <c r="D90" s="166" t="s">
        <v>346</v>
      </c>
      <c r="E90" s="169" t="s">
        <v>347</v>
      </c>
      <c r="F90" s="224">
        <v>1518</v>
      </c>
      <c r="G90" s="225">
        <v>2725265.9</v>
      </c>
      <c r="H90" s="8">
        <v>1427</v>
      </c>
      <c r="I90" s="8">
        <v>1833665</v>
      </c>
      <c r="J90" s="51">
        <f t="shared" si="5"/>
        <v>0.94005270092226612</v>
      </c>
      <c r="K90" s="51">
        <f t="shared" si="6"/>
        <v>0.67283893289091534</v>
      </c>
      <c r="L90" s="55">
        <f t="shared" si="7"/>
        <v>0.28201581027667982</v>
      </c>
      <c r="M90" s="55">
        <f t="shared" si="8"/>
        <v>0.4709872530236407</v>
      </c>
      <c r="N90" s="52">
        <f t="shared" si="9"/>
        <v>0.75300306330032052</v>
      </c>
      <c r="O90" s="53"/>
      <c r="P90" s="53"/>
    </row>
    <row r="91" spans="1:16" x14ac:dyDescent="0.25">
      <c r="A91" s="159">
        <v>88</v>
      </c>
      <c r="B91" s="169" t="s">
        <v>148</v>
      </c>
      <c r="C91" s="167" t="s">
        <v>173</v>
      </c>
      <c r="D91" s="166" t="s">
        <v>343</v>
      </c>
      <c r="E91" s="169" t="s">
        <v>344</v>
      </c>
      <c r="F91" s="224">
        <v>303</v>
      </c>
      <c r="G91" s="225">
        <v>559786.375</v>
      </c>
      <c r="H91" s="8">
        <v>163</v>
      </c>
      <c r="I91" s="8">
        <v>163440</v>
      </c>
      <c r="J91" s="51">
        <f t="shared" si="5"/>
        <v>0.53795379537953791</v>
      </c>
      <c r="K91" s="51">
        <f t="shared" si="6"/>
        <v>0.2919685210273294</v>
      </c>
      <c r="L91" s="55">
        <f t="shared" si="7"/>
        <v>0.16138613861386136</v>
      </c>
      <c r="M91" s="55">
        <f t="shared" si="8"/>
        <v>0.20437796471913056</v>
      </c>
      <c r="N91" s="52">
        <f t="shared" si="9"/>
        <v>0.36576410333299192</v>
      </c>
      <c r="O91" s="53"/>
      <c r="P91" s="53"/>
    </row>
    <row r="92" spans="1:16" x14ac:dyDescent="0.25">
      <c r="A92" s="159">
        <v>89</v>
      </c>
      <c r="B92" s="169" t="s">
        <v>1329</v>
      </c>
      <c r="C92" s="167" t="s">
        <v>173</v>
      </c>
      <c r="D92" s="166" t="s">
        <v>1351</v>
      </c>
      <c r="E92" s="169" t="s">
        <v>1352</v>
      </c>
      <c r="F92" s="224">
        <v>1090</v>
      </c>
      <c r="G92" s="225">
        <v>1928933.45</v>
      </c>
      <c r="H92" s="8">
        <v>1175</v>
      </c>
      <c r="I92" s="8">
        <v>1372010</v>
      </c>
      <c r="J92" s="51">
        <f t="shared" si="5"/>
        <v>1.0779816513761469</v>
      </c>
      <c r="K92" s="51">
        <f t="shared" si="6"/>
        <v>0.71127907497275245</v>
      </c>
      <c r="L92" s="55">
        <f t="shared" si="7"/>
        <v>0.3</v>
      </c>
      <c r="M92" s="55">
        <f t="shared" si="8"/>
        <v>0.4978953524809267</v>
      </c>
      <c r="N92" s="52">
        <f t="shared" si="9"/>
        <v>0.79789535248092669</v>
      </c>
      <c r="O92" s="53"/>
      <c r="P92" s="53"/>
    </row>
    <row r="93" spans="1:16" x14ac:dyDescent="0.25">
      <c r="A93" s="159">
        <v>90</v>
      </c>
      <c r="B93" s="169" t="s">
        <v>1329</v>
      </c>
      <c r="C93" s="167" t="s">
        <v>173</v>
      </c>
      <c r="D93" s="166" t="s">
        <v>307</v>
      </c>
      <c r="E93" s="169" t="s">
        <v>1338</v>
      </c>
      <c r="F93" s="224">
        <v>1405</v>
      </c>
      <c r="G93" s="225">
        <v>2492161</v>
      </c>
      <c r="H93" s="8">
        <v>1476</v>
      </c>
      <c r="I93" s="8">
        <v>1608945</v>
      </c>
      <c r="J93" s="51">
        <f t="shared" si="5"/>
        <v>1.0505338078291815</v>
      </c>
      <c r="K93" s="51">
        <f t="shared" si="6"/>
        <v>0.64560235073095196</v>
      </c>
      <c r="L93" s="55">
        <f t="shared" si="7"/>
        <v>0.3</v>
      </c>
      <c r="M93" s="55">
        <f t="shared" si="8"/>
        <v>0.45192164551166636</v>
      </c>
      <c r="N93" s="52">
        <f t="shared" si="9"/>
        <v>0.7519216455116664</v>
      </c>
      <c r="O93" s="53"/>
      <c r="P93" s="53"/>
    </row>
    <row r="94" spans="1:16" x14ac:dyDescent="0.25">
      <c r="A94" s="159">
        <v>91</v>
      </c>
      <c r="B94" s="169" t="s">
        <v>1329</v>
      </c>
      <c r="C94" s="167" t="s">
        <v>173</v>
      </c>
      <c r="D94" s="166" t="s">
        <v>312</v>
      </c>
      <c r="E94" s="169" t="s">
        <v>313</v>
      </c>
      <c r="F94" s="224">
        <v>622</v>
      </c>
      <c r="G94" s="225">
        <v>1119726.7749999999</v>
      </c>
      <c r="H94" s="8">
        <v>464</v>
      </c>
      <c r="I94" s="8">
        <v>655115</v>
      </c>
      <c r="J94" s="51">
        <f t="shared" si="5"/>
        <v>0.74598070739549838</v>
      </c>
      <c r="K94" s="51">
        <f t="shared" si="6"/>
        <v>0.58506683471956811</v>
      </c>
      <c r="L94" s="55">
        <f t="shared" si="7"/>
        <v>0.22379421221864951</v>
      </c>
      <c r="M94" s="55">
        <f t="shared" si="8"/>
        <v>0.40954678430369768</v>
      </c>
      <c r="N94" s="52">
        <f t="shared" si="9"/>
        <v>0.63334099652234721</v>
      </c>
      <c r="O94" s="53"/>
      <c r="P94" s="53"/>
    </row>
    <row r="95" spans="1:16" x14ac:dyDescent="0.25">
      <c r="A95" s="159">
        <v>92</v>
      </c>
      <c r="B95" s="169" t="s">
        <v>1329</v>
      </c>
      <c r="C95" s="167" t="s">
        <v>173</v>
      </c>
      <c r="D95" s="166" t="s">
        <v>308</v>
      </c>
      <c r="E95" s="169" t="s">
        <v>309</v>
      </c>
      <c r="F95" s="224">
        <v>2079</v>
      </c>
      <c r="G95" s="225">
        <v>3680201.3</v>
      </c>
      <c r="H95" s="8">
        <v>1159</v>
      </c>
      <c r="I95" s="8">
        <v>1430240</v>
      </c>
      <c r="J95" s="51">
        <f t="shared" si="5"/>
        <v>0.55747955747955746</v>
      </c>
      <c r="K95" s="51">
        <f t="shared" si="6"/>
        <v>0.3886309153795473</v>
      </c>
      <c r="L95" s="55">
        <f t="shared" si="7"/>
        <v>0.16724386724386722</v>
      </c>
      <c r="M95" s="55">
        <f t="shared" si="8"/>
        <v>0.2720416407656831</v>
      </c>
      <c r="N95" s="52">
        <f t="shared" si="9"/>
        <v>0.43928550800955035</v>
      </c>
      <c r="O95" s="53"/>
      <c r="P95" s="53"/>
    </row>
    <row r="96" spans="1:16" x14ac:dyDescent="0.25">
      <c r="A96" s="159">
        <v>93</v>
      </c>
      <c r="B96" s="169" t="s">
        <v>149</v>
      </c>
      <c r="C96" s="167" t="s">
        <v>173</v>
      </c>
      <c r="D96" s="166" t="s">
        <v>1339</v>
      </c>
      <c r="E96" s="169" t="s">
        <v>1340</v>
      </c>
      <c r="F96" s="224">
        <v>2090</v>
      </c>
      <c r="G96" s="225">
        <v>3707205.3250000002</v>
      </c>
      <c r="H96" s="8">
        <v>894</v>
      </c>
      <c r="I96" s="8">
        <v>1878570</v>
      </c>
      <c r="J96" s="51">
        <f t="shared" si="5"/>
        <v>0.42775119617224883</v>
      </c>
      <c r="K96" s="51">
        <f t="shared" si="6"/>
        <v>0.50673481377781526</v>
      </c>
      <c r="L96" s="55">
        <f t="shared" si="7"/>
        <v>0.12832535885167465</v>
      </c>
      <c r="M96" s="55">
        <f t="shared" si="8"/>
        <v>0.35471436964447067</v>
      </c>
      <c r="N96" s="52">
        <f t="shared" si="9"/>
        <v>0.48303972849614529</v>
      </c>
      <c r="O96" s="53"/>
      <c r="P96" s="53"/>
    </row>
    <row r="97" spans="1:16" x14ac:dyDescent="0.25">
      <c r="A97" s="159">
        <v>94</v>
      </c>
      <c r="B97" s="169" t="s">
        <v>149</v>
      </c>
      <c r="C97" s="167" t="s">
        <v>173</v>
      </c>
      <c r="D97" s="166" t="s">
        <v>1080</v>
      </c>
      <c r="E97" s="169" t="s">
        <v>348</v>
      </c>
      <c r="F97" s="224">
        <v>1015</v>
      </c>
      <c r="G97" s="225">
        <v>1816211.875</v>
      </c>
      <c r="H97" s="8">
        <v>600</v>
      </c>
      <c r="I97" s="8">
        <v>1006740</v>
      </c>
      <c r="J97" s="51">
        <f t="shared" si="5"/>
        <v>0.59113300492610843</v>
      </c>
      <c r="K97" s="51">
        <f t="shared" si="6"/>
        <v>0.55430757493533067</v>
      </c>
      <c r="L97" s="55">
        <f t="shared" si="7"/>
        <v>0.17733990147783252</v>
      </c>
      <c r="M97" s="55">
        <f t="shared" si="8"/>
        <v>0.38801530245473143</v>
      </c>
      <c r="N97" s="52">
        <f t="shared" si="9"/>
        <v>0.565355203932564</v>
      </c>
      <c r="O97" s="53"/>
      <c r="P97" s="53"/>
    </row>
    <row r="98" spans="1:16" x14ac:dyDescent="0.25">
      <c r="A98" s="159">
        <v>95</v>
      </c>
      <c r="B98" s="169" t="s">
        <v>149</v>
      </c>
      <c r="C98" s="167" t="s">
        <v>173</v>
      </c>
      <c r="D98" s="166" t="s">
        <v>1079</v>
      </c>
      <c r="E98" s="169" t="s">
        <v>1318</v>
      </c>
      <c r="F98" s="224">
        <v>1213</v>
      </c>
      <c r="G98" s="225">
        <v>2138089.5249999999</v>
      </c>
      <c r="H98" s="8">
        <v>495</v>
      </c>
      <c r="I98" s="8">
        <v>944620</v>
      </c>
      <c r="J98" s="51">
        <f t="shared" si="5"/>
        <v>0.40807914262159933</v>
      </c>
      <c r="K98" s="51">
        <f t="shared" si="6"/>
        <v>0.44180563486928831</v>
      </c>
      <c r="L98" s="55">
        <f t="shared" si="7"/>
        <v>0.1224237427864798</v>
      </c>
      <c r="M98" s="55">
        <f t="shared" si="8"/>
        <v>0.3092639444085018</v>
      </c>
      <c r="N98" s="52">
        <f t="shared" si="9"/>
        <v>0.43168768719498163</v>
      </c>
      <c r="O98" s="53"/>
      <c r="P98" s="53"/>
    </row>
    <row r="99" spans="1:16" x14ac:dyDescent="0.25">
      <c r="A99" s="159">
        <v>96</v>
      </c>
      <c r="B99" s="169" t="s">
        <v>1082</v>
      </c>
      <c r="C99" s="167" t="s">
        <v>173</v>
      </c>
      <c r="D99" s="166" t="s">
        <v>1192</v>
      </c>
      <c r="E99" s="169" t="s">
        <v>1341</v>
      </c>
      <c r="F99" s="224">
        <v>924</v>
      </c>
      <c r="G99" s="225">
        <v>1632977.175</v>
      </c>
      <c r="H99" s="8">
        <v>592</v>
      </c>
      <c r="I99" s="8">
        <v>819050</v>
      </c>
      <c r="J99" s="51">
        <f t="shared" si="5"/>
        <v>0.64069264069264065</v>
      </c>
      <c r="K99" s="51">
        <f t="shared" si="6"/>
        <v>0.50156855376744625</v>
      </c>
      <c r="L99" s="55">
        <f t="shared" si="7"/>
        <v>0.19220779220779219</v>
      </c>
      <c r="M99" s="55">
        <f t="shared" si="8"/>
        <v>0.35109798763721234</v>
      </c>
      <c r="N99" s="52">
        <f t="shared" si="9"/>
        <v>0.5433057798450045</v>
      </c>
      <c r="O99" s="53"/>
      <c r="P99" s="53"/>
    </row>
    <row r="100" spans="1:16" x14ac:dyDescent="0.25">
      <c r="A100" s="159">
        <v>97</v>
      </c>
      <c r="B100" s="169" t="s">
        <v>1082</v>
      </c>
      <c r="C100" s="167" t="s">
        <v>173</v>
      </c>
      <c r="D100" s="166" t="s">
        <v>1193</v>
      </c>
      <c r="E100" s="169" t="s">
        <v>1319</v>
      </c>
      <c r="F100" s="224">
        <v>965</v>
      </c>
      <c r="G100" s="225">
        <v>1717974.5249999999</v>
      </c>
      <c r="H100" s="8">
        <v>536</v>
      </c>
      <c r="I100" s="8">
        <v>874115</v>
      </c>
      <c r="J100" s="51">
        <f t="shared" si="5"/>
        <v>0.55544041450777204</v>
      </c>
      <c r="K100" s="51">
        <f t="shared" si="6"/>
        <v>0.50880556567042234</v>
      </c>
      <c r="L100" s="55">
        <f t="shared" si="7"/>
        <v>0.1666321243523316</v>
      </c>
      <c r="M100" s="55">
        <f t="shared" si="8"/>
        <v>0.3561638959692956</v>
      </c>
      <c r="N100" s="52">
        <f t="shared" si="9"/>
        <v>0.5227960203216272</v>
      </c>
      <c r="O100" s="53"/>
      <c r="P100" s="53"/>
    </row>
    <row r="101" spans="1:16" x14ac:dyDescent="0.25">
      <c r="A101" s="159">
        <v>98</v>
      </c>
      <c r="B101" s="169" t="s">
        <v>150</v>
      </c>
      <c r="C101" s="167" t="s">
        <v>173</v>
      </c>
      <c r="D101" s="166" t="s">
        <v>1195</v>
      </c>
      <c r="E101" s="169" t="s">
        <v>397</v>
      </c>
      <c r="F101" s="224">
        <v>1604</v>
      </c>
      <c r="G101" s="225">
        <v>2846802.4750000001</v>
      </c>
      <c r="H101" s="8">
        <v>748</v>
      </c>
      <c r="I101" s="8">
        <v>1214525</v>
      </c>
      <c r="J101" s="51">
        <f t="shared" si="5"/>
        <v>0.46633416458852867</v>
      </c>
      <c r="K101" s="51">
        <f t="shared" si="6"/>
        <v>0.42662777297184973</v>
      </c>
      <c r="L101" s="55">
        <f t="shared" si="7"/>
        <v>0.13990024937655859</v>
      </c>
      <c r="M101" s="55">
        <f t="shared" si="8"/>
        <v>0.29863944108029478</v>
      </c>
      <c r="N101" s="52">
        <f t="shared" si="9"/>
        <v>0.43853969045685337</v>
      </c>
      <c r="O101" s="53"/>
      <c r="P101" s="53"/>
    </row>
    <row r="102" spans="1:16" x14ac:dyDescent="0.25">
      <c r="A102" s="159">
        <v>99</v>
      </c>
      <c r="B102" s="169" t="s">
        <v>150</v>
      </c>
      <c r="C102" s="167" t="s">
        <v>173</v>
      </c>
      <c r="D102" s="166" t="s">
        <v>1196</v>
      </c>
      <c r="E102" s="169" t="s">
        <v>1021</v>
      </c>
      <c r="F102" s="224">
        <v>1388</v>
      </c>
      <c r="G102" s="225">
        <v>2465729.8250000002</v>
      </c>
      <c r="H102" s="8">
        <v>596</v>
      </c>
      <c r="I102" s="8">
        <v>882185</v>
      </c>
      <c r="J102" s="51">
        <f t="shared" si="5"/>
        <v>0.42939481268011526</v>
      </c>
      <c r="K102" s="51">
        <f t="shared" si="6"/>
        <v>0.35777845206540415</v>
      </c>
      <c r="L102" s="55">
        <f t="shared" si="7"/>
        <v>0.12881844380403457</v>
      </c>
      <c r="M102" s="55">
        <f t="shared" si="8"/>
        <v>0.25044491644578287</v>
      </c>
      <c r="N102" s="52">
        <f t="shared" si="9"/>
        <v>0.37926336024981744</v>
      </c>
      <c r="O102" s="53"/>
      <c r="P102" s="53"/>
    </row>
    <row r="103" spans="1:16" x14ac:dyDescent="0.25">
      <c r="A103" s="159">
        <v>100</v>
      </c>
      <c r="B103" s="169" t="s">
        <v>150</v>
      </c>
      <c r="C103" s="167" t="s">
        <v>173</v>
      </c>
      <c r="D103" s="166" t="s">
        <v>1194</v>
      </c>
      <c r="E103" s="169" t="s">
        <v>1274</v>
      </c>
      <c r="F103" s="224">
        <v>2347</v>
      </c>
      <c r="G103" s="225">
        <v>4169594.35</v>
      </c>
      <c r="H103" s="8">
        <v>1111</v>
      </c>
      <c r="I103" s="8">
        <v>1846690</v>
      </c>
      <c r="J103" s="51">
        <f t="shared" si="5"/>
        <v>0.4733702599062633</v>
      </c>
      <c r="K103" s="51">
        <f t="shared" si="6"/>
        <v>0.44289440290516507</v>
      </c>
      <c r="L103" s="55">
        <f t="shared" si="7"/>
        <v>0.14201107797187898</v>
      </c>
      <c r="M103" s="55">
        <f t="shared" si="8"/>
        <v>0.31002608203361554</v>
      </c>
      <c r="N103" s="52">
        <f t="shared" si="9"/>
        <v>0.45203716000549454</v>
      </c>
      <c r="O103" s="53"/>
      <c r="P103" s="53"/>
    </row>
    <row r="104" spans="1:16" x14ac:dyDescent="0.25">
      <c r="A104" s="159">
        <v>101</v>
      </c>
      <c r="B104" s="169" t="s">
        <v>145</v>
      </c>
      <c r="C104" s="167" t="s">
        <v>173</v>
      </c>
      <c r="D104" s="166" t="s">
        <v>323</v>
      </c>
      <c r="E104" s="169" t="s">
        <v>324</v>
      </c>
      <c r="F104" s="224">
        <v>1210</v>
      </c>
      <c r="G104" s="225">
        <v>2139899.5249999999</v>
      </c>
      <c r="H104" s="8">
        <v>609</v>
      </c>
      <c r="I104" s="8">
        <v>1170010</v>
      </c>
      <c r="J104" s="51">
        <f t="shared" si="5"/>
        <v>0.50330578512396695</v>
      </c>
      <c r="K104" s="51">
        <f t="shared" si="6"/>
        <v>0.54675931572067615</v>
      </c>
      <c r="L104" s="55">
        <f t="shared" si="7"/>
        <v>0.15099173553719009</v>
      </c>
      <c r="M104" s="55">
        <f t="shared" si="8"/>
        <v>0.38273152100447327</v>
      </c>
      <c r="N104" s="52">
        <f t="shared" si="9"/>
        <v>0.53372325654166342</v>
      </c>
      <c r="O104" s="53"/>
      <c r="P104" s="53"/>
    </row>
    <row r="105" spans="1:16" ht="17.25" customHeight="1" x14ac:dyDescent="0.25">
      <c r="A105" s="159">
        <v>102</v>
      </c>
      <c r="B105" s="169" t="s">
        <v>145</v>
      </c>
      <c r="C105" s="167" t="s">
        <v>173</v>
      </c>
      <c r="D105" s="166" t="s">
        <v>327</v>
      </c>
      <c r="E105" s="169" t="s">
        <v>1320</v>
      </c>
      <c r="F105" s="224">
        <v>1616</v>
      </c>
      <c r="G105" s="225">
        <v>2857263.65</v>
      </c>
      <c r="H105" s="8">
        <v>737</v>
      </c>
      <c r="I105" s="8">
        <v>1395380</v>
      </c>
      <c r="J105" s="55">
        <f t="shared" si="5"/>
        <v>0.45606435643564358</v>
      </c>
      <c r="K105" s="55">
        <f t="shared" si="6"/>
        <v>0.48836235326061006</v>
      </c>
      <c r="L105" s="55">
        <f t="shared" si="7"/>
        <v>0.13681930693069308</v>
      </c>
      <c r="M105" s="55">
        <f t="shared" si="8"/>
        <v>0.34185364728242701</v>
      </c>
      <c r="N105" s="151">
        <f t="shared" si="9"/>
        <v>0.47867295421312006</v>
      </c>
      <c r="O105" s="53"/>
      <c r="P105" s="53"/>
    </row>
    <row r="106" spans="1:16" x14ac:dyDescent="0.25">
      <c r="A106" s="159">
        <v>103</v>
      </c>
      <c r="B106" s="169" t="s">
        <v>145</v>
      </c>
      <c r="C106" s="167" t="s">
        <v>173</v>
      </c>
      <c r="D106" s="166" t="s">
        <v>331</v>
      </c>
      <c r="E106" s="169" t="s">
        <v>332</v>
      </c>
      <c r="F106" s="224">
        <v>801</v>
      </c>
      <c r="G106" s="225">
        <v>1411823.25</v>
      </c>
      <c r="H106" s="8">
        <v>397</v>
      </c>
      <c r="I106" s="8">
        <v>551835</v>
      </c>
      <c r="J106" s="51">
        <f t="shared" si="5"/>
        <v>0.49563046192259674</v>
      </c>
      <c r="K106" s="51">
        <f t="shared" si="6"/>
        <v>0.39086691623756725</v>
      </c>
      <c r="L106" s="55">
        <f t="shared" si="7"/>
        <v>0.14868913857677901</v>
      </c>
      <c r="M106" s="55">
        <f t="shared" si="8"/>
        <v>0.27360684136629704</v>
      </c>
      <c r="N106" s="52">
        <f t="shared" si="9"/>
        <v>0.42229597994307605</v>
      </c>
      <c r="O106" s="53"/>
      <c r="P106" s="53"/>
    </row>
    <row r="107" spans="1:16" x14ac:dyDescent="0.25">
      <c r="A107" s="159">
        <v>104</v>
      </c>
      <c r="B107" s="169" t="s">
        <v>145</v>
      </c>
      <c r="C107" s="167" t="s">
        <v>173</v>
      </c>
      <c r="D107" s="166" t="s">
        <v>333</v>
      </c>
      <c r="E107" s="169" t="s">
        <v>1167</v>
      </c>
      <c r="F107" s="224">
        <v>772</v>
      </c>
      <c r="G107" s="225">
        <v>1373413.05</v>
      </c>
      <c r="H107" s="8">
        <v>645</v>
      </c>
      <c r="I107" s="8">
        <v>1093805</v>
      </c>
      <c r="J107" s="51">
        <f t="shared" si="5"/>
        <v>0.83549222797927458</v>
      </c>
      <c r="K107" s="51">
        <f t="shared" si="6"/>
        <v>0.79641372273257482</v>
      </c>
      <c r="L107" s="55">
        <f t="shared" si="7"/>
        <v>0.25064766839378239</v>
      </c>
      <c r="M107" s="55">
        <f t="shared" si="8"/>
        <v>0.55748960591280239</v>
      </c>
      <c r="N107" s="52">
        <f t="shared" si="9"/>
        <v>0.80813727430658477</v>
      </c>
      <c r="O107" s="53"/>
      <c r="P107" s="53"/>
    </row>
    <row r="108" spans="1:16" x14ac:dyDescent="0.25">
      <c r="A108" s="159">
        <v>105</v>
      </c>
      <c r="B108" s="169" t="s">
        <v>145</v>
      </c>
      <c r="C108" s="167" t="s">
        <v>173</v>
      </c>
      <c r="D108" s="166" t="s">
        <v>325</v>
      </c>
      <c r="E108" s="169" t="s">
        <v>1365</v>
      </c>
      <c r="F108" s="224">
        <v>772</v>
      </c>
      <c r="G108" s="225">
        <v>1373413.05</v>
      </c>
      <c r="H108" s="8">
        <v>601</v>
      </c>
      <c r="I108" s="8">
        <v>931490</v>
      </c>
      <c r="J108" s="51">
        <f t="shared" si="5"/>
        <v>0.77849740932642486</v>
      </c>
      <c r="K108" s="51">
        <f t="shared" si="6"/>
        <v>0.67823004885529514</v>
      </c>
      <c r="L108" s="55">
        <f t="shared" si="7"/>
        <v>0.23354922279792745</v>
      </c>
      <c r="M108" s="55">
        <f t="shared" si="8"/>
        <v>0.47476103419870658</v>
      </c>
      <c r="N108" s="52">
        <f t="shared" si="9"/>
        <v>0.70831025699663397</v>
      </c>
      <c r="O108" s="53"/>
      <c r="P108" s="53"/>
    </row>
    <row r="109" spans="1:16" x14ac:dyDescent="0.25">
      <c r="A109" s="159">
        <v>106</v>
      </c>
      <c r="B109" s="169" t="s">
        <v>145</v>
      </c>
      <c r="C109" s="167" t="s">
        <v>173</v>
      </c>
      <c r="D109" s="166" t="s">
        <v>329</v>
      </c>
      <c r="E109" s="169" t="s">
        <v>1437</v>
      </c>
      <c r="F109" s="224">
        <v>740</v>
      </c>
      <c r="G109" s="225">
        <v>1323572.8500000001</v>
      </c>
      <c r="H109" s="8">
        <v>500</v>
      </c>
      <c r="I109" s="8">
        <v>807355</v>
      </c>
      <c r="J109" s="51">
        <f t="shared" si="5"/>
        <v>0.67567567567567566</v>
      </c>
      <c r="K109" s="51">
        <f t="shared" si="6"/>
        <v>0.60998153596154525</v>
      </c>
      <c r="L109" s="55">
        <f t="shared" si="7"/>
        <v>0.20270270270270269</v>
      </c>
      <c r="M109" s="55">
        <f t="shared" si="8"/>
        <v>0.42698707517308165</v>
      </c>
      <c r="N109" s="52">
        <f t="shared" si="9"/>
        <v>0.6296897778757844</v>
      </c>
      <c r="O109" s="53"/>
      <c r="P109" s="53"/>
    </row>
    <row r="110" spans="1:16" x14ac:dyDescent="0.25">
      <c r="A110" s="159">
        <v>107</v>
      </c>
      <c r="B110" s="180" t="s">
        <v>152</v>
      </c>
      <c r="C110" s="180" t="s">
        <v>173</v>
      </c>
      <c r="D110" s="166" t="s">
        <v>350</v>
      </c>
      <c r="E110" s="180" t="s">
        <v>351</v>
      </c>
      <c r="F110" s="224">
        <v>616</v>
      </c>
      <c r="G110" s="225">
        <v>1098576.7749999999</v>
      </c>
      <c r="H110" s="8">
        <v>856</v>
      </c>
      <c r="I110" s="8">
        <v>957400</v>
      </c>
      <c r="J110" s="51">
        <f t="shared" si="5"/>
        <v>1.3896103896103895</v>
      </c>
      <c r="K110" s="51">
        <f t="shared" si="6"/>
        <v>0.8714912073396055</v>
      </c>
      <c r="L110" s="55">
        <f t="shared" si="7"/>
        <v>0.3</v>
      </c>
      <c r="M110" s="55">
        <f t="shared" si="8"/>
        <v>0.61004384513772381</v>
      </c>
      <c r="N110" s="52">
        <f t="shared" si="9"/>
        <v>0.91004384513772374</v>
      </c>
      <c r="O110" s="53"/>
      <c r="P110" s="53"/>
    </row>
    <row r="111" spans="1:16" x14ac:dyDescent="0.25">
      <c r="A111" s="159">
        <v>108</v>
      </c>
      <c r="B111" s="180" t="s">
        <v>152</v>
      </c>
      <c r="C111" s="180" t="s">
        <v>173</v>
      </c>
      <c r="D111" s="166" t="s">
        <v>354</v>
      </c>
      <c r="E111" s="180" t="s">
        <v>353</v>
      </c>
      <c r="F111" s="224">
        <v>597</v>
      </c>
      <c r="G111" s="225">
        <v>1053850.6000000001</v>
      </c>
      <c r="H111" s="8">
        <v>611</v>
      </c>
      <c r="I111" s="8">
        <v>790995</v>
      </c>
      <c r="J111" s="51">
        <f t="shared" si="5"/>
        <v>1.0234505862646566</v>
      </c>
      <c r="K111" s="51">
        <f t="shared" si="6"/>
        <v>0.7505760304164556</v>
      </c>
      <c r="L111" s="55">
        <f t="shared" si="7"/>
        <v>0.3</v>
      </c>
      <c r="M111" s="55">
        <f t="shared" si="8"/>
        <v>0.52540322129151884</v>
      </c>
      <c r="N111" s="52">
        <f t="shared" si="9"/>
        <v>0.82540322129151877</v>
      </c>
      <c r="O111" s="53"/>
      <c r="P111" s="53"/>
    </row>
    <row r="112" spans="1:16" x14ac:dyDescent="0.25">
      <c r="A112" s="159">
        <v>109</v>
      </c>
      <c r="B112" s="180" t="s">
        <v>152</v>
      </c>
      <c r="C112" s="180" t="s">
        <v>173</v>
      </c>
      <c r="D112" s="166" t="s">
        <v>352</v>
      </c>
      <c r="E112" s="180" t="s">
        <v>1387</v>
      </c>
      <c r="F112" s="224">
        <v>842</v>
      </c>
      <c r="G112" s="225">
        <v>1509581.575</v>
      </c>
      <c r="H112" s="8">
        <v>780</v>
      </c>
      <c r="I112" s="8">
        <v>1184195</v>
      </c>
      <c r="J112" s="51">
        <f t="shared" si="5"/>
        <v>0.92636579572446553</v>
      </c>
      <c r="K112" s="51">
        <f t="shared" si="6"/>
        <v>0.78445247319609079</v>
      </c>
      <c r="L112" s="55">
        <f t="shared" si="7"/>
        <v>0.27790973871733965</v>
      </c>
      <c r="M112" s="55">
        <f t="shared" si="8"/>
        <v>0.54911673123726357</v>
      </c>
      <c r="N112" s="52">
        <f t="shared" si="9"/>
        <v>0.82702646995460327</v>
      </c>
      <c r="O112" s="53"/>
      <c r="P112" s="53"/>
    </row>
    <row r="113" spans="1:16" x14ac:dyDescent="0.25">
      <c r="A113" s="159">
        <v>110</v>
      </c>
      <c r="B113" s="180" t="s">
        <v>153</v>
      </c>
      <c r="C113" s="180" t="s">
        <v>173</v>
      </c>
      <c r="D113" s="166" t="s">
        <v>355</v>
      </c>
      <c r="E113" s="180" t="s">
        <v>356</v>
      </c>
      <c r="F113" s="224">
        <v>979</v>
      </c>
      <c r="G113" s="225">
        <v>1731235.7</v>
      </c>
      <c r="H113" s="8">
        <v>755</v>
      </c>
      <c r="I113" s="8">
        <v>1181025</v>
      </c>
      <c r="J113" s="51">
        <f t="shared" si="5"/>
        <v>0.77119509703779365</v>
      </c>
      <c r="K113" s="51">
        <f t="shared" si="6"/>
        <v>0.68218614022342539</v>
      </c>
      <c r="L113" s="55">
        <f t="shared" si="7"/>
        <v>0.23135852911133808</v>
      </c>
      <c r="M113" s="55">
        <f t="shared" si="8"/>
        <v>0.47753029815639775</v>
      </c>
      <c r="N113" s="52">
        <f t="shared" si="9"/>
        <v>0.70888882726773583</v>
      </c>
      <c r="O113" s="53"/>
      <c r="P113" s="53"/>
    </row>
    <row r="114" spans="1:16" x14ac:dyDescent="0.25">
      <c r="A114" s="159">
        <v>111</v>
      </c>
      <c r="B114" s="180" t="s">
        <v>153</v>
      </c>
      <c r="C114" s="180" t="s">
        <v>173</v>
      </c>
      <c r="D114" s="166" t="s">
        <v>357</v>
      </c>
      <c r="E114" s="180" t="s">
        <v>1388</v>
      </c>
      <c r="F114" s="224">
        <v>1440</v>
      </c>
      <c r="G114" s="225">
        <v>2552186.2000000002</v>
      </c>
      <c r="H114" s="8">
        <v>1204</v>
      </c>
      <c r="I114" s="8">
        <v>1697265</v>
      </c>
      <c r="J114" s="51">
        <f t="shared" si="5"/>
        <v>0.83611111111111114</v>
      </c>
      <c r="K114" s="51">
        <f t="shared" si="6"/>
        <v>0.6650239704297437</v>
      </c>
      <c r="L114" s="55">
        <f t="shared" si="7"/>
        <v>0.25083333333333335</v>
      </c>
      <c r="M114" s="55">
        <f t="shared" si="8"/>
        <v>0.46551677930082058</v>
      </c>
      <c r="N114" s="52">
        <f t="shared" si="9"/>
        <v>0.71635011263415393</v>
      </c>
      <c r="O114" s="53"/>
      <c r="P114" s="53"/>
    </row>
    <row r="115" spans="1:16" x14ac:dyDescent="0.25">
      <c r="A115" s="159">
        <v>112</v>
      </c>
      <c r="B115" s="180" t="s">
        <v>153</v>
      </c>
      <c r="C115" s="180" t="s">
        <v>173</v>
      </c>
      <c r="D115" s="166" t="s">
        <v>359</v>
      </c>
      <c r="E115" s="180" t="s">
        <v>360</v>
      </c>
      <c r="F115" s="224">
        <v>1475</v>
      </c>
      <c r="G115" s="225">
        <v>2603018.5499999998</v>
      </c>
      <c r="H115" s="8">
        <v>1581</v>
      </c>
      <c r="I115" s="8">
        <v>2227410</v>
      </c>
      <c r="J115" s="51">
        <f t="shared" si="5"/>
        <v>1.071864406779661</v>
      </c>
      <c r="K115" s="51">
        <f t="shared" si="6"/>
        <v>0.85570269946789279</v>
      </c>
      <c r="L115" s="55">
        <f t="shared" si="7"/>
        <v>0.3</v>
      </c>
      <c r="M115" s="55">
        <f t="shared" si="8"/>
        <v>0.59899188962752492</v>
      </c>
      <c r="N115" s="52">
        <f t="shared" si="9"/>
        <v>0.89899188962752485</v>
      </c>
      <c r="O115" s="53"/>
      <c r="P115" s="53"/>
    </row>
    <row r="116" spans="1:16" x14ac:dyDescent="0.25">
      <c r="A116" s="159">
        <v>113</v>
      </c>
      <c r="B116" s="180" t="s">
        <v>154</v>
      </c>
      <c r="C116" s="180" t="s">
        <v>173</v>
      </c>
      <c r="D116" s="166" t="s">
        <v>361</v>
      </c>
      <c r="E116" s="180" t="s">
        <v>1267</v>
      </c>
      <c r="F116" s="224">
        <v>2014</v>
      </c>
      <c r="G116" s="225">
        <v>3556132.7749999999</v>
      </c>
      <c r="H116" s="8">
        <v>1348</v>
      </c>
      <c r="I116" s="8">
        <v>1796585</v>
      </c>
      <c r="J116" s="51">
        <f t="shared" si="5"/>
        <v>0.66931479642502478</v>
      </c>
      <c r="K116" s="51">
        <f t="shared" si="6"/>
        <v>0.50520751436228362</v>
      </c>
      <c r="L116" s="55">
        <f t="shared" si="7"/>
        <v>0.20079443892750742</v>
      </c>
      <c r="M116" s="55">
        <f t="shared" si="8"/>
        <v>0.35364526005359853</v>
      </c>
      <c r="N116" s="52">
        <f t="shared" si="9"/>
        <v>0.55443969898110601</v>
      </c>
      <c r="O116" s="53"/>
      <c r="P116" s="53"/>
    </row>
    <row r="117" spans="1:16" x14ac:dyDescent="0.25">
      <c r="A117" s="159">
        <v>114</v>
      </c>
      <c r="B117" s="180" t="s">
        <v>154</v>
      </c>
      <c r="C117" s="180" t="s">
        <v>173</v>
      </c>
      <c r="D117" s="166" t="s">
        <v>363</v>
      </c>
      <c r="E117" s="180" t="s">
        <v>1372</v>
      </c>
      <c r="F117" s="224">
        <v>619</v>
      </c>
      <c r="G117" s="225">
        <v>1103946.7749999999</v>
      </c>
      <c r="H117" s="8">
        <v>164</v>
      </c>
      <c r="I117" s="8">
        <v>209155</v>
      </c>
      <c r="J117" s="51">
        <f t="shared" si="5"/>
        <v>0.26494345718901452</v>
      </c>
      <c r="K117" s="51">
        <f t="shared" si="6"/>
        <v>0.18946112687362127</v>
      </c>
      <c r="L117" s="55">
        <f t="shared" si="7"/>
        <v>7.948303715670435E-2</v>
      </c>
      <c r="M117" s="55">
        <f t="shared" si="8"/>
        <v>0.13262278881153489</v>
      </c>
      <c r="N117" s="52">
        <f t="shared" si="9"/>
        <v>0.21210582596823924</v>
      </c>
      <c r="O117" s="53"/>
      <c r="P117" s="53"/>
    </row>
    <row r="118" spans="1:16" x14ac:dyDescent="0.25">
      <c r="A118" s="159">
        <v>115</v>
      </c>
      <c r="B118" s="180" t="s">
        <v>154</v>
      </c>
      <c r="C118" s="180" t="s">
        <v>173</v>
      </c>
      <c r="D118" s="166" t="s">
        <v>364</v>
      </c>
      <c r="E118" s="180" t="s">
        <v>1268</v>
      </c>
      <c r="F118" s="224">
        <v>464</v>
      </c>
      <c r="G118" s="225">
        <v>814017.65</v>
      </c>
      <c r="H118" s="8">
        <v>492</v>
      </c>
      <c r="I118" s="8">
        <v>592905</v>
      </c>
      <c r="J118" s="51">
        <f t="shared" si="5"/>
        <v>1.0603448275862069</v>
      </c>
      <c r="K118" s="51">
        <f t="shared" si="6"/>
        <v>0.72836872763139715</v>
      </c>
      <c r="L118" s="55">
        <f t="shared" si="7"/>
        <v>0.3</v>
      </c>
      <c r="M118" s="55">
        <f t="shared" si="8"/>
        <v>0.50985810934197795</v>
      </c>
      <c r="N118" s="52">
        <f t="shared" si="9"/>
        <v>0.80985810934197788</v>
      </c>
      <c r="O118" s="53"/>
      <c r="P118" s="53"/>
    </row>
    <row r="119" spans="1:16" x14ac:dyDescent="0.25">
      <c r="A119" s="159">
        <v>116</v>
      </c>
      <c r="B119" s="181" t="s">
        <v>1389</v>
      </c>
      <c r="C119" s="182" t="s">
        <v>26</v>
      </c>
      <c r="D119" s="166" t="s">
        <v>367</v>
      </c>
      <c r="E119" s="183" t="s">
        <v>1438</v>
      </c>
      <c r="F119" s="226">
        <v>1791</v>
      </c>
      <c r="G119" s="225">
        <v>2994579.0249999999</v>
      </c>
      <c r="H119" s="8">
        <v>1571</v>
      </c>
      <c r="I119" s="8">
        <v>2721255</v>
      </c>
      <c r="J119" s="51">
        <f t="shared" si="5"/>
        <v>0.87716359575656055</v>
      </c>
      <c r="K119" s="51">
        <f t="shared" si="6"/>
        <v>0.90872706222872179</v>
      </c>
      <c r="L119" s="55">
        <f t="shared" si="7"/>
        <v>0.26314907872696813</v>
      </c>
      <c r="M119" s="55">
        <f t="shared" si="8"/>
        <v>0.63610894356010517</v>
      </c>
      <c r="N119" s="52">
        <f t="shared" si="9"/>
        <v>0.8992580222870733</v>
      </c>
      <c r="O119" s="53"/>
      <c r="P119" s="53"/>
    </row>
    <row r="120" spans="1:16" x14ac:dyDescent="0.25">
      <c r="A120" s="159">
        <v>117</v>
      </c>
      <c r="B120" s="181" t="s">
        <v>1389</v>
      </c>
      <c r="C120" s="182" t="s">
        <v>26</v>
      </c>
      <c r="D120" s="166" t="s">
        <v>366</v>
      </c>
      <c r="E120" s="183" t="s">
        <v>1138</v>
      </c>
      <c r="F120" s="226">
        <v>1870</v>
      </c>
      <c r="G120" s="225">
        <v>2791822.3</v>
      </c>
      <c r="H120" s="8">
        <v>1615</v>
      </c>
      <c r="I120" s="8">
        <v>2815035</v>
      </c>
      <c r="J120" s="51">
        <f t="shared" si="5"/>
        <v>0.86363636363636365</v>
      </c>
      <c r="K120" s="51">
        <f t="shared" si="6"/>
        <v>1.0083145334858885</v>
      </c>
      <c r="L120" s="55">
        <f t="shared" si="7"/>
        <v>0.25909090909090909</v>
      </c>
      <c r="M120" s="55">
        <f t="shared" si="8"/>
        <v>0.7</v>
      </c>
      <c r="N120" s="52">
        <f t="shared" si="9"/>
        <v>0.95909090909090899</v>
      </c>
      <c r="O120" s="53"/>
      <c r="P120" s="53"/>
    </row>
    <row r="121" spans="1:16" x14ac:dyDescent="0.25">
      <c r="A121" s="159">
        <v>118</v>
      </c>
      <c r="B121" s="181" t="s">
        <v>1389</v>
      </c>
      <c r="C121" s="182" t="s">
        <v>26</v>
      </c>
      <c r="D121" s="166" t="s">
        <v>368</v>
      </c>
      <c r="E121" s="183" t="s">
        <v>1139</v>
      </c>
      <c r="F121" s="226">
        <v>2903</v>
      </c>
      <c r="G121" s="225">
        <v>6169739.8250000002</v>
      </c>
      <c r="H121" s="8">
        <v>1725</v>
      </c>
      <c r="I121" s="8">
        <v>4176300</v>
      </c>
      <c r="J121" s="51">
        <f t="shared" si="5"/>
        <v>0.59421288322425081</v>
      </c>
      <c r="K121" s="51">
        <f t="shared" si="6"/>
        <v>0.67690050447143446</v>
      </c>
      <c r="L121" s="55">
        <f t="shared" si="7"/>
        <v>0.17826386496727523</v>
      </c>
      <c r="M121" s="55">
        <f t="shared" si="8"/>
        <v>0.4738303531300041</v>
      </c>
      <c r="N121" s="52">
        <f t="shared" si="9"/>
        <v>0.6520942180972793</v>
      </c>
      <c r="O121" s="53"/>
      <c r="P121" s="53"/>
    </row>
    <row r="122" spans="1:16" x14ac:dyDescent="0.25">
      <c r="A122" s="159">
        <v>119</v>
      </c>
      <c r="B122" s="181" t="s">
        <v>1389</v>
      </c>
      <c r="C122" s="182" t="s">
        <v>26</v>
      </c>
      <c r="D122" s="166" t="s">
        <v>369</v>
      </c>
      <c r="E122" s="183" t="s">
        <v>1140</v>
      </c>
      <c r="F122" s="226">
        <v>1178</v>
      </c>
      <c r="G122" s="225">
        <v>2209764.35</v>
      </c>
      <c r="H122" s="8">
        <v>1175</v>
      </c>
      <c r="I122" s="8">
        <v>1940380</v>
      </c>
      <c r="J122" s="51">
        <f t="shared" si="5"/>
        <v>0.99745331069609511</v>
      </c>
      <c r="K122" s="51">
        <f t="shared" si="6"/>
        <v>0.87809363020993614</v>
      </c>
      <c r="L122" s="55">
        <f t="shared" si="7"/>
        <v>0.29923599320882854</v>
      </c>
      <c r="M122" s="55">
        <f t="shared" si="8"/>
        <v>0.61466554114695526</v>
      </c>
      <c r="N122" s="52">
        <f t="shared" si="9"/>
        <v>0.91390153435578381</v>
      </c>
      <c r="O122" s="53"/>
      <c r="P122" s="53"/>
    </row>
    <row r="123" spans="1:16" x14ac:dyDescent="0.25">
      <c r="A123" s="159">
        <v>120</v>
      </c>
      <c r="B123" s="184" t="s">
        <v>32</v>
      </c>
      <c r="C123" s="182" t="s">
        <v>26</v>
      </c>
      <c r="D123" s="166" t="s">
        <v>408</v>
      </c>
      <c r="E123" s="183" t="s">
        <v>1083</v>
      </c>
      <c r="F123" s="226">
        <v>2458</v>
      </c>
      <c r="G123" s="225">
        <v>5874267.9749999996</v>
      </c>
      <c r="H123" s="8">
        <v>1387</v>
      </c>
      <c r="I123" s="8">
        <v>3455620</v>
      </c>
      <c r="J123" s="51">
        <f t="shared" si="5"/>
        <v>0.56427990235964198</v>
      </c>
      <c r="K123" s="51">
        <f t="shared" si="6"/>
        <v>0.58826393598429605</v>
      </c>
      <c r="L123" s="55">
        <f t="shared" si="7"/>
        <v>0.16928397070789258</v>
      </c>
      <c r="M123" s="55">
        <f t="shared" si="8"/>
        <v>0.4117847551890072</v>
      </c>
      <c r="N123" s="52">
        <f t="shared" si="9"/>
        <v>0.58106872589689984</v>
      </c>
      <c r="O123" s="53"/>
      <c r="P123" s="53"/>
    </row>
    <row r="124" spans="1:16" x14ac:dyDescent="0.25">
      <c r="A124" s="159">
        <v>121</v>
      </c>
      <c r="B124" s="184" t="s">
        <v>32</v>
      </c>
      <c r="C124" s="182" t="s">
        <v>26</v>
      </c>
      <c r="D124" s="166" t="s">
        <v>406</v>
      </c>
      <c r="E124" s="183" t="s">
        <v>1085</v>
      </c>
      <c r="F124" s="226">
        <v>2914</v>
      </c>
      <c r="G124" s="225">
        <v>6329287.5250000004</v>
      </c>
      <c r="H124" s="8">
        <v>1942</v>
      </c>
      <c r="I124" s="8">
        <v>4431475</v>
      </c>
      <c r="J124" s="51">
        <f t="shared" si="5"/>
        <v>0.66643788606726151</v>
      </c>
      <c r="K124" s="51">
        <f t="shared" si="6"/>
        <v>0.70015384551517901</v>
      </c>
      <c r="L124" s="55">
        <f t="shared" si="7"/>
        <v>0.19993136582017845</v>
      </c>
      <c r="M124" s="55">
        <f t="shared" si="8"/>
        <v>0.49010769186062525</v>
      </c>
      <c r="N124" s="52">
        <f t="shared" si="9"/>
        <v>0.69003905768080376</v>
      </c>
      <c r="O124" s="53"/>
      <c r="P124" s="53"/>
    </row>
    <row r="125" spans="1:16" x14ac:dyDescent="0.25">
      <c r="A125" s="159">
        <v>122</v>
      </c>
      <c r="B125" s="184" t="s">
        <v>32</v>
      </c>
      <c r="C125" s="182" t="s">
        <v>26</v>
      </c>
      <c r="D125" s="166" t="s">
        <v>410</v>
      </c>
      <c r="E125" s="183" t="s">
        <v>1084</v>
      </c>
      <c r="F125" s="226">
        <v>2201</v>
      </c>
      <c r="G125" s="225">
        <v>3000661.45</v>
      </c>
      <c r="H125" s="8">
        <v>1326</v>
      </c>
      <c r="I125" s="8">
        <v>1887805</v>
      </c>
      <c r="J125" s="51">
        <f t="shared" si="5"/>
        <v>0.60245343025897324</v>
      </c>
      <c r="K125" s="51">
        <f t="shared" si="6"/>
        <v>0.62912962073745438</v>
      </c>
      <c r="L125" s="55">
        <f t="shared" si="7"/>
        <v>0.18073602907769196</v>
      </c>
      <c r="M125" s="55">
        <f t="shared" si="8"/>
        <v>0.44039073451621802</v>
      </c>
      <c r="N125" s="52">
        <f t="shared" si="9"/>
        <v>0.62112676359390995</v>
      </c>
      <c r="O125" s="53"/>
      <c r="P125" s="53"/>
    </row>
    <row r="126" spans="1:16" x14ac:dyDescent="0.25">
      <c r="A126" s="159">
        <v>123</v>
      </c>
      <c r="B126" s="184" t="s">
        <v>32</v>
      </c>
      <c r="C126" s="182" t="s">
        <v>26</v>
      </c>
      <c r="D126" s="166" t="s">
        <v>404</v>
      </c>
      <c r="E126" s="183" t="s">
        <v>405</v>
      </c>
      <c r="F126" s="226">
        <v>1391</v>
      </c>
      <c r="G126" s="225">
        <v>2729477.7749999999</v>
      </c>
      <c r="H126" s="8">
        <v>953</v>
      </c>
      <c r="I126" s="8">
        <v>1678490</v>
      </c>
      <c r="J126" s="51">
        <f t="shared" si="5"/>
        <v>0.68511861969805898</v>
      </c>
      <c r="K126" s="51">
        <f t="shared" si="6"/>
        <v>0.61494913619510971</v>
      </c>
      <c r="L126" s="55">
        <f t="shared" si="7"/>
        <v>0.2055355859094177</v>
      </c>
      <c r="M126" s="55">
        <f t="shared" si="8"/>
        <v>0.43046439533657677</v>
      </c>
      <c r="N126" s="52">
        <f t="shared" si="9"/>
        <v>0.63599998124599444</v>
      </c>
      <c r="O126" s="53"/>
      <c r="P126" s="53"/>
    </row>
    <row r="127" spans="1:16" x14ac:dyDescent="0.25">
      <c r="A127" s="159">
        <v>124</v>
      </c>
      <c r="B127" s="184" t="s">
        <v>32</v>
      </c>
      <c r="C127" s="182" t="s">
        <v>26</v>
      </c>
      <c r="D127" s="166" t="s">
        <v>409</v>
      </c>
      <c r="E127" s="183" t="s">
        <v>1282</v>
      </c>
      <c r="F127" s="226">
        <v>1532</v>
      </c>
      <c r="G127" s="225">
        <v>2490084.65</v>
      </c>
      <c r="H127" s="8">
        <v>1181</v>
      </c>
      <c r="I127" s="8">
        <v>1586865</v>
      </c>
      <c r="J127" s="51">
        <f t="shared" si="5"/>
        <v>0.77088772845953002</v>
      </c>
      <c r="K127" s="51">
        <f t="shared" si="6"/>
        <v>0.63727351598267956</v>
      </c>
      <c r="L127" s="55">
        <f t="shared" si="7"/>
        <v>0.23126631853785901</v>
      </c>
      <c r="M127" s="55">
        <f t="shared" si="8"/>
        <v>0.44609146118787568</v>
      </c>
      <c r="N127" s="52">
        <f t="shared" si="9"/>
        <v>0.67735777972573463</v>
      </c>
      <c r="O127" s="53"/>
      <c r="P127" s="53"/>
    </row>
    <row r="128" spans="1:16" x14ac:dyDescent="0.25">
      <c r="A128" s="159">
        <v>125</v>
      </c>
      <c r="B128" s="184" t="s">
        <v>32</v>
      </c>
      <c r="C128" s="182" t="s">
        <v>26</v>
      </c>
      <c r="D128" s="166" t="s">
        <v>403</v>
      </c>
      <c r="E128" s="183" t="s">
        <v>1103</v>
      </c>
      <c r="F128" s="226">
        <v>1271</v>
      </c>
      <c r="G128" s="225">
        <v>1819131.0249999999</v>
      </c>
      <c r="H128" s="8">
        <v>1488</v>
      </c>
      <c r="I128" s="8">
        <v>1756265</v>
      </c>
      <c r="J128" s="51">
        <f t="shared" si="5"/>
        <v>1.1707317073170731</v>
      </c>
      <c r="K128" s="51">
        <f t="shared" si="6"/>
        <v>0.96544172787114113</v>
      </c>
      <c r="L128" s="55">
        <f t="shared" si="7"/>
        <v>0.3</v>
      </c>
      <c r="M128" s="55">
        <f t="shared" si="8"/>
        <v>0.67580920950979873</v>
      </c>
      <c r="N128" s="52">
        <f t="shared" si="9"/>
        <v>0.97580920950979877</v>
      </c>
      <c r="O128" s="53"/>
      <c r="P128" s="53"/>
    </row>
    <row r="129" spans="1:16" x14ac:dyDescent="0.25">
      <c r="A129" s="159">
        <v>126</v>
      </c>
      <c r="B129" s="184" t="s">
        <v>32</v>
      </c>
      <c r="C129" s="182" t="s">
        <v>26</v>
      </c>
      <c r="D129" s="166" t="s">
        <v>413</v>
      </c>
      <c r="E129" s="183" t="s">
        <v>1104</v>
      </c>
      <c r="F129" s="226">
        <v>611</v>
      </c>
      <c r="G129" s="225">
        <v>1031682.55</v>
      </c>
      <c r="H129" s="8">
        <v>303</v>
      </c>
      <c r="I129" s="8">
        <v>755190</v>
      </c>
      <c r="J129" s="51">
        <f t="shared" si="5"/>
        <v>0.49590834697217678</v>
      </c>
      <c r="K129" s="51">
        <f t="shared" si="6"/>
        <v>0.73199842335222198</v>
      </c>
      <c r="L129" s="55">
        <f t="shared" si="7"/>
        <v>0.14877250409165302</v>
      </c>
      <c r="M129" s="55">
        <f t="shared" si="8"/>
        <v>0.51239889634655533</v>
      </c>
      <c r="N129" s="52">
        <f t="shared" si="9"/>
        <v>0.66117140043820832</v>
      </c>
      <c r="O129" s="53"/>
      <c r="P129" s="53"/>
    </row>
    <row r="130" spans="1:16" x14ac:dyDescent="0.25">
      <c r="A130" s="159">
        <v>127</v>
      </c>
      <c r="B130" s="184" t="s">
        <v>32</v>
      </c>
      <c r="C130" s="182" t="s">
        <v>26</v>
      </c>
      <c r="D130" s="166" t="s">
        <v>411</v>
      </c>
      <c r="E130" s="183" t="s">
        <v>1366</v>
      </c>
      <c r="F130" s="226">
        <v>829</v>
      </c>
      <c r="G130" s="225">
        <v>1205788.7749999999</v>
      </c>
      <c r="H130" s="8">
        <v>464</v>
      </c>
      <c r="I130" s="8">
        <v>630575</v>
      </c>
      <c r="J130" s="51">
        <f t="shared" si="5"/>
        <v>0.55971049457177324</v>
      </c>
      <c r="K130" s="51">
        <f t="shared" si="6"/>
        <v>0.52295643571569994</v>
      </c>
      <c r="L130" s="55">
        <f t="shared" si="7"/>
        <v>0.16791314837153196</v>
      </c>
      <c r="M130" s="55">
        <f t="shared" si="8"/>
        <v>0.36606950500098995</v>
      </c>
      <c r="N130" s="52">
        <f t="shared" si="9"/>
        <v>0.53398265337252193</v>
      </c>
      <c r="O130" s="53"/>
      <c r="P130" s="53"/>
    </row>
    <row r="131" spans="1:16" x14ac:dyDescent="0.25">
      <c r="A131" s="159">
        <v>128</v>
      </c>
      <c r="B131" s="184" t="s">
        <v>32</v>
      </c>
      <c r="C131" s="182" t="s">
        <v>26</v>
      </c>
      <c r="D131" s="166" t="s">
        <v>412</v>
      </c>
      <c r="E131" s="183" t="s">
        <v>1321</v>
      </c>
      <c r="F131" s="226">
        <v>1194</v>
      </c>
      <c r="G131" s="225">
        <v>1908358.2250000001</v>
      </c>
      <c r="H131" s="8">
        <v>1036</v>
      </c>
      <c r="I131" s="8">
        <v>1721900</v>
      </c>
      <c r="J131" s="51">
        <f t="shared" si="5"/>
        <v>0.86767169179229475</v>
      </c>
      <c r="K131" s="51">
        <f t="shared" si="6"/>
        <v>0.90229390763361528</v>
      </c>
      <c r="L131" s="55">
        <f t="shared" si="7"/>
        <v>0.26030150753768844</v>
      </c>
      <c r="M131" s="55">
        <f t="shared" si="8"/>
        <v>0.63160573534353071</v>
      </c>
      <c r="N131" s="52">
        <f t="shared" si="9"/>
        <v>0.89190724288121914</v>
      </c>
      <c r="O131" s="53"/>
      <c r="P131" s="53"/>
    </row>
    <row r="132" spans="1:16" x14ac:dyDescent="0.25">
      <c r="A132" s="159">
        <v>129</v>
      </c>
      <c r="B132" s="184" t="s">
        <v>32</v>
      </c>
      <c r="C132" s="182" t="s">
        <v>26</v>
      </c>
      <c r="D132" s="166" t="s">
        <v>407</v>
      </c>
      <c r="E132" s="183" t="s">
        <v>1087</v>
      </c>
      <c r="F132" s="226">
        <v>1247</v>
      </c>
      <c r="G132" s="225">
        <v>1545988.3250000002</v>
      </c>
      <c r="H132" s="8">
        <v>871</v>
      </c>
      <c r="I132" s="8">
        <v>1025255</v>
      </c>
      <c r="J132" s="51">
        <f t="shared" ref="J132:J195" si="10">IFERROR(H132/F132,0)</f>
        <v>0.69847634322373697</v>
      </c>
      <c r="K132" s="51">
        <f t="shared" ref="K132:K195" si="11">IFERROR(I132/G132,0)</f>
        <v>0.66317124354739221</v>
      </c>
      <c r="L132" s="55">
        <f t="shared" si="7"/>
        <v>0.20954290296712108</v>
      </c>
      <c r="M132" s="55">
        <f t="shared" si="8"/>
        <v>0.46421987048317453</v>
      </c>
      <c r="N132" s="52">
        <f t="shared" si="9"/>
        <v>0.67376277345029556</v>
      </c>
      <c r="O132" s="53"/>
      <c r="P132" s="53"/>
    </row>
    <row r="133" spans="1:16" x14ac:dyDescent="0.25">
      <c r="A133" s="159">
        <v>130</v>
      </c>
      <c r="B133" s="185" t="s">
        <v>30</v>
      </c>
      <c r="C133" s="182" t="s">
        <v>26</v>
      </c>
      <c r="D133" s="166" t="s">
        <v>395</v>
      </c>
      <c r="E133" s="186" t="s">
        <v>348</v>
      </c>
      <c r="F133" s="226">
        <v>6213</v>
      </c>
      <c r="G133" s="225">
        <v>11337154.725</v>
      </c>
      <c r="H133" s="8">
        <v>2924</v>
      </c>
      <c r="I133" s="8">
        <v>5333240</v>
      </c>
      <c r="J133" s="51">
        <f t="shared" si="10"/>
        <v>0.47062610655078063</v>
      </c>
      <c r="K133" s="51">
        <f t="shared" si="11"/>
        <v>0.47042138255725358</v>
      </c>
      <c r="L133" s="55">
        <f t="shared" ref="L133:L196" si="12">IF((J133*0.3)&gt;30%,30%,(J133*0.3))</f>
        <v>0.14118783196523418</v>
      </c>
      <c r="M133" s="55">
        <f t="shared" ref="M133:M196" si="13">IF((K133*0.7)&gt;70%,70%,(K133*0.7))</f>
        <v>0.3292949677900775</v>
      </c>
      <c r="N133" s="52">
        <f t="shared" ref="N133:N196" si="14">L133+M133</f>
        <v>0.47048279975531171</v>
      </c>
      <c r="O133" s="53"/>
      <c r="P133" s="53"/>
    </row>
    <row r="134" spans="1:16" x14ac:dyDescent="0.25">
      <c r="A134" s="159">
        <v>131</v>
      </c>
      <c r="B134" s="185" t="s">
        <v>30</v>
      </c>
      <c r="C134" s="182" t="s">
        <v>26</v>
      </c>
      <c r="D134" s="166" t="s">
        <v>396</v>
      </c>
      <c r="E134" s="186" t="s">
        <v>1354</v>
      </c>
      <c r="F134" s="226">
        <v>1332</v>
      </c>
      <c r="G134" s="225">
        <v>2413030.125</v>
      </c>
      <c r="H134" s="8">
        <v>1246</v>
      </c>
      <c r="I134" s="8">
        <v>2071800</v>
      </c>
      <c r="J134" s="51">
        <f t="shared" si="10"/>
        <v>0.93543543543543539</v>
      </c>
      <c r="K134" s="51">
        <f t="shared" si="11"/>
        <v>0.85858853502709587</v>
      </c>
      <c r="L134" s="55">
        <f t="shared" si="12"/>
        <v>0.2806306306306306</v>
      </c>
      <c r="M134" s="55">
        <f t="shared" si="13"/>
        <v>0.60101197451896704</v>
      </c>
      <c r="N134" s="52">
        <f t="shared" si="14"/>
        <v>0.88164260514959758</v>
      </c>
      <c r="O134" s="53"/>
      <c r="P134" s="53"/>
    </row>
    <row r="135" spans="1:16" x14ac:dyDescent="0.25">
      <c r="A135" s="159">
        <v>132</v>
      </c>
      <c r="B135" s="185" t="s">
        <v>30</v>
      </c>
      <c r="C135" s="182" t="s">
        <v>26</v>
      </c>
      <c r="D135" s="166" t="s">
        <v>399</v>
      </c>
      <c r="E135" s="186" t="s">
        <v>400</v>
      </c>
      <c r="F135" s="226">
        <v>1398</v>
      </c>
      <c r="G135" s="225">
        <v>2913152.15</v>
      </c>
      <c r="H135" s="8">
        <v>1548</v>
      </c>
      <c r="I135" s="8">
        <v>2415820</v>
      </c>
      <c r="J135" s="51">
        <f t="shared" si="10"/>
        <v>1.1072961373390557</v>
      </c>
      <c r="K135" s="51">
        <f t="shared" si="11"/>
        <v>0.82928040679234694</v>
      </c>
      <c r="L135" s="55">
        <f t="shared" si="12"/>
        <v>0.3</v>
      </c>
      <c r="M135" s="55">
        <f t="shared" si="13"/>
        <v>0.58049628475464277</v>
      </c>
      <c r="N135" s="52">
        <f t="shared" si="14"/>
        <v>0.8804962847546427</v>
      </c>
      <c r="O135" s="53"/>
      <c r="P135" s="53"/>
    </row>
    <row r="136" spans="1:16" x14ac:dyDescent="0.25">
      <c r="A136" s="159">
        <v>133</v>
      </c>
      <c r="B136" s="185" t="s">
        <v>30</v>
      </c>
      <c r="C136" s="182" t="s">
        <v>26</v>
      </c>
      <c r="D136" s="166" t="s">
        <v>398</v>
      </c>
      <c r="E136" s="186" t="s">
        <v>362</v>
      </c>
      <c r="F136" s="226">
        <v>2636</v>
      </c>
      <c r="G136" s="225">
        <v>3685919.9</v>
      </c>
      <c r="H136" s="8">
        <v>1211</v>
      </c>
      <c r="I136" s="8">
        <v>1878275</v>
      </c>
      <c r="J136" s="51">
        <f t="shared" si="10"/>
        <v>0.45940819423368739</v>
      </c>
      <c r="K136" s="51">
        <f t="shared" si="11"/>
        <v>0.50958106821583404</v>
      </c>
      <c r="L136" s="55">
        <f t="shared" si="12"/>
        <v>0.13782245827010622</v>
      </c>
      <c r="M136" s="55">
        <f t="shared" si="13"/>
        <v>0.3567067477510838</v>
      </c>
      <c r="N136" s="52">
        <f t="shared" si="14"/>
        <v>0.49452920602118999</v>
      </c>
      <c r="O136" s="53"/>
      <c r="P136" s="53"/>
    </row>
    <row r="137" spans="1:16" x14ac:dyDescent="0.25">
      <c r="A137" s="159">
        <v>134</v>
      </c>
      <c r="B137" s="185" t="s">
        <v>30</v>
      </c>
      <c r="C137" s="182" t="s">
        <v>26</v>
      </c>
      <c r="D137" s="166" t="s">
        <v>394</v>
      </c>
      <c r="E137" s="186" t="s">
        <v>1390</v>
      </c>
      <c r="F137" s="226">
        <v>1370</v>
      </c>
      <c r="G137" s="225">
        <v>3097224.0750000002</v>
      </c>
      <c r="H137" s="8">
        <v>1276</v>
      </c>
      <c r="I137" s="8">
        <v>2412120</v>
      </c>
      <c r="J137" s="51">
        <f t="shared" si="10"/>
        <v>0.93138686131386861</v>
      </c>
      <c r="K137" s="51">
        <f t="shared" si="11"/>
        <v>0.77880061034976933</v>
      </c>
      <c r="L137" s="55">
        <f t="shared" si="12"/>
        <v>0.27941605839416056</v>
      </c>
      <c r="M137" s="55">
        <f t="shared" si="13"/>
        <v>0.54516042724483849</v>
      </c>
      <c r="N137" s="52">
        <f t="shared" si="14"/>
        <v>0.82457648563899899</v>
      </c>
      <c r="O137" s="53"/>
      <c r="P137" s="53"/>
    </row>
    <row r="138" spans="1:16" x14ac:dyDescent="0.25">
      <c r="A138" s="159">
        <v>135</v>
      </c>
      <c r="B138" s="185" t="s">
        <v>30</v>
      </c>
      <c r="C138" s="182" t="s">
        <v>26</v>
      </c>
      <c r="D138" s="166" t="s">
        <v>401</v>
      </c>
      <c r="E138" s="186" t="s">
        <v>402</v>
      </c>
      <c r="F138" s="226">
        <v>1237</v>
      </c>
      <c r="G138" s="225">
        <v>2027986.8</v>
      </c>
      <c r="H138" s="8">
        <v>1431</v>
      </c>
      <c r="I138" s="8">
        <v>2243785</v>
      </c>
      <c r="J138" s="51">
        <f t="shared" si="10"/>
        <v>1.1568310428455941</v>
      </c>
      <c r="K138" s="51">
        <f t="shared" si="11"/>
        <v>1.1064100614461594</v>
      </c>
      <c r="L138" s="55">
        <f t="shared" si="12"/>
        <v>0.3</v>
      </c>
      <c r="M138" s="55">
        <f t="shared" si="13"/>
        <v>0.7</v>
      </c>
      <c r="N138" s="52">
        <f t="shared" si="14"/>
        <v>1</v>
      </c>
      <c r="O138" s="53"/>
      <c r="P138" s="53"/>
    </row>
    <row r="139" spans="1:16" x14ac:dyDescent="0.25">
      <c r="A139" s="159">
        <v>136</v>
      </c>
      <c r="B139" s="185" t="s">
        <v>30</v>
      </c>
      <c r="C139" s="182" t="s">
        <v>26</v>
      </c>
      <c r="D139" s="166" t="s">
        <v>392</v>
      </c>
      <c r="E139" s="186" t="s">
        <v>393</v>
      </c>
      <c r="F139" s="226">
        <v>1429</v>
      </c>
      <c r="G139" s="225">
        <v>2429870.0750000002</v>
      </c>
      <c r="H139" s="8">
        <v>1550</v>
      </c>
      <c r="I139" s="8">
        <v>2406805</v>
      </c>
      <c r="J139" s="51">
        <f t="shared" si="10"/>
        <v>1.0846745976207137</v>
      </c>
      <c r="K139" s="51">
        <f t="shared" si="11"/>
        <v>0.99050769206250655</v>
      </c>
      <c r="L139" s="55">
        <f t="shared" si="12"/>
        <v>0.3</v>
      </c>
      <c r="M139" s="55">
        <f t="shared" si="13"/>
        <v>0.69335538444375455</v>
      </c>
      <c r="N139" s="52">
        <f t="shared" si="14"/>
        <v>0.9933553844437546</v>
      </c>
      <c r="O139" s="53"/>
      <c r="P139" s="53"/>
    </row>
    <row r="140" spans="1:16" x14ac:dyDescent="0.25">
      <c r="A140" s="159">
        <v>137</v>
      </c>
      <c r="B140" s="185" t="s">
        <v>27</v>
      </c>
      <c r="C140" s="182" t="s">
        <v>26</v>
      </c>
      <c r="D140" s="166" t="s">
        <v>379</v>
      </c>
      <c r="E140" s="187" t="s">
        <v>1353</v>
      </c>
      <c r="F140" s="226">
        <v>2074</v>
      </c>
      <c r="G140" s="225">
        <v>4757146.3250000002</v>
      </c>
      <c r="H140" s="8">
        <v>1952</v>
      </c>
      <c r="I140" s="8">
        <v>3909270</v>
      </c>
      <c r="J140" s="51">
        <f t="shared" si="10"/>
        <v>0.94117647058823528</v>
      </c>
      <c r="K140" s="51">
        <f t="shared" si="11"/>
        <v>0.821767869416966</v>
      </c>
      <c r="L140" s="55">
        <f t="shared" si="12"/>
        <v>0.28235294117647058</v>
      </c>
      <c r="M140" s="55">
        <f t="shared" si="13"/>
        <v>0.57523750859187617</v>
      </c>
      <c r="N140" s="52">
        <f t="shared" si="14"/>
        <v>0.85759044976834675</v>
      </c>
      <c r="O140" s="53"/>
      <c r="P140" s="53"/>
    </row>
    <row r="141" spans="1:16" x14ac:dyDescent="0.25">
      <c r="A141" s="159">
        <v>138</v>
      </c>
      <c r="B141" s="185" t="s">
        <v>27</v>
      </c>
      <c r="C141" s="182" t="s">
        <v>26</v>
      </c>
      <c r="D141" s="166" t="s">
        <v>1200</v>
      </c>
      <c r="E141" s="187" t="s">
        <v>1101</v>
      </c>
      <c r="F141" s="226">
        <v>2216</v>
      </c>
      <c r="G141" s="225">
        <v>3570168.0249999999</v>
      </c>
      <c r="H141" s="8">
        <v>1620</v>
      </c>
      <c r="I141" s="8">
        <v>1872735</v>
      </c>
      <c r="J141" s="51">
        <f t="shared" si="10"/>
        <v>0.73104693140794219</v>
      </c>
      <c r="K141" s="51">
        <f t="shared" si="11"/>
        <v>0.5245509418285712</v>
      </c>
      <c r="L141" s="55">
        <f t="shared" si="12"/>
        <v>0.21931407942238265</v>
      </c>
      <c r="M141" s="55">
        <f t="shared" si="13"/>
        <v>0.3671856592799998</v>
      </c>
      <c r="N141" s="52">
        <f t="shared" si="14"/>
        <v>0.58649973870238248</v>
      </c>
      <c r="O141" s="53"/>
      <c r="P141" s="53"/>
    </row>
    <row r="142" spans="1:16" x14ac:dyDescent="0.25">
      <c r="A142" s="159">
        <v>139</v>
      </c>
      <c r="B142" s="185" t="s">
        <v>27</v>
      </c>
      <c r="C142" s="182" t="s">
        <v>26</v>
      </c>
      <c r="D142" s="166" t="s">
        <v>381</v>
      </c>
      <c r="E142" s="187" t="s">
        <v>1281</v>
      </c>
      <c r="F142" s="226">
        <v>3258</v>
      </c>
      <c r="G142" s="225">
        <v>4557657.5250000004</v>
      </c>
      <c r="H142" s="8">
        <v>2101</v>
      </c>
      <c r="I142" s="8">
        <v>2906970</v>
      </c>
      <c r="J142" s="51">
        <f t="shared" si="10"/>
        <v>0.64487415592387964</v>
      </c>
      <c r="K142" s="51">
        <f t="shared" si="11"/>
        <v>0.63782107015598977</v>
      </c>
      <c r="L142" s="55">
        <f t="shared" si="12"/>
        <v>0.19346224677716389</v>
      </c>
      <c r="M142" s="55">
        <f t="shared" si="13"/>
        <v>0.44647474910919283</v>
      </c>
      <c r="N142" s="52">
        <f t="shared" si="14"/>
        <v>0.63993699588635677</v>
      </c>
      <c r="O142" s="53"/>
      <c r="P142" s="53"/>
    </row>
    <row r="143" spans="1:16" x14ac:dyDescent="0.25">
      <c r="A143" s="159">
        <v>140</v>
      </c>
      <c r="B143" s="185" t="s">
        <v>39</v>
      </c>
      <c r="C143" s="182" t="s">
        <v>26</v>
      </c>
      <c r="D143" s="166" t="s">
        <v>374</v>
      </c>
      <c r="E143" s="188" t="s">
        <v>375</v>
      </c>
      <c r="F143" s="226">
        <v>1313</v>
      </c>
      <c r="G143" s="225">
        <v>4500603.45</v>
      </c>
      <c r="H143" s="8">
        <v>2316</v>
      </c>
      <c r="I143" s="8">
        <v>4146880</v>
      </c>
      <c r="J143" s="51">
        <f t="shared" si="10"/>
        <v>1.7638994668697638</v>
      </c>
      <c r="K143" s="51">
        <f t="shared" si="11"/>
        <v>0.92140532843434575</v>
      </c>
      <c r="L143" s="55">
        <f t="shared" si="12"/>
        <v>0.3</v>
      </c>
      <c r="M143" s="55">
        <f t="shared" si="13"/>
        <v>0.64498372990404196</v>
      </c>
      <c r="N143" s="52">
        <f t="shared" si="14"/>
        <v>0.944983729904042</v>
      </c>
      <c r="O143" s="53"/>
      <c r="P143" s="53"/>
    </row>
    <row r="144" spans="1:16" x14ac:dyDescent="0.25">
      <c r="A144" s="159">
        <v>141</v>
      </c>
      <c r="B144" s="185" t="s">
        <v>39</v>
      </c>
      <c r="C144" s="182" t="s">
        <v>26</v>
      </c>
      <c r="D144" s="166" t="s">
        <v>372</v>
      </c>
      <c r="E144" s="189" t="s">
        <v>373</v>
      </c>
      <c r="F144" s="226">
        <v>1178</v>
      </c>
      <c r="G144" s="225">
        <v>1432465.7250000001</v>
      </c>
      <c r="H144" s="8">
        <v>810</v>
      </c>
      <c r="I144" s="8">
        <v>1241230</v>
      </c>
      <c r="J144" s="51">
        <f t="shared" si="10"/>
        <v>0.68760611205432942</v>
      </c>
      <c r="K144" s="51">
        <f t="shared" si="11"/>
        <v>0.86649891745228313</v>
      </c>
      <c r="L144" s="55">
        <f t="shared" si="12"/>
        <v>0.20628183361629882</v>
      </c>
      <c r="M144" s="55">
        <f t="shared" si="13"/>
        <v>0.60654924221659812</v>
      </c>
      <c r="N144" s="52">
        <f t="shared" si="14"/>
        <v>0.81283107583289693</v>
      </c>
      <c r="O144" s="53"/>
      <c r="P144" s="53"/>
    </row>
    <row r="145" spans="1:16" x14ac:dyDescent="0.25">
      <c r="A145" s="159">
        <v>142</v>
      </c>
      <c r="B145" s="185" t="s">
        <v>39</v>
      </c>
      <c r="C145" s="182" t="s">
        <v>26</v>
      </c>
      <c r="D145" s="166" t="s">
        <v>370</v>
      </c>
      <c r="E145" s="188" t="s">
        <v>371</v>
      </c>
      <c r="F145" s="226">
        <v>2594</v>
      </c>
      <c r="G145" s="225">
        <v>4021362.125</v>
      </c>
      <c r="H145" s="8">
        <v>2729</v>
      </c>
      <c r="I145" s="8">
        <v>4158675</v>
      </c>
      <c r="J145" s="51">
        <f t="shared" si="10"/>
        <v>1.0520431765612952</v>
      </c>
      <c r="K145" s="51">
        <f t="shared" si="11"/>
        <v>1.0341458617084875</v>
      </c>
      <c r="L145" s="55">
        <f t="shared" si="12"/>
        <v>0.3</v>
      </c>
      <c r="M145" s="55">
        <f t="shared" si="13"/>
        <v>0.7</v>
      </c>
      <c r="N145" s="52">
        <f t="shared" si="14"/>
        <v>1</v>
      </c>
      <c r="O145" s="53"/>
      <c r="P145" s="53"/>
    </row>
    <row r="146" spans="1:16" x14ac:dyDescent="0.25">
      <c r="A146" s="159">
        <v>143</v>
      </c>
      <c r="B146" s="185" t="s">
        <v>39</v>
      </c>
      <c r="C146" s="182" t="s">
        <v>26</v>
      </c>
      <c r="D146" s="166" t="s">
        <v>376</v>
      </c>
      <c r="E146" s="188" t="s">
        <v>377</v>
      </c>
      <c r="F146" s="226">
        <v>1716</v>
      </c>
      <c r="G146" s="225">
        <v>2702401.4249999998</v>
      </c>
      <c r="H146" s="8">
        <v>1439</v>
      </c>
      <c r="I146" s="8">
        <v>2273390</v>
      </c>
      <c r="J146" s="51">
        <f t="shared" si="10"/>
        <v>0.83857808857808858</v>
      </c>
      <c r="K146" s="51">
        <f t="shared" si="11"/>
        <v>0.84124807623649034</v>
      </c>
      <c r="L146" s="55">
        <f t="shared" si="12"/>
        <v>0.25157342657342657</v>
      </c>
      <c r="M146" s="55">
        <f t="shared" si="13"/>
        <v>0.5888736533655432</v>
      </c>
      <c r="N146" s="52">
        <f t="shared" si="14"/>
        <v>0.84044707993896983</v>
      </c>
      <c r="O146" s="53"/>
      <c r="P146" s="53"/>
    </row>
    <row r="147" spans="1:16" x14ac:dyDescent="0.25">
      <c r="A147" s="159">
        <v>144</v>
      </c>
      <c r="B147" s="185" t="s">
        <v>38</v>
      </c>
      <c r="C147" s="182" t="s">
        <v>26</v>
      </c>
      <c r="D147" s="166" t="s">
        <v>418</v>
      </c>
      <c r="E147" s="190" t="s">
        <v>419</v>
      </c>
      <c r="F147" s="226">
        <v>1681</v>
      </c>
      <c r="G147" s="225">
        <v>2956178.65</v>
      </c>
      <c r="H147" s="8">
        <v>1229</v>
      </c>
      <c r="I147" s="8">
        <v>2159935</v>
      </c>
      <c r="J147" s="51">
        <f t="shared" si="10"/>
        <v>0.73111243307555029</v>
      </c>
      <c r="K147" s="51">
        <f t="shared" si="11"/>
        <v>0.73065103829228994</v>
      </c>
      <c r="L147" s="55">
        <f t="shared" si="12"/>
        <v>0.21933372992266509</v>
      </c>
      <c r="M147" s="55">
        <f t="shared" si="13"/>
        <v>0.51145572680460294</v>
      </c>
      <c r="N147" s="52">
        <f t="shared" si="14"/>
        <v>0.73078945672726803</v>
      </c>
      <c r="O147" s="53"/>
      <c r="P147" s="53"/>
    </row>
    <row r="148" spans="1:16" x14ac:dyDescent="0.25">
      <c r="A148" s="159">
        <v>145</v>
      </c>
      <c r="B148" s="185" t="s">
        <v>38</v>
      </c>
      <c r="C148" s="182" t="s">
        <v>26</v>
      </c>
      <c r="D148" s="166" t="s">
        <v>416</v>
      </c>
      <c r="E148" s="190" t="s">
        <v>417</v>
      </c>
      <c r="F148" s="226">
        <v>1491</v>
      </c>
      <c r="G148" s="225">
        <v>2609631.2000000002</v>
      </c>
      <c r="H148" s="8">
        <v>990</v>
      </c>
      <c r="I148" s="8">
        <v>1447165</v>
      </c>
      <c r="J148" s="51">
        <f t="shared" si="10"/>
        <v>0.66398390342052316</v>
      </c>
      <c r="K148" s="51">
        <f t="shared" si="11"/>
        <v>0.55454770773739981</v>
      </c>
      <c r="L148" s="55">
        <f t="shared" si="12"/>
        <v>0.19919517102615694</v>
      </c>
      <c r="M148" s="55">
        <f t="shared" si="13"/>
        <v>0.38818339541617985</v>
      </c>
      <c r="N148" s="52">
        <f t="shared" si="14"/>
        <v>0.58737856644233677</v>
      </c>
      <c r="O148" s="53"/>
      <c r="P148" s="53"/>
    </row>
    <row r="149" spans="1:16" x14ac:dyDescent="0.25">
      <c r="A149" s="159">
        <v>146</v>
      </c>
      <c r="B149" s="185" t="s">
        <v>38</v>
      </c>
      <c r="C149" s="182" t="s">
        <v>26</v>
      </c>
      <c r="D149" s="166" t="s">
        <v>414</v>
      </c>
      <c r="E149" s="190" t="s">
        <v>415</v>
      </c>
      <c r="F149" s="226">
        <v>1086</v>
      </c>
      <c r="G149" s="225">
        <v>1914844.2250000001</v>
      </c>
      <c r="H149" s="8">
        <v>992</v>
      </c>
      <c r="I149" s="8">
        <v>1266135</v>
      </c>
      <c r="J149" s="51">
        <f t="shared" si="10"/>
        <v>0.91344383057090239</v>
      </c>
      <c r="K149" s="51">
        <f t="shared" si="11"/>
        <v>0.6612208886077926</v>
      </c>
      <c r="L149" s="55">
        <f t="shared" si="12"/>
        <v>0.2740331491712707</v>
      </c>
      <c r="M149" s="55">
        <f t="shared" si="13"/>
        <v>0.4628546220254548</v>
      </c>
      <c r="N149" s="52">
        <f t="shared" si="14"/>
        <v>0.73688777119672544</v>
      </c>
      <c r="O149" s="53"/>
      <c r="P149" s="53"/>
    </row>
    <row r="150" spans="1:16" x14ac:dyDescent="0.25">
      <c r="A150" s="159">
        <v>147</v>
      </c>
      <c r="B150" s="185" t="s">
        <v>36</v>
      </c>
      <c r="C150" s="182" t="s">
        <v>26</v>
      </c>
      <c r="D150" s="166" t="s">
        <v>432</v>
      </c>
      <c r="E150" s="183" t="s">
        <v>1391</v>
      </c>
      <c r="F150" s="226">
        <v>912</v>
      </c>
      <c r="G150" s="225">
        <v>1464995.575</v>
      </c>
      <c r="H150" s="8">
        <v>848</v>
      </c>
      <c r="I150" s="8">
        <v>1156400</v>
      </c>
      <c r="J150" s="51">
        <f t="shared" si="10"/>
        <v>0.92982456140350878</v>
      </c>
      <c r="K150" s="51">
        <f t="shared" si="11"/>
        <v>0.78935392006218175</v>
      </c>
      <c r="L150" s="55">
        <f t="shared" si="12"/>
        <v>0.27894736842105261</v>
      </c>
      <c r="M150" s="55">
        <f t="shared" si="13"/>
        <v>0.55254774404352713</v>
      </c>
      <c r="N150" s="52">
        <f t="shared" si="14"/>
        <v>0.83149511246457974</v>
      </c>
      <c r="O150" s="53"/>
      <c r="P150" s="53"/>
    </row>
    <row r="151" spans="1:16" x14ac:dyDescent="0.25">
      <c r="A151" s="159">
        <v>148</v>
      </c>
      <c r="B151" s="185" t="s">
        <v>36</v>
      </c>
      <c r="C151" s="182" t="s">
        <v>26</v>
      </c>
      <c r="D151" s="166" t="s">
        <v>438</v>
      </c>
      <c r="E151" s="183" t="s">
        <v>439</v>
      </c>
      <c r="F151" s="226">
        <v>448</v>
      </c>
      <c r="G151" s="225">
        <v>986766.1</v>
      </c>
      <c r="H151" s="8">
        <v>321</v>
      </c>
      <c r="I151" s="8">
        <v>567525</v>
      </c>
      <c r="J151" s="51">
        <f t="shared" si="10"/>
        <v>0.7165178571428571</v>
      </c>
      <c r="K151" s="51">
        <f t="shared" si="11"/>
        <v>0.57513629623068729</v>
      </c>
      <c r="L151" s="55">
        <f t="shared" si="12"/>
        <v>0.21495535714285713</v>
      </c>
      <c r="M151" s="55">
        <f t="shared" si="13"/>
        <v>0.40259540736148108</v>
      </c>
      <c r="N151" s="52">
        <f t="shared" si="14"/>
        <v>0.61755076450433821</v>
      </c>
      <c r="O151" s="53"/>
      <c r="P151" s="53"/>
    </row>
    <row r="152" spans="1:16" x14ac:dyDescent="0.25">
      <c r="A152" s="159">
        <v>149</v>
      </c>
      <c r="B152" s="185" t="s">
        <v>36</v>
      </c>
      <c r="C152" s="182" t="s">
        <v>26</v>
      </c>
      <c r="D152" s="166" t="s">
        <v>442</v>
      </c>
      <c r="E152" s="183" t="s">
        <v>1137</v>
      </c>
      <c r="F152" s="226">
        <v>1247</v>
      </c>
      <c r="G152" s="225">
        <v>3794665.7</v>
      </c>
      <c r="H152" s="8">
        <v>590</v>
      </c>
      <c r="I152" s="8">
        <v>1873725</v>
      </c>
      <c r="J152" s="51">
        <f t="shared" si="10"/>
        <v>0.47313552526062552</v>
      </c>
      <c r="K152" s="51">
        <f t="shared" si="11"/>
        <v>0.49377867462738545</v>
      </c>
      <c r="L152" s="55">
        <f t="shared" si="12"/>
        <v>0.14194065757818766</v>
      </c>
      <c r="M152" s="55">
        <f t="shared" si="13"/>
        <v>0.34564507223916979</v>
      </c>
      <c r="N152" s="52">
        <f t="shared" si="14"/>
        <v>0.48758572981735748</v>
      </c>
      <c r="O152" s="53"/>
      <c r="P152" s="53"/>
    </row>
    <row r="153" spans="1:16" x14ac:dyDescent="0.25">
      <c r="A153" s="159">
        <v>150</v>
      </c>
      <c r="B153" s="185" t="s">
        <v>36</v>
      </c>
      <c r="C153" s="182" t="s">
        <v>26</v>
      </c>
      <c r="D153" s="166" t="s">
        <v>433</v>
      </c>
      <c r="E153" s="183" t="s">
        <v>1027</v>
      </c>
      <c r="F153" s="226">
        <v>2013</v>
      </c>
      <c r="G153" s="225">
        <v>3670678.5750000002</v>
      </c>
      <c r="H153" s="8">
        <v>1310</v>
      </c>
      <c r="I153" s="8">
        <v>2638425</v>
      </c>
      <c r="J153" s="51">
        <f t="shared" si="10"/>
        <v>0.65076999503229016</v>
      </c>
      <c r="K153" s="51">
        <f t="shared" si="11"/>
        <v>0.71878399213965494</v>
      </c>
      <c r="L153" s="55">
        <f t="shared" si="12"/>
        <v>0.19523099850968703</v>
      </c>
      <c r="M153" s="55">
        <f t="shared" si="13"/>
        <v>0.5031487944977584</v>
      </c>
      <c r="N153" s="52">
        <f t="shared" si="14"/>
        <v>0.69837979300744546</v>
      </c>
      <c r="O153" s="53"/>
      <c r="P153" s="53"/>
    </row>
    <row r="154" spans="1:16" x14ac:dyDescent="0.25">
      <c r="A154" s="159">
        <v>151</v>
      </c>
      <c r="B154" s="185" t="s">
        <v>36</v>
      </c>
      <c r="C154" s="182" t="s">
        <v>26</v>
      </c>
      <c r="D154" s="166" t="s">
        <v>436</v>
      </c>
      <c r="E154" s="183" t="s">
        <v>437</v>
      </c>
      <c r="F154" s="226">
        <v>2267</v>
      </c>
      <c r="G154" s="225">
        <v>3217207.375</v>
      </c>
      <c r="H154" s="8">
        <v>1797</v>
      </c>
      <c r="I154" s="8">
        <v>2400870</v>
      </c>
      <c r="J154" s="51">
        <f t="shared" si="10"/>
        <v>0.79267754741949714</v>
      </c>
      <c r="K154" s="51">
        <f t="shared" si="11"/>
        <v>0.74625901291178032</v>
      </c>
      <c r="L154" s="55">
        <f t="shared" si="12"/>
        <v>0.23780326422584913</v>
      </c>
      <c r="M154" s="55">
        <f t="shared" si="13"/>
        <v>0.5223813090382462</v>
      </c>
      <c r="N154" s="52">
        <f t="shared" si="14"/>
        <v>0.76018457326409528</v>
      </c>
      <c r="O154" s="53"/>
      <c r="P154" s="53"/>
    </row>
    <row r="155" spans="1:16" x14ac:dyDescent="0.25">
      <c r="A155" s="159">
        <v>152</v>
      </c>
      <c r="B155" s="185" t="s">
        <v>36</v>
      </c>
      <c r="C155" s="182" t="s">
        <v>26</v>
      </c>
      <c r="D155" s="166" t="s">
        <v>440</v>
      </c>
      <c r="E155" s="183" t="s">
        <v>441</v>
      </c>
      <c r="F155" s="226">
        <v>517</v>
      </c>
      <c r="G155" s="225">
        <v>1084759.7749999999</v>
      </c>
      <c r="H155" s="8">
        <v>429</v>
      </c>
      <c r="I155" s="8">
        <v>685750</v>
      </c>
      <c r="J155" s="51">
        <f t="shared" si="10"/>
        <v>0.82978723404255317</v>
      </c>
      <c r="K155" s="51">
        <f t="shared" si="11"/>
        <v>0.63216761517544295</v>
      </c>
      <c r="L155" s="55">
        <f t="shared" si="12"/>
        <v>0.24893617021276593</v>
      </c>
      <c r="M155" s="55">
        <f t="shared" si="13"/>
        <v>0.44251733062281001</v>
      </c>
      <c r="N155" s="52">
        <f t="shared" si="14"/>
        <v>0.691453500835576</v>
      </c>
      <c r="O155" s="53"/>
      <c r="P155" s="53"/>
    </row>
    <row r="156" spans="1:16" x14ac:dyDescent="0.25">
      <c r="A156" s="159">
        <v>153</v>
      </c>
      <c r="B156" s="185" t="s">
        <v>36</v>
      </c>
      <c r="C156" s="182" t="s">
        <v>26</v>
      </c>
      <c r="D156" s="166" t="s">
        <v>434</v>
      </c>
      <c r="E156" s="183" t="s">
        <v>435</v>
      </c>
      <c r="F156" s="226">
        <v>726</v>
      </c>
      <c r="G156" s="225">
        <v>998870.32499999995</v>
      </c>
      <c r="H156" s="8">
        <v>794</v>
      </c>
      <c r="I156" s="8">
        <v>994670</v>
      </c>
      <c r="J156" s="51">
        <f t="shared" si="10"/>
        <v>1.0936639118457301</v>
      </c>
      <c r="K156" s="51">
        <f t="shared" si="11"/>
        <v>0.99579492463148311</v>
      </c>
      <c r="L156" s="55">
        <f t="shared" si="12"/>
        <v>0.3</v>
      </c>
      <c r="M156" s="55">
        <f t="shared" si="13"/>
        <v>0.69705644724203819</v>
      </c>
      <c r="N156" s="52">
        <f t="shared" si="14"/>
        <v>0.99705644724203824</v>
      </c>
      <c r="O156" s="53"/>
      <c r="P156" s="53"/>
    </row>
    <row r="157" spans="1:16" x14ac:dyDescent="0.25">
      <c r="A157" s="159">
        <v>154</v>
      </c>
      <c r="B157" s="191" t="s">
        <v>1102</v>
      </c>
      <c r="C157" s="182" t="s">
        <v>26</v>
      </c>
      <c r="D157" s="166" t="s">
        <v>382</v>
      </c>
      <c r="E157" s="190" t="s">
        <v>383</v>
      </c>
      <c r="F157" s="226">
        <v>1273</v>
      </c>
      <c r="G157" s="225">
        <v>1964052.4</v>
      </c>
      <c r="H157" s="8">
        <v>757</v>
      </c>
      <c r="I157" s="8">
        <v>1281725</v>
      </c>
      <c r="J157" s="51">
        <f t="shared" si="10"/>
        <v>0.59465828750981931</v>
      </c>
      <c r="K157" s="51">
        <f t="shared" si="11"/>
        <v>0.65259205915280061</v>
      </c>
      <c r="L157" s="55">
        <f t="shared" si="12"/>
        <v>0.1783974862529458</v>
      </c>
      <c r="M157" s="55">
        <f t="shared" si="13"/>
        <v>0.45681444140696037</v>
      </c>
      <c r="N157" s="52">
        <f t="shared" si="14"/>
        <v>0.63521192765990619</v>
      </c>
      <c r="O157" s="53"/>
      <c r="P157" s="53"/>
    </row>
    <row r="158" spans="1:16" x14ac:dyDescent="0.25">
      <c r="A158" s="159">
        <v>155</v>
      </c>
      <c r="B158" s="191" t="s">
        <v>1102</v>
      </c>
      <c r="C158" s="182" t="s">
        <v>26</v>
      </c>
      <c r="D158" s="166" t="s">
        <v>387</v>
      </c>
      <c r="E158" s="190" t="s">
        <v>388</v>
      </c>
      <c r="F158" s="226">
        <v>859</v>
      </c>
      <c r="G158" s="225">
        <v>1552651.55</v>
      </c>
      <c r="H158" s="8">
        <v>905</v>
      </c>
      <c r="I158" s="8">
        <v>1216710</v>
      </c>
      <c r="J158" s="51">
        <f t="shared" si="10"/>
        <v>1.0535506402793946</v>
      </c>
      <c r="K158" s="51">
        <f t="shared" si="11"/>
        <v>0.78363364915972289</v>
      </c>
      <c r="L158" s="55">
        <f t="shared" si="12"/>
        <v>0.3</v>
      </c>
      <c r="M158" s="55">
        <f t="shared" si="13"/>
        <v>0.54854355441180602</v>
      </c>
      <c r="N158" s="52">
        <f t="shared" si="14"/>
        <v>0.84854355441180607</v>
      </c>
      <c r="O158" s="53"/>
      <c r="P158" s="53"/>
    </row>
    <row r="159" spans="1:16" x14ac:dyDescent="0.25">
      <c r="A159" s="159">
        <v>156</v>
      </c>
      <c r="B159" s="191" t="s">
        <v>1102</v>
      </c>
      <c r="C159" s="182" t="s">
        <v>26</v>
      </c>
      <c r="D159" s="166" t="s">
        <v>389</v>
      </c>
      <c r="E159" s="190" t="s">
        <v>513</v>
      </c>
      <c r="F159" s="226">
        <v>894</v>
      </c>
      <c r="G159" s="225">
        <v>1886501</v>
      </c>
      <c r="H159" s="8">
        <v>540</v>
      </c>
      <c r="I159" s="8">
        <v>1042090</v>
      </c>
      <c r="J159" s="51">
        <f t="shared" si="10"/>
        <v>0.60402684563758391</v>
      </c>
      <c r="K159" s="51">
        <f t="shared" si="11"/>
        <v>0.55239302815105851</v>
      </c>
      <c r="L159" s="55">
        <f t="shared" si="12"/>
        <v>0.18120805369127516</v>
      </c>
      <c r="M159" s="55">
        <f t="shared" si="13"/>
        <v>0.38667511970574092</v>
      </c>
      <c r="N159" s="52">
        <f t="shared" si="14"/>
        <v>0.56788317339701611</v>
      </c>
      <c r="O159" s="53"/>
      <c r="P159" s="53"/>
    </row>
    <row r="160" spans="1:16" x14ac:dyDescent="0.25">
      <c r="A160" s="159">
        <v>157</v>
      </c>
      <c r="B160" s="191" t="s">
        <v>1102</v>
      </c>
      <c r="C160" s="182" t="s">
        <v>26</v>
      </c>
      <c r="D160" s="166" t="s">
        <v>386</v>
      </c>
      <c r="E160" s="190" t="s">
        <v>1026</v>
      </c>
      <c r="F160" s="226">
        <v>1064</v>
      </c>
      <c r="G160" s="225">
        <v>1650577.1</v>
      </c>
      <c r="H160" s="8">
        <v>667</v>
      </c>
      <c r="I160" s="8">
        <v>1038705</v>
      </c>
      <c r="J160" s="51">
        <f t="shared" si="10"/>
        <v>0.62687969924812026</v>
      </c>
      <c r="K160" s="51">
        <f t="shared" si="11"/>
        <v>0.6292980800472755</v>
      </c>
      <c r="L160" s="55">
        <f t="shared" si="12"/>
        <v>0.18806390977443607</v>
      </c>
      <c r="M160" s="55">
        <f t="shared" si="13"/>
        <v>0.4405086560330928</v>
      </c>
      <c r="N160" s="52">
        <f t="shared" si="14"/>
        <v>0.62857256580752885</v>
      </c>
      <c r="O160" s="53"/>
      <c r="P160" s="53"/>
    </row>
    <row r="161" spans="1:16" x14ac:dyDescent="0.25">
      <c r="A161" s="159">
        <v>158</v>
      </c>
      <c r="B161" s="191" t="s">
        <v>34</v>
      </c>
      <c r="C161" s="182" t="s">
        <v>26</v>
      </c>
      <c r="D161" s="166" t="s">
        <v>422</v>
      </c>
      <c r="E161" s="190" t="s">
        <v>423</v>
      </c>
      <c r="F161" s="226">
        <v>2019</v>
      </c>
      <c r="G161" s="225">
        <v>4519522.3499999996</v>
      </c>
      <c r="H161" s="8">
        <v>734</v>
      </c>
      <c r="I161" s="8">
        <v>1959400</v>
      </c>
      <c r="J161" s="51">
        <f t="shared" si="10"/>
        <v>0.3635463100544824</v>
      </c>
      <c r="K161" s="51">
        <f t="shared" si="11"/>
        <v>0.43354138961166994</v>
      </c>
      <c r="L161" s="55">
        <f t="shared" si="12"/>
        <v>0.10906389301634471</v>
      </c>
      <c r="M161" s="55">
        <f t="shared" si="13"/>
        <v>0.30347897272816893</v>
      </c>
      <c r="N161" s="52">
        <f t="shared" si="14"/>
        <v>0.41254286574451365</v>
      </c>
      <c r="O161" s="53"/>
      <c r="P161" s="53"/>
    </row>
    <row r="162" spans="1:16" x14ac:dyDescent="0.25">
      <c r="A162" s="159">
        <v>159</v>
      </c>
      <c r="B162" s="191" t="s">
        <v>34</v>
      </c>
      <c r="C162" s="182" t="s">
        <v>26</v>
      </c>
      <c r="D162" s="166" t="s">
        <v>428</v>
      </c>
      <c r="E162" s="190" t="s">
        <v>429</v>
      </c>
      <c r="F162" s="226">
        <v>2121</v>
      </c>
      <c r="G162" s="225">
        <v>3054034.3</v>
      </c>
      <c r="H162" s="8">
        <v>1185</v>
      </c>
      <c r="I162" s="8">
        <v>1890635</v>
      </c>
      <c r="J162" s="51">
        <f t="shared" si="10"/>
        <v>0.55869872701555867</v>
      </c>
      <c r="K162" s="51">
        <f t="shared" si="11"/>
        <v>0.61906148205342693</v>
      </c>
      <c r="L162" s="55">
        <f t="shared" si="12"/>
        <v>0.1676096181046676</v>
      </c>
      <c r="M162" s="55">
        <f t="shared" si="13"/>
        <v>0.43334303743739883</v>
      </c>
      <c r="N162" s="52">
        <f t="shared" si="14"/>
        <v>0.60095265554206645</v>
      </c>
      <c r="O162" s="53"/>
      <c r="P162" s="53"/>
    </row>
    <row r="163" spans="1:16" x14ac:dyDescent="0.25">
      <c r="A163" s="159">
        <v>160</v>
      </c>
      <c r="B163" s="191" t="s">
        <v>34</v>
      </c>
      <c r="C163" s="182" t="s">
        <v>26</v>
      </c>
      <c r="D163" s="166" t="s">
        <v>420</v>
      </c>
      <c r="E163" s="190" t="s">
        <v>421</v>
      </c>
      <c r="F163" s="226">
        <v>2076</v>
      </c>
      <c r="G163" s="225">
        <v>2845214.3</v>
      </c>
      <c r="H163" s="8">
        <v>1281</v>
      </c>
      <c r="I163" s="8">
        <v>1977545</v>
      </c>
      <c r="J163" s="51">
        <f t="shared" si="10"/>
        <v>0.61705202312138729</v>
      </c>
      <c r="K163" s="51">
        <f t="shared" si="11"/>
        <v>0.69504254916756192</v>
      </c>
      <c r="L163" s="55">
        <f t="shared" si="12"/>
        <v>0.18511560693641618</v>
      </c>
      <c r="M163" s="55">
        <f t="shared" si="13"/>
        <v>0.48652978441729333</v>
      </c>
      <c r="N163" s="52">
        <f t="shared" si="14"/>
        <v>0.67164539135370949</v>
      </c>
      <c r="O163" s="53"/>
      <c r="P163" s="53"/>
    </row>
    <row r="164" spans="1:16" x14ac:dyDescent="0.25">
      <c r="A164" s="159">
        <v>161</v>
      </c>
      <c r="B164" s="191" t="s">
        <v>34</v>
      </c>
      <c r="C164" s="182" t="s">
        <v>26</v>
      </c>
      <c r="D164" s="166" t="s">
        <v>424</v>
      </c>
      <c r="E164" s="190" t="s">
        <v>425</v>
      </c>
      <c r="F164" s="226">
        <v>1416</v>
      </c>
      <c r="G164" s="225">
        <v>2096713.0249999999</v>
      </c>
      <c r="H164" s="8">
        <v>730</v>
      </c>
      <c r="I164" s="8">
        <v>1063565</v>
      </c>
      <c r="J164" s="51">
        <f t="shared" si="10"/>
        <v>0.5155367231638418</v>
      </c>
      <c r="K164" s="51">
        <f t="shared" si="11"/>
        <v>0.50725349025768562</v>
      </c>
      <c r="L164" s="55">
        <f t="shared" si="12"/>
        <v>0.15466101694915255</v>
      </c>
      <c r="M164" s="55">
        <f t="shared" si="13"/>
        <v>0.35507744318037993</v>
      </c>
      <c r="N164" s="52">
        <f t="shared" si="14"/>
        <v>0.5097384601295325</v>
      </c>
      <c r="O164" s="53"/>
      <c r="P164" s="53"/>
    </row>
    <row r="165" spans="1:16" x14ac:dyDescent="0.25">
      <c r="A165" s="159">
        <v>162</v>
      </c>
      <c r="B165" s="191" t="s">
        <v>34</v>
      </c>
      <c r="C165" s="182" t="s">
        <v>26</v>
      </c>
      <c r="D165" s="166" t="s">
        <v>430</v>
      </c>
      <c r="E165" s="190" t="s">
        <v>431</v>
      </c>
      <c r="F165" s="226">
        <v>1291</v>
      </c>
      <c r="G165" s="225">
        <v>1980853.7000000002</v>
      </c>
      <c r="H165" s="8">
        <v>822</v>
      </c>
      <c r="I165" s="8">
        <v>1320485</v>
      </c>
      <c r="J165" s="51">
        <f t="shared" si="10"/>
        <v>0.63671572424477152</v>
      </c>
      <c r="K165" s="51">
        <f t="shared" si="11"/>
        <v>0.66662419339701862</v>
      </c>
      <c r="L165" s="55">
        <f t="shared" si="12"/>
        <v>0.19101471727343144</v>
      </c>
      <c r="M165" s="55">
        <f t="shared" si="13"/>
        <v>0.46663693537791301</v>
      </c>
      <c r="N165" s="52">
        <f t="shared" si="14"/>
        <v>0.65765165265134451</v>
      </c>
      <c r="O165" s="53"/>
      <c r="P165" s="53"/>
    </row>
    <row r="166" spans="1:16" x14ac:dyDescent="0.25">
      <c r="A166" s="159">
        <v>163</v>
      </c>
      <c r="B166" s="192" t="s">
        <v>34</v>
      </c>
      <c r="C166" s="193" t="s">
        <v>26</v>
      </c>
      <c r="D166" s="166" t="s">
        <v>426</v>
      </c>
      <c r="E166" s="194" t="s">
        <v>1392</v>
      </c>
      <c r="F166" s="227">
        <v>1257</v>
      </c>
      <c r="G166" s="225">
        <v>1977133.45</v>
      </c>
      <c r="H166" s="8">
        <v>586</v>
      </c>
      <c r="I166" s="8">
        <v>906140</v>
      </c>
      <c r="J166" s="51">
        <f t="shared" si="10"/>
        <v>0.46618933969769294</v>
      </c>
      <c r="K166" s="51">
        <f t="shared" si="11"/>
        <v>0.45830998408326967</v>
      </c>
      <c r="L166" s="55">
        <f t="shared" si="12"/>
        <v>0.13985680190930788</v>
      </c>
      <c r="M166" s="55">
        <f t="shared" si="13"/>
        <v>0.32081698885828874</v>
      </c>
      <c r="N166" s="52">
        <f t="shared" si="14"/>
        <v>0.46067379076759662</v>
      </c>
      <c r="O166" s="53"/>
      <c r="P166" s="53"/>
    </row>
    <row r="167" spans="1:16" x14ac:dyDescent="0.25">
      <c r="A167" s="159">
        <v>164</v>
      </c>
      <c r="B167" s="166" t="s">
        <v>59</v>
      </c>
      <c r="C167" s="166" t="s">
        <v>41</v>
      </c>
      <c r="D167" s="166" t="s">
        <v>443</v>
      </c>
      <c r="E167" s="195" t="s">
        <v>1141</v>
      </c>
      <c r="F167" s="223">
        <v>1023</v>
      </c>
      <c r="G167" s="223">
        <v>1833284.0249999999</v>
      </c>
      <c r="H167" s="8">
        <v>616</v>
      </c>
      <c r="I167" s="8">
        <v>860040</v>
      </c>
      <c r="J167" s="51">
        <f t="shared" si="10"/>
        <v>0.60215053763440862</v>
      </c>
      <c r="K167" s="51">
        <f t="shared" si="11"/>
        <v>0.46912534461210942</v>
      </c>
      <c r="L167" s="55">
        <f t="shared" si="12"/>
        <v>0.18064516129032257</v>
      </c>
      <c r="M167" s="55">
        <f t="shared" si="13"/>
        <v>0.32838774122847658</v>
      </c>
      <c r="N167" s="52">
        <f t="shared" si="14"/>
        <v>0.50903290251879918</v>
      </c>
      <c r="O167" s="53"/>
      <c r="P167" s="53"/>
    </row>
    <row r="168" spans="1:16" x14ac:dyDescent="0.25">
      <c r="A168" s="159">
        <v>165</v>
      </c>
      <c r="B168" s="166" t="s">
        <v>59</v>
      </c>
      <c r="C168" s="166" t="s">
        <v>41</v>
      </c>
      <c r="D168" s="166" t="s">
        <v>446</v>
      </c>
      <c r="E168" s="195" t="s">
        <v>1142</v>
      </c>
      <c r="F168" s="223">
        <v>1849</v>
      </c>
      <c r="G168" s="223">
        <v>3292629.35</v>
      </c>
      <c r="H168" s="8">
        <v>1187</v>
      </c>
      <c r="I168" s="8">
        <v>1868035</v>
      </c>
      <c r="J168" s="51">
        <f t="shared" si="10"/>
        <v>0.64196863169280693</v>
      </c>
      <c r="K168" s="51">
        <f t="shared" si="11"/>
        <v>0.56733837958408528</v>
      </c>
      <c r="L168" s="55">
        <f t="shared" si="12"/>
        <v>0.19259058950784208</v>
      </c>
      <c r="M168" s="55">
        <f t="shared" si="13"/>
        <v>0.3971368657088597</v>
      </c>
      <c r="N168" s="52">
        <f t="shared" si="14"/>
        <v>0.58972745521670178</v>
      </c>
      <c r="O168" s="53"/>
      <c r="P168" s="53"/>
    </row>
    <row r="169" spans="1:16" x14ac:dyDescent="0.25">
      <c r="A169" s="159">
        <v>166</v>
      </c>
      <c r="B169" s="166" t="s">
        <v>59</v>
      </c>
      <c r="C169" s="166" t="s">
        <v>41</v>
      </c>
      <c r="D169" s="166" t="s">
        <v>445</v>
      </c>
      <c r="E169" s="195" t="s">
        <v>1143</v>
      </c>
      <c r="F169" s="223">
        <v>1298</v>
      </c>
      <c r="G169" s="223">
        <v>2282973.25</v>
      </c>
      <c r="H169" s="8">
        <v>661</v>
      </c>
      <c r="I169" s="8">
        <v>1029220</v>
      </c>
      <c r="J169" s="51">
        <f t="shared" si="10"/>
        <v>0.50924499229583975</v>
      </c>
      <c r="K169" s="51">
        <f t="shared" si="11"/>
        <v>0.4508243800053286</v>
      </c>
      <c r="L169" s="55">
        <f t="shared" si="12"/>
        <v>0.15277349768875192</v>
      </c>
      <c r="M169" s="55">
        <f t="shared" si="13"/>
        <v>0.31557706600372998</v>
      </c>
      <c r="N169" s="52">
        <f t="shared" si="14"/>
        <v>0.4683505636924819</v>
      </c>
      <c r="O169" s="53"/>
      <c r="P169" s="53"/>
    </row>
    <row r="170" spans="1:16" x14ac:dyDescent="0.25">
      <c r="A170" s="159">
        <v>167</v>
      </c>
      <c r="B170" s="166" t="s">
        <v>59</v>
      </c>
      <c r="C170" s="166" t="s">
        <v>41</v>
      </c>
      <c r="D170" s="166" t="s">
        <v>444</v>
      </c>
      <c r="E170" s="195" t="s">
        <v>1144</v>
      </c>
      <c r="F170" s="223">
        <v>628</v>
      </c>
      <c r="G170" s="223">
        <v>1102078.925</v>
      </c>
      <c r="H170" s="8">
        <v>463</v>
      </c>
      <c r="I170" s="8">
        <v>706245</v>
      </c>
      <c r="J170" s="51">
        <f t="shared" si="10"/>
        <v>0.73726114649681529</v>
      </c>
      <c r="K170" s="51">
        <f t="shared" si="11"/>
        <v>0.64082978449116057</v>
      </c>
      <c r="L170" s="55">
        <f t="shared" si="12"/>
        <v>0.22117834394904459</v>
      </c>
      <c r="M170" s="55">
        <f t="shared" si="13"/>
        <v>0.44858084914381235</v>
      </c>
      <c r="N170" s="52">
        <f t="shared" si="14"/>
        <v>0.66975919309285692</v>
      </c>
      <c r="O170" s="53"/>
      <c r="P170" s="53"/>
    </row>
    <row r="171" spans="1:16" x14ac:dyDescent="0.25">
      <c r="A171" s="159">
        <v>168</v>
      </c>
      <c r="B171" s="166" t="s">
        <v>40</v>
      </c>
      <c r="C171" s="166" t="s">
        <v>41</v>
      </c>
      <c r="D171" s="166" t="s">
        <v>451</v>
      </c>
      <c r="E171" s="195" t="s">
        <v>1145</v>
      </c>
      <c r="F171" s="223">
        <v>1168</v>
      </c>
      <c r="G171" s="223">
        <v>2097783.4249999998</v>
      </c>
      <c r="H171" s="8">
        <v>583</v>
      </c>
      <c r="I171" s="8">
        <v>1212015</v>
      </c>
      <c r="J171" s="51">
        <f t="shared" si="10"/>
        <v>0.49914383561643838</v>
      </c>
      <c r="K171" s="51">
        <f t="shared" si="11"/>
        <v>0.57775983238117157</v>
      </c>
      <c r="L171" s="55">
        <f t="shared" si="12"/>
        <v>0.14974315068493152</v>
      </c>
      <c r="M171" s="55">
        <f t="shared" si="13"/>
        <v>0.40443188266682006</v>
      </c>
      <c r="N171" s="52">
        <f t="shared" si="14"/>
        <v>0.55417503335175156</v>
      </c>
      <c r="O171" s="53"/>
      <c r="P171" s="53"/>
    </row>
    <row r="172" spans="1:16" x14ac:dyDescent="0.25">
      <c r="A172" s="159">
        <v>169</v>
      </c>
      <c r="B172" s="166" t="s">
        <v>40</v>
      </c>
      <c r="C172" s="166" t="s">
        <v>41</v>
      </c>
      <c r="D172" s="166" t="s">
        <v>455</v>
      </c>
      <c r="E172" s="195" t="s">
        <v>1029</v>
      </c>
      <c r="F172" s="223">
        <v>1310</v>
      </c>
      <c r="G172" s="223">
        <v>2336558.5249999999</v>
      </c>
      <c r="H172" s="8">
        <v>1145</v>
      </c>
      <c r="I172" s="8">
        <v>1800775</v>
      </c>
      <c r="J172" s="51">
        <f t="shared" si="10"/>
        <v>0.87404580152671751</v>
      </c>
      <c r="K172" s="51">
        <f t="shared" si="11"/>
        <v>0.77069543978146238</v>
      </c>
      <c r="L172" s="55">
        <f t="shared" si="12"/>
        <v>0.26221374045801527</v>
      </c>
      <c r="M172" s="55">
        <f t="shared" si="13"/>
        <v>0.53948680784702363</v>
      </c>
      <c r="N172" s="52">
        <f t="shared" si="14"/>
        <v>0.8017005483050389</v>
      </c>
      <c r="O172" s="53"/>
      <c r="P172" s="53"/>
    </row>
    <row r="173" spans="1:16" x14ac:dyDescent="0.25">
      <c r="A173" s="159">
        <v>170</v>
      </c>
      <c r="B173" s="166" t="s">
        <v>40</v>
      </c>
      <c r="C173" s="166" t="s">
        <v>41</v>
      </c>
      <c r="D173" s="166" t="s">
        <v>454</v>
      </c>
      <c r="E173" s="195" t="s">
        <v>1030</v>
      </c>
      <c r="F173" s="223">
        <v>1335</v>
      </c>
      <c r="G173" s="223">
        <v>2423669.7000000002</v>
      </c>
      <c r="H173" s="8">
        <v>915</v>
      </c>
      <c r="I173" s="8">
        <v>1686005</v>
      </c>
      <c r="J173" s="51">
        <f t="shared" si="10"/>
        <v>0.6853932584269663</v>
      </c>
      <c r="K173" s="51">
        <f t="shared" si="11"/>
        <v>0.69564140691283138</v>
      </c>
      <c r="L173" s="55">
        <f t="shared" si="12"/>
        <v>0.20561797752808988</v>
      </c>
      <c r="M173" s="55">
        <f t="shared" si="13"/>
        <v>0.48694898483898191</v>
      </c>
      <c r="N173" s="52">
        <f t="shared" si="14"/>
        <v>0.69256696236707183</v>
      </c>
      <c r="O173" s="53"/>
      <c r="P173" s="53"/>
    </row>
    <row r="174" spans="1:16" x14ac:dyDescent="0.25">
      <c r="A174" s="159">
        <v>171</v>
      </c>
      <c r="B174" s="166" t="s">
        <v>40</v>
      </c>
      <c r="C174" s="166" t="s">
        <v>41</v>
      </c>
      <c r="D174" s="166" t="s">
        <v>449</v>
      </c>
      <c r="E174" s="195" t="s">
        <v>1031</v>
      </c>
      <c r="F174" s="223">
        <v>1956</v>
      </c>
      <c r="G174" s="223">
        <v>3539105.5750000002</v>
      </c>
      <c r="H174" s="8">
        <v>1063</v>
      </c>
      <c r="I174" s="8">
        <v>2059380</v>
      </c>
      <c r="J174" s="51">
        <f t="shared" si="10"/>
        <v>0.54345603271983645</v>
      </c>
      <c r="K174" s="51">
        <f t="shared" si="11"/>
        <v>0.58189278515659992</v>
      </c>
      <c r="L174" s="55">
        <f t="shared" si="12"/>
        <v>0.16303680981595092</v>
      </c>
      <c r="M174" s="55">
        <f t="shared" si="13"/>
        <v>0.4073249496096199</v>
      </c>
      <c r="N174" s="52">
        <f t="shared" si="14"/>
        <v>0.57036175942557077</v>
      </c>
      <c r="O174" s="53"/>
      <c r="P174" s="53"/>
    </row>
    <row r="175" spans="1:16" x14ac:dyDescent="0.25">
      <c r="A175" s="159">
        <v>172</v>
      </c>
      <c r="B175" s="166" t="s">
        <v>40</v>
      </c>
      <c r="C175" s="166" t="s">
        <v>41</v>
      </c>
      <c r="D175" s="166" t="s">
        <v>450</v>
      </c>
      <c r="E175" s="195" t="s">
        <v>1146</v>
      </c>
      <c r="F175" s="223">
        <v>1181</v>
      </c>
      <c r="G175" s="223">
        <v>2128193.4249999998</v>
      </c>
      <c r="H175" s="8">
        <v>727</v>
      </c>
      <c r="I175" s="8">
        <v>1340915</v>
      </c>
      <c r="J175" s="51">
        <f t="shared" si="10"/>
        <v>0.61558001693480102</v>
      </c>
      <c r="K175" s="51">
        <f t="shared" si="11"/>
        <v>0.63007195880233491</v>
      </c>
      <c r="L175" s="55">
        <f t="shared" si="12"/>
        <v>0.1846740050804403</v>
      </c>
      <c r="M175" s="55">
        <f t="shared" si="13"/>
        <v>0.44105037116163442</v>
      </c>
      <c r="N175" s="52">
        <f t="shared" si="14"/>
        <v>0.62572437624207478</v>
      </c>
      <c r="O175" s="53"/>
      <c r="P175" s="53"/>
    </row>
    <row r="176" spans="1:16" x14ac:dyDescent="0.25">
      <c r="A176" s="159">
        <v>173</v>
      </c>
      <c r="B176" s="166" t="s">
        <v>40</v>
      </c>
      <c r="C176" s="166" t="s">
        <v>41</v>
      </c>
      <c r="D176" s="166" t="s">
        <v>447</v>
      </c>
      <c r="E176" s="195" t="s">
        <v>448</v>
      </c>
      <c r="F176" s="223">
        <v>842</v>
      </c>
      <c r="G176" s="223">
        <v>1528851.85</v>
      </c>
      <c r="H176" s="8">
        <v>421</v>
      </c>
      <c r="I176" s="8">
        <v>812790</v>
      </c>
      <c r="J176" s="51">
        <f t="shared" si="10"/>
        <v>0.5</v>
      </c>
      <c r="K176" s="51">
        <f t="shared" si="11"/>
        <v>0.53163424565957773</v>
      </c>
      <c r="L176" s="55">
        <f t="shared" si="12"/>
        <v>0.15</v>
      </c>
      <c r="M176" s="55">
        <f t="shared" si="13"/>
        <v>0.3721439719617044</v>
      </c>
      <c r="N176" s="52">
        <f t="shared" si="14"/>
        <v>0.52214397196170437</v>
      </c>
      <c r="O176" s="53"/>
      <c r="P176" s="53"/>
    </row>
    <row r="177" spans="1:16" x14ac:dyDescent="0.25">
      <c r="A177" s="159">
        <v>174</v>
      </c>
      <c r="B177" s="196" t="s">
        <v>1358</v>
      </c>
      <c r="C177" s="196" t="s">
        <v>41</v>
      </c>
      <c r="D177" s="166" t="s">
        <v>492</v>
      </c>
      <c r="E177" s="195" t="s">
        <v>493</v>
      </c>
      <c r="F177" s="223">
        <v>1786</v>
      </c>
      <c r="G177" s="223">
        <v>3399546.15</v>
      </c>
      <c r="H177" s="8">
        <v>1113</v>
      </c>
      <c r="I177" s="8">
        <v>2626555</v>
      </c>
      <c r="J177" s="51">
        <f t="shared" si="10"/>
        <v>0.62318029115341544</v>
      </c>
      <c r="K177" s="51">
        <f t="shared" si="11"/>
        <v>0.77261930978639604</v>
      </c>
      <c r="L177" s="55">
        <f t="shared" si="12"/>
        <v>0.18695408734602462</v>
      </c>
      <c r="M177" s="55">
        <f t="shared" si="13"/>
        <v>0.5408335168504772</v>
      </c>
      <c r="N177" s="52">
        <f t="shared" si="14"/>
        <v>0.72778760419650179</v>
      </c>
      <c r="O177" s="53"/>
      <c r="P177" s="53"/>
    </row>
    <row r="178" spans="1:16" x14ac:dyDescent="0.25">
      <c r="A178" s="159">
        <v>175</v>
      </c>
      <c r="B178" s="196" t="s">
        <v>1358</v>
      </c>
      <c r="C178" s="196" t="s">
        <v>41</v>
      </c>
      <c r="D178" s="166" t="s">
        <v>491</v>
      </c>
      <c r="E178" s="195" t="s">
        <v>1034</v>
      </c>
      <c r="F178" s="223">
        <v>891</v>
      </c>
      <c r="G178" s="223">
        <v>1703469.05</v>
      </c>
      <c r="H178" s="8">
        <v>661</v>
      </c>
      <c r="I178" s="8">
        <v>1179880</v>
      </c>
      <c r="J178" s="51">
        <f t="shared" si="10"/>
        <v>0.74186307519640848</v>
      </c>
      <c r="K178" s="51">
        <f t="shared" si="11"/>
        <v>0.69263365835733848</v>
      </c>
      <c r="L178" s="55">
        <f t="shared" si="12"/>
        <v>0.22255892255892254</v>
      </c>
      <c r="M178" s="55">
        <f t="shared" si="13"/>
        <v>0.48484356085013691</v>
      </c>
      <c r="N178" s="52">
        <f t="shared" si="14"/>
        <v>0.70740248340905942</v>
      </c>
      <c r="O178" s="53"/>
      <c r="P178" s="53"/>
    </row>
    <row r="179" spans="1:16" x14ac:dyDescent="0.25">
      <c r="A179" s="159">
        <v>176</v>
      </c>
      <c r="B179" s="196" t="s">
        <v>1358</v>
      </c>
      <c r="C179" s="196" t="s">
        <v>41</v>
      </c>
      <c r="D179" s="166" t="s">
        <v>489</v>
      </c>
      <c r="E179" s="195" t="s">
        <v>1035</v>
      </c>
      <c r="F179" s="223">
        <v>1165</v>
      </c>
      <c r="G179" s="223">
        <v>2107316.875</v>
      </c>
      <c r="H179" s="8">
        <v>757</v>
      </c>
      <c r="I179" s="8">
        <v>976855</v>
      </c>
      <c r="J179" s="51">
        <f t="shared" si="10"/>
        <v>0.6497854077253219</v>
      </c>
      <c r="K179" s="51">
        <f t="shared" si="11"/>
        <v>0.46355392090712511</v>
      </c>
      <c r="L179" s="55">
        <f t="shared" si="12"/>
        <v>0.19493562231759656</v>
      </c>
      <c r="M179" s="55">
        <f t="shared" si="13"/>
        <v>0.32448774463498753</v>
      </c>
      <c r="N179" s="52">
        <f t="shared" si="14"/>
        <v>0.51942336695258406</v>
      </c>
      <c r="O179" s="53"/>
      <c r="P179" s="53"/>
    </row>
    <row r="180" spans="1:16" x14ac:dyDescent="0.25">
      <c r="A180" s="159">
        <v>177</v>
      </c>
      <c r="B180" s="196" t="s">
        <v>1358</v>
      </c>
      <c r="C180" s="196" t="s">
        <v>41</v>
      </c>
      <c r="D180" s="166" t="s">
        <v>490</v>
      </c>
      <c r="E180" s="195" t="s">
        <v>1036</v>
      </c>
      <c r="F180" s="223">
        <v>2119</v>
      </c>
      <c r="G180" s="223">
        <v>4194173.7749999999</v>
      </c>
      <c r="H180" s="8">
        <v>1640</v>
      </c>
      <c r="I180" s="8">
        <v>3074680</v>
      </c>
      <c r="J180" s="51">
        <f t="shared" si="10"/>
        <v>0.77394997640396412</v>
      </c>
      <c r="K180" s="51">
        <f t="shared" si="11"/>
        <v>0.73308359761512265</v>
      </c>
      <c r="L180" s="55">
        <f t="shared" si="12"/>
        <v>0.23218499292118921</v>
      </c>
      <c r="M180" s="55">
        <f t="shared" si="13"/>
        <v>0.51315851833058579</v>
      </c>
      <c r="N180" s="52">
        <f t="shared" si="14"/>
        <v>0.745343511251775</v>
      </c>
      <c r="O180" s="53"/>
      <c r="P180" s="53"/>
    </row>
    <row r="181" spans="1:16" x14ac:dyDescent="0.25">
      <c r="A181" s="159">
        <v>178</v>
      </c>
      <c r="B181" s="196" t="s">
        <v>179</v>
      </c>
      <c r="C181" s="196" t="s">
        <v>41</v>
      </c>
      <c r="D181" s="166" t="s">
        <v>495</v>
      </c>
      <c r="E181" s="195" t="s">
        <v>1037</v>
      </c>
      <c r="F181" s="223">
        <v>1052</v>
      </c>
      <c r="G181" s="223">
        <v>1849695.4</v>
      </c>
      <c r="H181" s="8">
        <v>888</v>
      </c>
      <c r="I181" s="8">
        <v>1435675</v>
      </c>
      <c r="J181" s="51">
        <f t="shared" si="10"/>
        <v>0.844106463878327</v>
      </c>
      <c r="K181" s="51">
        <f t="shared" si="11"/>
        <v>0.77616833560812237</v>
      </c>
      <c r="L181" s="55">
        <f t="shared" si="12"/>
        <v>0.25323193916349807</v>
      </c>
      <c r="M181" s="55">
        <f t="shared" si="13"/>
        <v>0.54331783492568564</v>
      </c>
      <c r="N181" s="52">
        <f t="shared" si="14"/>
        <v>0.7965497740891837</v>
      </c>
      <c r="O181" s="53"/>
      <c r="P181" s="53"/>
    </row>
    <row r="182" spans="1:16" x14ac:dyDescent="0.25">
      <c r="A182" s="159">
        <v>179</v>
      </c>
      <c r="B182" s="196" t="s">
        <v>179</v>
      </c>
      <c r="C182" s="196" t="s">
        <v>41</v>
      </c>
      <c r="D182" s="166" t="s">
        <v>494</v>
      </c>
      <c r="E182" s="195" t="s">
        <v>1239</v>
      </c>
      <c r="F182" s="223">
        <v>1207</v>
      </c>
      <c r="G182" s="223">
        <v>2151915.5</v>
      </c>
      <c r="H182" s="8">
        <v>806</v>
      </c>
      <c r="I182" s="8">
        <v>1219455</v>
      </c>
      <c r="J182" s="51">
        <f t="shared" si="10"/>
        <v>0.6677713338856669</v>
      </c>
      <c r="K182" s="51">
        <f t="shared" si="11"/>
        <v>0.56668349663358064</v>
      </c>
      <c r="L182" s="55">
        <f t="shared" si="12"/>
        <v>0.20033140016570006</v>
      </c>
      <c r="M182" s="55">
        <f t="shared" si="13"/>
        <v>0.3966784476435064</v>
      </c>
      <c r="N182" s="52">
        <f t="shared" si="14"/>
        <v>0.59700984780920652</v>
      </c>
      <c r="O182" s="53"/>
      <c r="P182" s="53"/>
    </row>
    <row r="183" spans="1:16" x14ac:dyDescent="0.25">
      <c r="A183" s="159">
        <v>180</v>
      </c>
      <c r="B183" s="196" t="s">
        <v>179</v>
      </c>
      <c r="C183" s="196" t="s">
        <v>41</v>
      </c>
      <c r="D183" s="166" t="s">
        <v>496</v>
      </c>
      <c r="E183" s="195" t="s">
        <v>1038</v>
      </c>
      <c r="F183" s="223">
        <v>1160</v>
      </c>
      <c r="G183" s="223">
        <v>2052195.3</v>
      </c>
      <c r="H183" s="8">
        <v>1059</v>
      </c>
      <c r="I183" s="8">
        <v>1918260</v>
      </c>
      <c r="J183" s="51">
        <f t="shared" si="10"/>
        <v>0.91293103448275859</v>
      </c>
      <c r="K183" s="51">
        <f t="shared" si="11"/>
        <v>0.93473559753304181</v>
      </c>
      <c r="L183" s="55">
        <f t="shared" si="12"/>
        <v>0.27387931034482754</v>
      </c>
      <c r="M183" s="55">
        <f t="shared" si="13"/>
        <v>0.65431491827312926</v>
      </c>
      <c r="N183" s="52">
        <f t="shared" si="14"/>
        <v>0.92819422861795675</v>
      </c>
      <c r="O183" s="53"/>
      <c r="P183" s="53"/>
    </row>
    <row r="184" spans="1:16" x14ac:dyDescent="0.25">
      <c r="A184" s="159">
        <v>181</v>
      </c>
      <c r="B184" s="196" t="s">
        <v>179</v>
      </c>
      <c r="C184" s="196" t="s">
        <v>41</v>
      </c>
      <c r="D184" s="166" t="s">
        <v>497</v>
      </c>
      <c r="E184" s="195" t="s">
        <v>1091</v>
      </c>
      <c r="F184" s="223">
        <v>1397</v>
      </c>
      <c r="G184" s="223">
        <v>2482356.9750000001</v>
      </c>
      <c r="H184" s="8">
        <v>1671</v>
      </c>
      <c r="I184" s="8">
        <v>2698145</v>
      </c>
      <c r="J184" s="51">
        <f t="shared" si="10"/>
        <v>1.1961345740873299</v>
      </c>
      <c r="K184" s="51">
        <f t="shared" si="11"/>
        <v>1.0869286839778554</v>
      </c>
      <c r="L184" s="55">
        <f t="shared" si="12"/>
        <v>0.3</v>
      </c>
      <c r="M184" s="55">
        <f t="shared" si="13"/>
        <v>0.7</v>
      </c>
      <c r="N184" s="52">
        <f t="shared" si="14"/>
        <v>1</v>
      </c>
      <c r="O184" s="53"/>
      <c r="P184" s="53"/>
    </row>
    <row r="185" spans="1:16" x14ac:dyDescent="0.25">
      <c r="A185" s="159">
        <v>182</v>
      </c>
      <c r="B185" s="166" t="s">
        <v>48</v>
      </c>
      <c r="C185" s="166" t="s">
        <v>41</v>
      </c>
      <c r="D185" s="166" t="s">
        <v>479</v>
      </c>
      <c r="E185" s="195" t="s">
        <v>1323</v>
      </c>
      <c r="F185" s="223">
        <v>1085</v>
      </c>
      <c r="G185" s="223">
        <v>1758140.125</v>
      </c>
      <c r="H185" s="8">
        <v>529</v>
      </c>
      <c r="I185" s="8">
        <v>893335</v>
      </c>
      <c r="J185" s="51">
        <f t="shared" si="10"/>
        <v>0.48755760368663592</v>
      </c>
      <c r="K185" s="51">
        <f t="shared" si="11"/>
        <v>0.50811365220391635</v>
      </c>
      <c r="L185" s="55">
        <f t="shared" si="12"/>
        <v>0.14626728110599077</v>
      </c>
      <c r="M185" s="55">
        <f t="shared" si="13"/>
        <v>0.35567955654274142</v>
      </c>
      <c r="N185" s="52">
        <f t="shared" si="14"/>
        <v>0.50194683764873216</v>
      </c>
      <c r="O185" s="53"/>
      <c r="P185" s="53"/>
    </row>
    <row r="186" spans="1:16" x14ac:dyDescent="0.25">
      <c r="A186" s="159">
        <v>183</v>
      </c>
      <c r="B186" s="166" t="s">
        <v>48</v>
      </c>
      <c r="C186" s="166" t="s">
        <v>41</v>
      </c>
      <c r="D186" s="166" t="s">
        <v>481</v>
      </c>
      <c r="E186" s="195" t="s">
        <v>1285</v>
      </c>
      <c r="F186" s="223">
        <v>1231</v>
      </c>
      <c r="G186" s="223">
        <v>1995653.075</v>
      </c>
      <c r="H186" s="8">
        <v>795</v>
      </c>
      <c r="I186" s="8">
        <v>1257235</v>
      </c>
      <c r="J186" s="51">
        <f t="shared" si="10"/>
        <v>0.64581640942323315</v>
      </c>
      <c r="K186" s="51">
        <f t="shared" si="11"/>
        <v>0.62998675258223424</v>
      </c>
      <c r="L186" s="55">
        <f t="shared" si="12"/>
        <v>0.19374492282696995</v>
      </c>
      <c r="M186" s="55">
        <f t="shared" si="13"/>
        <v>0.44099072680756396</v>
      </c>
      <c r="N186" s="52">
        <f t="shared" si="14"/>
        <v>0.63473564963453388</v>
      </c>
      <c r="O186" s="53"/>
      <c r="P186" s="53"/>
    </row>
    <row r="187" spans="1:16" x14ac:dyDescent="0.25">
      <c r="A187" s="159">
        <v>184</v>
      </c>
      <c r="B187" s="196" t="s">
        <v>1355</v>
      </c>
      <c r="C187" s="196" t="s">
        <v>41</v>
      </c>
      <c r="D187" s="166" t="s">
        <v>485</v>
      </c>
      <c r="E187" s="195" t="s">
        <v>358</v>
      </c>
      <c r="F187" s="223">
        <v>1565</v>
      </c>
      <c r="G187" s="223">
        <v>2839090.6749999998</v>
      </c>
      <c r="H187" s="8">
        <v>963</v>
      </c>
      <c r="I187" s="8">
        <v>1964305</v>
      </c>
      <c r="J187" s="51">
        <f t="shared" si="10"/>
        <v>0.61533546325878596</v>
      </c>
      <c r="K187" s="51">
        <f t="shared" si="11"/>
        <v>0.69187821907097069</v>
      </c>
      <c r="L187" s="55">
        <f t="shared" si="12"/>
        <v>0.18460063897763579</v>
      </c>
      <c r="M187" s="55">
        <f t="shared" si="13"/>
        <v>0.48431475334967944</v>
      </c>
      <c r="N187" s="52">
        <f t="shared" si="14"/>
        <v>0.66891539232731523</v>
      </c>
      <c r="O187" s="53"/>
      <c r="P187" s="53"/>
    </row>
    <row r="188" spans="1:16" x14ac:dyDescent="0.25">
      <c r="A188" s="159">
        <v>185</v>
      </c>
      <c r="B188" s="196" t="s">
        <v>1355</v>
      </c>
      <c r="C188" s="196" t="s">
        <v>41</v>
      </c>
      <c r="D188" s="166" t="s">
        <v>483</v>
      </c>
      <c r="E188" s="197" t="s">
        <v>1356</v>
      </c>
      <c r="F188" s="223">
        <v>1237</v>
      </c>
      <c r="G188" s="223">
        <v>2249060.9750000001</v>
      </c>
      <c r="H188" s="8">
        <v>543</v>
      </c>
      <c r="I188" s="8">
        <v>964515</v>
      </c>
      <c r="J188" s="51">
        <f t="shared" si="10"/>
        <v>0.43896523848019403</v>
      </c>
      <c r="K188" s="51">
        <f t="shared" si="11"/>
        <v>0.42885231246342709</v>
      </c>
      <c r="L188" s="55">
        <f t="shared" si="12"/>
        <v>0.13168957154405819</v>
      </c>
      <c r="M188" s="55">
        <f t="shared" si="13"/>
        <v>0.30019661872439896</v>
      </c>
      <c r="N188" s="52">
        <f t="shared" si="14"/>
        <v>0.43188619026845715</v>
      </c>
      <c r="O188" s="53"/>
      <c r="P188" s="53"/>
    </row>
    <row r="189" spans="1:16" x14ac:dyDescent="0.25">
      <c r="A189" s="159">
        <v>186</v>
      </c>
      <c r="B189" s="196" t="s">
        <v>1355</v>
      </c>
      <c r="C189" s="196" t="s">
        <v>41</v>
      </c>
      <c r="D189" s="166" t="s">
        <v>486</v>
      </c>
      <c r="E189" s="197" t="s">
        <v>1393</v>
      </c>
      <c r="F189" s="223">
        <v>866</v>
      </c>
      <c r="G189" s="223">
        <v>1567992.05</v>
      </c>
      <c r="H189" s="8">
        <v>396</v>
      </c>
      <c r="I189" s="8">
        <v>661405</v>
      </c>
      <c r="J189" s="51">
        <f t="shared" si="10"/>
        <v>0.45727482678983833</v>
      </c>
      <c r="K189" s="51">
        <f t="shared" si="11"/>
        <v>0.42181655193978818</v>
      </c>
      <c r="L189" s="55">
        <f t="shared" si="12"/>
        <v>0.13718244803695148</v>
      </c>
      <c r="M189" s="55">
        <f t="shared" si="13"/>
        <v>0.29527158635785172</v>
      </c>
      <c r="N189" s="52">
        <f t="shared" si="14"/>
        <v>0.43245403439480323</v>
      </c>
      <c r="O189" s="53"/>
      <c r="P189" s="53"/>
    </row>
    <row r="190" spans="1:16" x14ac:dyDescent="0.25">
      <c r="A190" s="159">
        <v>187</v>
      </c>
      <c r="B190" s="196" t="s">
        <v>1355</v>
      </c>
      <c r="C190" s="196" t="s">
        <v>41</v>
      </c>
      <c r="D190" s="166" t="s">
        <v>487</v>
      </c>
      <c r="E190" s="197" t="s">
        <v>1357</v>
      </c>
      <c r="F190" s="223">
        <v>597</v>
      </c>
      <c r="G190" s="223">
        <v>1093738.7250000001</v>
      </c>
      <c r="H190" s="8">
        <v>352</v>
      </c>
      <c r="I190" s="8">
        <v>603270</v>
      </c>
      <c r="J190" s="51">
        <f t="shared" si="10"/>
        <v>0.58961474036850925</v>
      </c>
      <c r="K190" s="51">
        <f t="shared" si="11"/>
        <v>0.55156682872319429</v>
      </c>
      <c r="L190" s="55">
        <f t="shared" si="12"/>
        <v>0.17688442211055277</v>
      </c>
      <c r="M190" s="55">
        <f t="shared" si="13"/>
        <v>0.38609678010623599</v>
      </c>
      <c r="N190" s="52">
        <f t="shared" si="14"/>
        <v>0.56298120221678882</v>
      </c>
      <c r="O190" s="53"/>
      <c r="P190" s="53"/>
    </row>
    <row r="191" spans="1:16" x14ac:dyDescent="0.25">
      <c r="A191" s="159">
        <v>188</v>
      </c>
      <c r="B191" s="196" t="s">
        <v>1355</v>
      </c>
      <c r="C191" s="196" t="s">
        <v>41</v>
      </c>
      <c r="D191" s="166" t="s">
        <v>482</v>
      </c>
      <c r="E191" s="197" t="s">
        <v>1322</v>
      </c>
      <c r="F191" s="223">
        <v>1134</v>
      </c>
      <c r="G191" s="223">
        <v>2053738.2250000001</v>
      </c>
      <c r="H191" s="8">
        <v>498</v>
      </c>
      <c r="I191" s="8">
        <v>763035</v>
      </c>
      <c r="J191" s="51">
        <f t="shared" si="10"/>
        <v>0.43915343915343913</v>
      </c>
      <c r="K191" s="51">
        <f t="shared" si="11"/>
        <v>0.37153469254826765</v>
      </c>
      <c r="L191" s="55">
        <f t="shared" si="12"/>
        <v>0.13174603174603172</v>
      </c>
      <c r="M191" s="55">
        <f t="shared" si="13"/>
        <v>0.26007428478378736</v>
      </c>
      <c r="N191" s="52">
        <f t="shared" si="14"/>
        <v>0.39182031652981908</v>
      </c>
      <c r="O191" s="53"/>
      <c r="P191" s="53"/>
    </row>
    <row r="192" spans="1:16" x14ac:dyDescent="0.25">
      <c r="A192" s="159">
        <v>189</v>
      </c>
      <c r="B192" s="196" t="s">
        <v>50</v>
      </c>
      <c r="C192" s="196" t="s">
        <v>41</v>
      </c>
      <c r="D192" s="166" t="s">
        <v>475</v>
      </c>
      <c r="E192" s="197" t="s">
        <v>1170</v>
      </c>
      <c r="F192" s="223">
        <v>734</v>
      </c>
      <c r="G192" s="223">
        <v>1114700.3500000001</v>
      </c>
      <c r="H192" s="8">
        <v>400</v>
      </c>
      <c r="I192" s="8">
        <v>495725</v>
      </c>
      <c r="J192" s="51">
        <f t="shared" si="10"/>
        <v>0.54495912806539515</v>
      </c>
      <c r="K192" s="51">
        <f t="shared" si="11"/>
        <v>0.44471592746875871</v>
      </c>
      <c r="L192" s="55">
        <f t="shared" si="12"/>
        <v>0.16348773841961853</v>
      </c>
      <c r="M192" s="55">
        <f t="shared" si="13"/>
        <v>0.31130114922813107</v>
      </c>
      <c r="N192" s="52">
        <f t="shared" si="14"/>
        <v>0.47478888764774962</v>
      </c>
      <c r="O192" s="53"/>
      <c r="P192" s="53"/>
    </row>
    <row r="193" spans="1:16" x14ac:dyDescent="0.25">
      <c r="A193" s="159">
        <v>190</v>
      </c>
      <c r="B193" s="196" t="s">
        <v>50</v>
      </c>
      <c r="C193" s="196" t="s">
        <v>41</v>
      </c>
      <c r="D193" s="166" t="s">
        <v>477</v>
      </c>
      <c r="E193" s="197" t="s">
        <v>1169</v>
      </c>
      <c r="F193" s="223">
        <v>3022</v>
      </c>
      <c r="G193" s="223">
        <v>4950849.8</v>
      </c>
      <c r="H193" s="8">
        <v>996</v>
      </c>
      <c r="I193" s="8">
        <v>1789935</v>
      </c>
      <c r="J193" s="51">
        <f t="shared" si="10"/>
        <v>0.32958305757776307</v>
      </c>
      <c r="K193" s="51">
        <f t="shared" si="11"/>
        <v>0.36154096211927095</v>
      </c>
      <c r="L193" s="55">
        <f t="shared" si="12"/>
        <v>9.8874917273328922E-2</v>
      </c>
      <c r="M193" s="55">
        <f t="shared" si="13"/>
        <v>0.25307867348348967</v>
      </c>
      <c r="N193" s="52">
        <f t="shared" si="14"/>
        <v>0.35195359075681859</v>
      </c>
      <c r="O193" s="53"/>
      <c r="P193" s="53"/>
    </row>
    <row r="194" spans="1:16" x14ac:dyDescent="0.25">
      <c r="A194" s="159">
        <v>191</v>
      </c>
      <c r="B194" s="196" t="s">
        <v>50</v>
      </c>
      <c r="C194" s="196" t="s">
        <v>41</v>
      </c>
      <c r="D194" s="166" t="s">
        <v>474</v>
      </c>
      <c r="E194" s="197" t="s">
        <v>478</v>
      </c>
      <c r="F194" s="223">
        <v>754</v>
      </c>
      <c r="G194" s="223">
        <v>1094253.675</v>
      </c>
      <c r="H194" s="8">
        <v>384</v>
      </c>
      <c r="I194" s="8">
        <v>497665</v>
      </c>
      <c r="J194" s="51">
        <f t="shared" si="10"/>
        <v>0.50928381962864722</v>
      </c>
      <c r="K194" s="51">
        <f t="shared" si="11"/>
        <v>0.45479856396187107</v>
      </c>
      <c r="L194" s="55">
        <f t="shared" si="12"/>
        <v>0.15278514588859415</v>
      </c>
      <c r="M194" s="55">
        <f t="shared" si="13"/>
        <v>0.31835899477330976</v>
      </c>
      <c r="N194" s="52">
        <f t="shared" si="14"/>
        <v>0.47114414066190391</v>
      </c>
      <c r="O194" s="53"/>
      <c r="P194" s="53"/>
    </row>
    <row r="195" spans="1:16" x14ac:dyDescent="0.25">
      <c r="A195" s="159">
        <v>192</v>
      </c>
      <c r="B195" s="196" t="s">
        <v>50</v>
      </c>
      <c r="C195" s="196" t="s">
        <v>41</v>
      </c>
      <c r="D195" s="166" t="s">
        <v>1201</v>
      </c>
      <c r="E195" s="197" t="s">
        <v>476</v>
      </c>
      <c r="F195" s="223">
        <v>1296</v>
      </c>
      <c r="G195" s="223">
        <v>2141269.2999999998</v>
      </c>
      <c r="H195" s="8">
        <v>787</v>
      </c>
      <c r="I195" s="8">
        <v>1156335</v>
      </c>
      <c r="J195" s="51">
        <f t="shared" si="10"/>
        <v>0.60725308641975306</v>
      </c>
      <c r="K195" s="51">
        <f t="shared" si="11"/>
        <v>0.54002315355663111</v>
      </c>
      <c r="L195" s="55">
        <f t="shared" si="12"/>
        <v>0.18217592592592591</v>
      </c>
      <c r="M195" s="55">
        <f t="shared" si="13"/>
        <v>0.37801620748964176</v>
      </c>
      <c r="N195" s="52">
        <f t="shared" si="14"/>
        <v>0.56019213341556773</v>
      </c>
      <c r="O195" s="53"/>
      <c r="P195" s="53"/>
    </row>
    <row r="196" spans="1:16" x14ac:dyDescent="0.25">
      <c r="A196" s="159">
        <v>193</v>
      </c>
      <c r="B196" s="196" t="s">
        <v>50</v>
      </c>
      <c r="C196" s="196" t="s">
        <v>41</v>
      </c>
      <c r="D196" s="166" t="s">
        <v>1202</v>
      </c>
      <c r="E196" s="197" t="s">
        <v>1286</v>
      </c>
      <c r="F196" s="223">
        <v>1072</v>
      </c>
      <c r="G196" s="223">
        <v>2303785.65</v>
      </c>
      <c r="H196" s="8">
        <v>633</v>
      </c>
      <c r="I196" s="8">
        <v>1430775</v>
      </c>
      <c r="J196" s="51">
        <f t="shared" ref="J196:J259" si="15">IFERROR(H196/F196,0)</f>
        <v>0.59048507462686572</v>
      </c>
      <c r="K196" s="51">
        <f t="shared" ref="K196:K259" si="16">IFERROR(I196/G196,0)</f>
        <v>0.62105387278543034</v>
      </c>
      <c r="L196" s="55">
        <f t="shared" si="12"/>
        <v>0.17714552238805972</v>
      </c>
      <c r="M196" s="55">
        <f t="shared" si="13"/>
        <v>0.43473771094980124</v>
      </c>
      <c r="N196" s="52">
        <f t="shared" si="14"/>
        <v>0.61188323333786099</v>
      </c>
      <c r="O196" s="53"/>
      <c r="P196" s="53"/>
    </row>
    <row r="197" spans="1:16" x14ac:dyDescent="0.25">
      <c r="A197" s="159">
        <v>194</v>
      </c>
      <c r="B197" s="166" t="s">
        <v>1368</v>
      </c>
      <c r="C197" s="166" t="s">
        <v>41</v>
      </c>
      <c r="D197" s="166" t="s">
        <v>464</v>
      </c>
      <c r="E197" s="195" t="s">
        <v>465</v>
      </c>
      <c r="F197" s="223">
        <v>1887</v>
      </c>
      <c r="G197" s="223">
        <v>3208391.3</v>
      </c>
      <c r="H197" s="8">
        <v>1158</v>
      </c>
      <c r="I197" s="8">
        <v>2231740</v>
      </c>
      <c r="J197" s="51">
        <f t="shared" si="15"/>
        <v>0.61367249602543716</v>
      </c>
      <c r="K197" s="51">
        <f t="shared" si="16"/>
        <v>0.6955947050473551</v>
      </c>
      <c r="L197" s="55">
        <f t="shared" ref="L197:L260" si="17">IF((J197*0.3)&gt;30%,30%,(J197*0.3))</f>
        <v>0.18410174880763114</v>
      </c>
      <c r="M197" s="55">
        <f t="shared" ref="M197:M260" si="18">IF((K197*0.7)&gt;70%,70%,(K197*0.7))</f>
        <v>0.48691629353314853</v>
      </c>
      <c r="N197" s="52">
        <f t="shared" ref="N197:N260" si="19">L197+M197</f>
        <v>0.67101804234077966</v>
      </c>
      <c r="O197" s="53"/>
      <c r="P197" s="53"/>
    </row>
    <row r="198" spans="1:16" x14ac:dyDescent="0.25">
      <c r="A198" s="159">
        <v>195</v>
      </c>
      <c r="B198" s="166" t="s">
        <v>1368</v>
      </c>
      <c r="C198" s="166" t="s">
        <v>41</v>
      </c>
      <c r="D198" s="166" t="s">
        <v>463</v>
      </c>
      <c r="E198" s="195" t="s">
        <v>1237</v>
      </c>
      <c r="F198" s="223">
        <v>1315</v>
      </c>
      <c r="G198" s="223">
        <v>2225993.3250000002</v>
      </c>
      <c r="H198" s="8">
        <v>689</v>
      </c>
      <c r="I198" s="8">
        <v>1026100</v>
      </c>
      <c r="J198" s="51">
        <f t="shared" si="15"/>
        <v>0.52395437262357414</v>
      </c>
      <c r="K198" s="51">
        <f t="shared" si="16"/>
        <v>0.46096274794534703</v>
      </c>
      <c r="L198" s="55">
        <f t="shared" si="17"/>
        <v>0.15718631178707224</v>
      </c>
      <c r="M198" s="55">
        <f t="shared" si="18"/>
        <v>0.3226739235617429</v>
      </c>
      <c r="N198" s="52">
        <f t="shared" si="19"/>
        <v>0.47986023534881517</v>
      </c>
      <c r="O198" s="53"/>
      <c r="P198" s="53"/>
    </row>
    <row r="199" spans="1:16" x14ac:dyDescent="0.25">
      <c r="A199" s="159">
        <v>196</v>
      </c>
      <c r="B199" s="166" t="s">
        <v>1368</v>
      </c>
      <c r="C199" s="166" t="s">
        <v>41</v>
      </c>
      <c r="D199" s="166" t="s">
        <v>461</v>
      </c>
      <c r="E199" s="195" t="s">
        <v>462</v>
      </c>
      <c r="F199" s="223">
        <v>1253</v>
      </c>
      <c r="G199" s="223">
        <v>2107797.9249999998</v>
      </c>
      <c r="H199" s="8">
        <v>830</v>
      </c>
      <c r="I199" s="8">
        <v>1341190</v>
      </c>
      <c r="J199" s="51">
        <f t="shared" si="15"/>
        <v>0.66241021548284118</v>
      </c>
      <c r="K199" s="51">
        <f t="shared" si="16"/>
        <v>0.63629913669262206</v>
      </c>
      <c r="L199" s="55">
        <f t="shared" si="17"/>
        <v>0.19872306464485234</v>
      </c>
      <c r="M199" s="55">
        <f t="shared" si="18"/>
        <v>0.4454093956848354</v>
      </c>
      <c r="N199" s="52">
        <f t="shared" si="19"/>
        <v>0.64413246032968774</v>
      </c>
      <c r="O199" s="53"/>
      <c r="P199" s="53"/>
    </row>
    <row r="200" spans="1:16" x14ac:dyDescent="0.25">
      <c r="A200" s="159">
        <v>197</v>
      </c>
      <c r="B200" s="166" t="s">
        <v>1238</v>
      </c>
      <c r="C200" s="166" t="s">
        <v>41</v>
      </c>
      <c r="D200" s="166" t="s">
        <v>470</v>
      </c>
      <c r="E200" s="195" t="s">
        <v>471</v>
      </c>
      <c r="F200" s="223">
        <v>635</v>
      </c>
      <c r="G200" s="223">
        <v>1126716.075</v>
      </c>
      <c r="H200" s="8">
        <v>489</v>
      </c>
      <c r="I200" s="8">
        <v>787690</v>
      </c>
      <c r="J200" s="51">
        <f t="shared" si="15"/>
        <v>0.77007874015748035</v>
      </c>
      <c r="K200" s="51">
        <f t="shared" si="16"/>
        <v>0.69910247796899505</v>
      </c>
      <c r="L200" s="55">
        <f t="shared" si="17"/>
        <v>0.23102362204724408</v>
      </c>
      <c r="M200" s="55">
        <f t="shared" si="18"/>
        <v>0.48937173457829652</v>
      </c>
      <c r="N200" s="52">
        <f t="shared" si="19"/>
        <v>0.72039535662554055</v>
      </c>
      <c r="O200" s="53"/>
      <c r="P200" s="53"/>
    </row>
    <row r="201" spans="1:16" x14ac:dyDescent="0.25">
      <c r="A201" s="159">
        <v>198</v>
      </c>
      <c r="B201" s="166" t="s">
        <v>1238</v>
      </c>
      <c r="C201" s="166" t="s">
        <v>41</v>
      </c>
      <c r="D201" s="166" t="s">
        <v>466</v>
      </c>
      <c r="E201" s="195" t="s">
        <v>1032</v>
      </c>
      <c r="F201" s="223">
        <v>1078</v>
      </c>
      <c r="G201" s="223">
        <v>1938762.55</v>
      </c>
      <c r="H201" s="8">
        <v>771</v>
      </c>
      <c r="I201" s="8">
        <v>1337075</v>
      </c>
      <c r="J201" s="51">
        <f t="shared" si="15"/>
        <v>0.7152133580705009</v>
      </c>
      <c r="K201" s="51">
        <f t="shared" si="16"/>
        <v>0.6896538206806192</v>
      </c>
      <c r="L201" s="55">
        <f t="shared" si="17"/>
        <v>0.21456400742115025</v>
      </c>
      <c r="M201" s="55">
        <f t="shared" si="18"/>
        <v>0.48275767447643342</v>
      </c>
      <c r="N201" s="52">
        <f t="shared" si="19"/>
        <v>0.6973216818975837</v>
      </c>
      <c r="O201" s="53"/>
      <c r="P201" s="53"/>
    </row>
    <row r="202" spans="1:16" x14ac:dyDescent="0.25">
      <c r="A202" s="159">
        <v>199</v>
      </c>
      <c r="B202" s="166" t="s">
        <v>1238</v>
      </c>
      <c r="C202" s="166" t="s">
        <v>41</v>
      </c>
      <c r="D202" s="166" t="s">
        <v>469</v>
      </c>
      <c r="E202" s="195" t="s">
        <v>1033</v>
      </c>
      <c r="F202" s="223">
        <v>699</v>
      </c>
      <c r="G202" s="223">
        <v>1242544.5249999999</v>
      </c>
      <c r="H202" s="8">
        <v>503</v>
      </c>
      <c r="I202" s="8">
        <v>772530</v>
      </c>
      <c r="J202" s="51">
        <f t="shared" si="15"/>
        <v>0.71959942775393415</v>
      </c>
      <c r="K202" s="51">
        <f t="shared" si="16"/>
        <v>0.62173224738163813</v>
      </c>
      <c r="L202" s="55">
        <f t="shared" si="17"/>
        <v>0.21587982832618025</v>
      </c>
      <c r="M202" s="55">
        <f t="shared" si="18"/>
        <v>0.43521257316714668</v>
      </c>
      <c r="N202" s="52">
        <f t="shared" si="19"/>
        <v>0.65109240149332692</v>
      </c>
      <c r="O202" s="53"/>
      <c r="P202" s="53"/>
    </row>
    <row r="203" spans="1:16" x14ac:dyDescent="0.25">
      <c r="A203" s="159">
        <v>200</v>
      </c>
      <c r="B203" s="166" t="s">
        <v>1238</v>
      </c>
      <c r="C203" s="166" t="s">
        <v>41</v>
      </c>
      <c r="D203" s="166" t="s">
        <v>467</v>
      </c>
      <c r="E203" s="195" t="s">
        <v>468</v>
      </c>
      <c r="F203" s="223">
        <v>1276</v>
      </c>
      <c r="G203" s="223">
        <v>2310011.1749999998</v>
      </c>
      <c r="H203" s="8">
        <v>1089</v>
      </c>
      <c r="I203" s="8">
        <v>2248530</v>
      </c>
      <c r="J203" s="51">
        <f t="shared" si="15"/>
        <v>0.85344827586206895</v>
      </c>
      <c r="K203" s="51">
        <f t="shared" si="16"/>
        <v>0.97338490148213253</v>
      </c>
      <c r="L203" s="55">
        <f t="shared" si="17"/>
        <v>0.25603448275862067</v>
      </c>
      <c r="M203" s="55">
        <f t="shared" si="18"/>
        <v>0.6813694310374927</v>
      </c>
      <c r="N203" s="52">
        <f t="shared" si="19"/>
        <v>0.93740391379611343</v>
      </c>
      <c r="O203" s="53"/>
      <c r="P203" s="53"/>
    </row>
    <row r="204" spans="1:16" x14ac:dyDescent="0.25">
      <c r="A204" s="159">
        <v>201</v>
      </c>
      <c r="B204" s="166" t="s">
        <v>1238</v>
      </c>
      <c r="C204" s="166" t="s">
        <v>41</v>
      </c>
      <c r="D204" s="166" t="s">
        <v>472</v>
      </c>
      <c r="E204" s="195" t="s">
        <v>473</v>
      </c>
      <c r="F204" s="223">
        <v>1166</v>
      </c>
      <c r="G204" s="223">
        <v>2078272.45</v>
      </c>
      <c r="H204" s="8">
        <v>636</v>
      </c>
      <c r="I204" s="8">
        <v>1380635</v>
      </c>
      <c r="J204" s="51">
        <f t="shared" si="15"/>
        <v>0.54545454545454541</v>
      </c>
      <c r="K204" s="51">
        <f t="shared" si="16"/>
        <v>0.66431857863486576</v>
      </c>
      <c r="L204" s="55">
        <f t="shared" si="17"/>
        <v>0.16363636363636361</v>
      </c>
      <c r="M204" s="55">
        <f t="shared" si="18"/>
        <v>0.46502300504440602</v>
      </c>
      <c r="N204" s="52">
        <f t="shared" si="19"/>
        <v>0.62865936868076966</v>
      </c>
      <c r="O204" s="53"/>
      <c r="P204" s="53"/>
    </row>
    <row r="205" spans="1:16" x14ac:dyDescent="0.25">
      <c r="A205" s="159">
        <v>202</v>
      </c>
      <c r="B205" s="198" t="s">
        <v>1236</v>
      </c>
      <c r="C205" s="198" t="s">
        <v>41</v>
      </c>
      <c r="D205" s="166" t="s">
        <v>516</v>
      </c>
      <c r="E205" s="169" t="s">
        <v>517</v>
      </c>
      <c r="F205" s="223">
        <v>3558</v>
      </c>
      <c r="G205" s="223">
        <v>6188019.7249999996</v>
      </c>
      <c r="H205" s="8">
        <v>2151</v>
      </c>
      <c r="I205" s="8">
        <v>3376965</v>
      </c>
      <c r="J205" s="51">
        <f t="shared" si="15"/>
        <v>0.60455311973018555</v>
      </c>
      <c r="K205" s="51">
        <f t="shared" si="16"/>
        <v>0.5457262824093535</v>
      </c>
      <c r="L205" s="55">
        <f t="shared" si="17"/>
        <v>0.18136593591905567</v>
      </c>
      <c r="M205" s="55">
        <f t="shared" si="18"/>
        <v>0.38200839768654743</v>
      </c>
      <c r="N205" s="52">
        <f t="shared" si="19"/>
        <v>0.56337433360560307</v>
      </c>
      <c r="O205" s="53"/>
      <c r="P205" s="53"/>
    </row>
    <row r="206" spans="1:16" x14ac:dyDescent="0.25">
      <c r="A206" s="159">
        <v>203</v>
      </c>
      <c r="B206" s="198" t="s">
        <v>1236</v>
      </c>
      <c r="C206" s="198" t="s">
        <v>41</v>
      </c>
      <c r="D206" s="166" t="s">
        <v>518</v>
      </c>
      <c r="E206" s="169" t="s">
        <v>1307</v>
      </c>
      <c r="F206" s="223">
        <v>503</v>
      </c>
      <c r="G206" s="223">
        <v>879521.17500000005</v>
      </c>
      <c r="H206" s="8">
        <v>461</v>
      </c>
      <c r="I206" s="8">
        <v>629815</v>
      </c>
      <c r="J206" s="51">
        <f t="shared" si="15"/>
        <v>0.91650099403578533</v>
      </c>
      <c r="K206" s="51">
        <f t="shared" si="16"/>
        <v>0.71608850122340717</v>
      </c>
      <c r="L206" s="55">
        <f t="shared" si="17"/>
        <v>0.27495029821073558</v>
      </c>
      <c r="M206" s="55">
        <f t="shared" si="18"/>
        <v>0.50126195085638503</v>
      </c>
      <c r="N206" s="52">
        <f t="shared" si="19"/>
        <v>0.77621224906712061</v>
      </c>
      <c r="O206" s="53"/>
      <c r="P206" s="53"/>
    </row>
    <row r="207" spans="1:16" x14ac:dyDescent="0.25">
      <c r="A207" s="159">
        <v>204</v>
      </c>
      <c r="B207" s="198" t="s">
        <v>1236</v>
      </c>
      <c r="C207" s="198" t="s">
        <v>41</v>
      </c>
      <c r="D207" s="166" t="s">
        <v>512</v>
      </c>
      <c r="E207" s="169" t="s">
        <v>513</v>
      </c>
      <c r="F207" s="223">
        <v>1339</v>
      </c>
      <c r="G207" s="223">
        <v>2405238.9249999998</v>
      </c>
      <c r="H207" s="8">
        <v>1033</v>
      </c>
      <c r="I207" s="8">
        <v>1851410</v>
      </c>
      <c r="J207" s="51">
        <f t="shared" si="15"/>
        <v>0.77147124719940252</v>
      </c>
      <c r="K207" s="51">
        <f t="shared" si="16"/>
        <v>0.76974057785132521</v>
      </c>
      <c r="L207" s="55">
        <f t="shared" si="17"/>
        <v>0.23144137415982075</v>
      </c>
      <c r="M207" s="55">
        <f t="shared" si="18"/>
        <v>0.53881840449592766</v>
      </c>
      <c r="N207" s="52">
        <f t="shared" si="19"/>
        <v>0.77025977865574835</v>
      </c>
      <c r="O207" s="53"/>
      <c r="P207" s="53"/>
    </row>
    <row r="208" spans="1:16" x14ac:dyDescent="0.25">
      <c r="A208" s="159">
        <v>205</v>
      </c>
      <c r="B208" s="198" t="s">
        <v>1236</v>
      </c>
      <c r="C208" s="198" t="s">
        <v>41</v>
      </c>
      <c r="D208" s="166" t="s">
        <v>515</v>
      </c>
      <c r="E208" s="169" t="s">
        <v>1331</v>
      </c>
      <c r="F208" s="223">
        <v>365</v>
      </c>
      <c r="G208" s="223">
        <v>776797.75</v>
      </c>
      <c r="H208" s="8">
        <v>218</v>
      </c>
      <c r="I208" s="8">
        <v>319550</v>
      </c>
      <c r="J208" s="51">
        <f t="shared" si="15"/>
        <v>0.59726027397260273</v>
      </c>
      <c r="K208" s="51">
        <f t="shared" si="16"/>
        <v>0.41136833879861262</v>
      </c>
      <c r="L208" s="55">
        <f t="shared" si="17"/>
        <v>0.1791780821917808</v>
      </c>
      <c r="M208" s="55">
        <f t="shared" si="18"/>
        <v>0.28795783715902884</v>
      </c>
      <c r="N208" s="52">
        <f t="shared" si="19"/>
        <v>0.46713591935080967</v>
      </c>
      <c r="O208" s="53"/>
      <c r="P208" s="53"/>
    </row>
    <row r="209" spans="1:16" x14ac:dyDescent="0.25">
      <c r="A209" s="159">
        <v>206</v>
      </c>
      <c r="B209" s="198" t="s">
        <v>55</v>
      </c>
      <c r="C209" s="198" t="s">
        <v>41</v>
      </c>
      <c r="D209" s="166" t="s">
        <v>504</v>
      </c>
      <c r="E209" s="169" t="s">
        <v>505</v>
      </c>
      <c r="F209" s="223">
        <v>2832</v>
      </c>
      <c r="G209" s="223">
        <v>3816667.875</v>
      </c>
      <c r="H209" s="8">
        <v>2827</v>
      </c>
      <c r="I209" s="8">
        <v>3195495</v>
      </c>
      <c r="J209" s="51">
        <f t="shared" si="15"/>
        <v>0.99823446327683618</v>
      </c>
      <c r="K209" s="51">
        <f t="shared" si="16"/>
        <v>0.83724733318588795</v>
      </c>
      <c r="L209" s="55">
        <f t="shared" si="17"/>
        <v>0.29947033898305087</v>
      </c>
      <c r="M209" s="55">
        <f t="shared" si="18"/>
        <v>0.58607313323012156</v>
      </c>
      <c r="N209" s="52">
        <f t="shared" si="19"/>
        <v>0.88554347221317242</v>
      </c>
      <c r="O209" s="53"/>
      <c r="P209" s="53"/>
    </row>
    <row r="210" spans="1:16" x14ac:dyDescent="0.25">
      <c r="A210" s="159">
        <v>207</v>
      </c>
      <c r="B210" s="198" t="s">
        <v>55</v>
      </c>
      <c r="C210" s="198" t="s">
        <v>41</v>
      </c>
      <c r="D210" s="166" t="s">
        <v>500</v>
      </c>
      <c r="E210" s="169" t="s">
        <v>501</v>
      </c>
      <c r="F210" s="223">
        <v>1010</v>
      </c>
      <c r="G210" s="223">
        <v>2458306.7749999999</v>
      </c>
      <c r="H210" s="8">
        <v>1000</v>
      </c>
      <c r="I210" s="8">
        <v>2004580</v>
      </c>
      <c r="J210" s="51">
        <f t="shared" si="15"/>
        <v>0.99009900990099009</v>
      </c>
      <c r="K210" s="51">
        <f t="shared" si="16"/>
        <v>0.81543118230229827</v>
      </c>
      <c r="L210" s="55">
        <f t="shared" si="17"/>
        <v>0.29702970297029702</v>
      </c>
      <c r="M210" s="55">
        <f t="shared" si="18"/>
        <v>0.5708018276116088</v>
      </c>
      <c r="N210" s="52">
        <f t="shared" si="19"/>
        <v>0.86783153058190576</v>
      </c>
      <c r="O210" s="53"/>
      <c r="P210" s="53"/>
    </row>
    <row r="211" spans="1:16" x14ac:dyDescent="0.25">
      <c r="A211" s="159">
        <v>208</v>
      </c>
      <c r="B211" s="198" t="s">
        <v>55</v>
      </c>
      <c r="C211" s="198" t="s">
        <v>41</v>
      </c>
      <c r="D211" s="166" t="s">
        <v>498</v>
      </c>
      <c r="E211" s="169" t="s">
        <v>499</v>
      </c>
      <c r="F211" s="223">
        <v>1213</v>
      </c>
      <c r="G211" s="223">
        <v>3686466.7749999999</v>
      </c>
      <c r="H211" s="8">
        <v>1280</v>
      </c>
      <c r="I211" s="8">
        <v>2983960</v>
      </c>
      <c r="J211" s="51">
        <f t="shared" si="15"/>
        <v>1.055234954657873</v>
      </c>
      <c r="K211" s="51">
        <f t="shared" si="16"/>
        <v>0.80943629283082308</v>
      </c>
      <c r="L211" s="55">
        <f t="shared" si="17"/>
        <v>0.3</v>
      </c>
      <c r="M211" s="55">
        <f t="shared" si="18"/>
        <v>0.56660540498157608</v>
      </c>
      <c r="N211" s="52">
        <f t="shared" si="19"/>
        <v>0.86660540498157612</v>
      </c>
      <c r="O211" s="53"/>
      <c r="P211" s="53"/>
    </row>
    <row r="212" spans="1:16" x14ac:dyDescent="0.25">
      <c r="A212" s="159">
        <v>209</v>
      </c>
      <c r="B212" s="198" t="s">
        <v>55</v>
      </c>
      <c r="C212" s="198" t="s">
        <v>41</v>
      </c>
      <c r="D212" s="166" t="s">
        <v>502</v>
      </c>
      <c r="E212" s="169" t="s">
        <v>503</v>
      </c>
      <c r="F212" s="223">
        <v>671</v>
      </c>
      <c r="G212" s="223">
        <v>1062372.6499999999</v>
      </c>
      <c r="H212" s="8">
        <v>451</v>
      </c>
      <c r="I212" s="8">
        <v>530535</v>
      </c>
      <c r="J212" s="51">
        <f t="shared" si="15"/>
        <v>0.67213114754098358</v>
      </c>
      <c r="K212" s="51">
        <f t="shared" si="16"/>
        <v>0.49938691475161756</v>
      </c>
      <c r="L212" s="55">
        <f t="shared" si="17"/>
        <v>0.20163934426229507</v>
      </c>
      <c r="M212" s="55">
        <f t="shared" si="18"/>
        <v>0.34957084032613228</v>
      </c>
      <c r="N212" s="52">
        <f t="shared" si="19"/>
        <v>0.55121018458842741</v>
      </c>
      <c r="O212" s="53"/>
      <c r="P212" s="53"/>
    </row>
    <row r="213" spans="1:16" x14ac:dyDescent="0.25">
      <c r="A213" s="159">
        <v>210</v>
      </c>
      <c r="B213" s="198" t="s">
        <v>55</v>
      </c>
      <c r="C213" s="198" t="s">
        <v>41</v>
      </c>
      <c r="D213" s="166" t="s">
        <v>506</v>
      </c>
      <c r="E213" s="169" t="s">
        <v>507</v>
      </c>
      <c r="F213" s="223">
        <v>2072</v>
      </c>
      <c r="G213" s="223">
        <v>2831997.9750000001</v>
      </c>
      <c r="H213" s="8">
        <v>1819</v>
      </c>
      <c r="I213" s="8">
        <v>1975670</v>
      </c>
      <c r="J213" s="51">
        <f t="shared" si="15"/>
        <v>0.87789575289575295</v>
      </c>
      <c r="K213" s="51">
        <f t="shared" si="16"/>
        <v>0.69762408640140361</v>
      </c>
      <c r="L213" s="55">
        <f t="shared" si="17"/>
        <v>0.26336872586872589</v>
      </c>
      <c r="M213" s="55">
        <f t="shared" si="18"/>
        <v>0.48833686048098252</v>
      </c>
      <c r="N213" s="52">
        <f t="shared" si="19"/>
        <v>0.75170558634970841</v>
      </c>
      <c r="O213" s="53"/>
      <c r="P213" s="53"/>
    </row>
    <row r="214" spans="1:16" x14ac:dyDescent="0.25">
      <c r="A214" s="159">
        <v>211</v>
      </c>
      <c r="B214" s="198" t="s">
        <v>57</v>
      </c>
      <c r="C214" s="198" t="s">
        <v>41</v>
      </c>
      <c r="D214" s="166" t="s">
        <v>510</v>
      </c>
      <c r="E214" s="169" t="s">
        <v>1041</v>
      </c>
      <c r="F214" s="223">
        <v>2504</v>
      </c>
      <c r="G214" s="223">
        <v>4030307.0750000002</v>
      </c>
      <c r="H214" s="8">
        <v>810</v>
      </c>
      <c r="I214" s="8">
        <v>1460245</v>
      </c>
      <c r="J214" s="51">
        <f t="shared" si="15"/>
        <v>0.32348242811501599</v>
      </c>
      <c r="K214" s="51">
        <f t="shared" si="16"/>
        <v>0.36231606496137764</v>
      </c>
      <c r="L214" s="55">
        <f t="shared" si="17"/>
        <v>9.704472843450479E-2</v>
      </c>
      <c r="M214" s="55">
        <f t="shared" si="18"/>
        <v>0.25362124547296433</v>
      </c>
      <c r="N214" s="52">
        <f t="shared" si="19"/>
        <v>0.35066597390746912</v>
      </c>
      <c r="O214" s="53"/>
      <c r="P214" s="53"/>
    </row>
    <row r="215" spans="1:16" x14ac:dyDescent="0.25">
      <c r="A215" s="159">
        <v>212</v>
      </c>
      <c r="B215" s="198" t="s">
        <v>57</v>
      </c>
      <c r="C215" s="198" t="s">
        <v>41</v>
      </c>
      <c r="D215" s="166" t="s">
        <v>1301</v>
      </c>
      <c r="E215" s="169" t="s">
        <v>1285</v>
      </c>
      <c r="F215" s="223">
        <v>821</v>
      </c>
      <c r="G215" s="223">
        <v>1643445.625</v>
      </c>
      <c r="H215" s="8">
        <v>582</v>
      </c>
      <c r="I215" s="8">
        <v>1089635</v>
      </c>
      <c r="J215" s="51">
        <f t="shared" si="15"/>
        <v>0.70889159561510351</v>
      </c>
      <c r="K215" s="51">
        <f t="shared" si="16"/>
        <v>0.66301858937377378</v>
      </c>
      <c r="L215" s="55">
        <f t="shared" si="17"/>
        <v>0.21266747868453104</v>
      </c>
      <c r="M215" s="55">
        <f t="shared" si="18"/>
        <v>0.46411301256164161</v>
      </c>
      <c r="N215" s="52">
        <f t="shared" si="19"/>
        <v>0.67678049124617268</v>
      </c>
      <c r="O215" s="53"/>
      <c r="P215" s="53"/>
    </row>
    <row r="216" spans="1:16" x14ac:dyDescent="0.25">
      <c r="A216" s="159">
        <v>213</v>
      </c>
      <c r="B216" s="198" t="s">
        <v>43</v>
      </c>
      <c r="C216" s="198" t="s">
        <v>41</v>
      </c>
      <c r="D216" s="166" t="s">
        <v>456</v>
      </c>
      <c r="E216" s="169" t="s">
        <v>457</v>
      </c>
      <c r="F216" s="223">
        <v>3107</v>
      </c>
      <c r="G216" s="223">
        <v>6243164.4749999996</v>
      </c>
      <c r="H216" s="8">
        <v>798</v>
      </c>
      <c r="I216" s="8">
        <v>1623450</v>
      </c>
      <c r="J216" s="51">
        <f t="shared" si="15"/>
        <v>0.2568393949147087</v>
      </c>
      <c r="K216" s="51">
        <f t="shared" si="16"/>
        <v>0.26003639764752473</v>
      </c>
      <c r="L216" s="55">
        <f t="shared" si="17"/>
        <v>7.7051818474412601E-2</v>
      </c>
      <c r="M216" s="55">
        <f t="shared" si="18"/>
        <v>0.18202547835326729</v>
      </c>
      <c r="N216" s="52">
        <f t="shared" si="19"/>
        <v>0.25907729682767988</v>
      </c>
      <c r="O216" s="53"/>
      <c r="P216" s="53"/>
    </row>
    <row r="217" spans="1:16" x14ac:dyDescent="0.25">
      <c r="A217" s="159">
        <v>214</v>
      </c>
      <c r="B217" s="198" t="s">
        <v>43</v>
      </c>
      <c r="C217" s="198" t="s">
        <v>41</v>
      </c>
      <c r="D217" s="166" t="s">
        <v>458</v>
      </c>
      <c r="E217" s="169" t="s">
        <v>459</v>
      </c>
      <c r="F217" s="223">
        <v>2010</v>
      </c>
      <c r="G217" s="223">
        <v>2757664.95</v>
      </c>
      <c r="H217" s="8">
        <v>699</v>
      </c>
      <c r="I217" s="8">
        <v>903620</v>
      </c>
      <c r="J217" s="51">
        <f t="shared" si="15"/>
        <v>0.34776119402985073</v>
      </c>
      <c r="K217" s="51">
        <f t="shared" si="16"/>
        <v>0.32767577511546497</v>
      </c>
      <c r="L217" s="55">
        <f t="shared" si="17"/>
        <v>0.10432835820895521</v>
      </c>
      <c r="M217" s="55">
        <f t="shared" si="18"/>
        <v>0.22937304258082547</v>
      </c>
      <c r="N217" s="52">
        <f t="shared" si="19"/>
        <v>0.33370140078978067</v>
      </c>
      <c r="O217" s="53"/>
      <c r="P217" s="53"/>
    </row>
    <row r="218" spans="1:16" x14ac:dyDescent="0.25">
      <c r="A218" s="159">
        <v>215</v>
      </c>
      <c r="B218" s="199" t="s">
        <v>1044</v>
      </c>
      <c r="C218" s="199" t="s">
        <v>172</v>
      </c>
      <c r="D218" s="166" t="s">
        <v>572</v>
      </c>
      <c r="E218" s="200" t="s">
        <v>1241</v>
      </c>
      <c r="F218" s="228">
        <v>947</v>
      </c>
      <c r="G218" s="223">
        <v>2289052.9500000002</v>
      </c>
      <c r="H218" s="8">
        <v>600</v>
      </c>
      <c r="I218" s="8">
        <v>1507255</v>
      </c>
      <c r="J218" s="51">
        <f t="shared" si="15"/>
        <v>0.6335797254487856</v>
      </c>
      <c r="K218" s="51">
        <f t="shared" si="16"/>
        <v>0.65846226929787699</v>
      </c>
      <c r="L218" s="55">
        <f t="shared" si="17"/>
        <v>0.19007391763463569</v>
      </c>
      <c r="M218" s="55">
        <f t="shared" si="18"/>
        <v>0.46092358850851384</v>
      </c>
      <c r="N218" s="52">
        <f t="shared" si="19"/>
        <v>0.65099750614314955</v>
      </c>
      <c r="O218" s="53"/>
      <c r="P218" s="53"/>
    </row>
    <row r="219" spans="1:16" x14ac:dyDescent="0.25">
      <c r="A219" s="159">
        <v>216</v>
      </c>
      <c r="B219" s="199" t="s">
        <v>1044</v>
      </c>
      <c r="C219" s="199" t="s">
        <v>172</v>
      </c>
      <c r="D219" s="166" t="s">
        <v>571</v>
      </c>
      <c r="E219" s="199" t="s">
        <v>1376</v>
      </c>
      <c r="F219" s="228">
        <v>826</v>
      </c>
      <c r="G219" s="223">
        <v>2037690.625</v>
      </c>
      <c r="H219" s="8">
        <v>329</v>
      </c>
      <c r="I219" s="8">
        <v>979640</v>
      </c>
      <c r="J219" s="51">
        <f t="shared" si="15"/>
        <v>0.39830508474576271</v>
      </c>
      <c r="K219" s="51">
        <f t="shared" si="16"/>
        <v>0.4807599289023573</v>
      </c>
      <c r="L219" s="55">
        <f t="shared" si="17"/>
        <v>0.1194915254237288</v>
      </c>
      <c r="M219" s="55">
        <f t="shared" si="18"/>
        <v>0.33653195023165011</v>
      </c>
      <c r="N219" s="52">
        <f t="shared" si="19"/>
        <v>0.45602347565537893</v>
      </c>
      <c r="O219" s="53"/>
      <c r="P219" s="53"/>
    </row>
    <row r="220" spans="1:16" x14ac:dyDescent="0.25">
      <c r="A220" s="159">
        <v>217</v>
      </c>
      <c r="B220" s="199" t="s">
        <v>1044</v>
      </c>
      <c r="C220" s="199" t="s">
        <v>172</v>
      </c>
      <c r="D220" s="166" t="s">
        <v>579</v>
      </c>
      <c r="E220" s="199" t="s">
        <v>1091</v>
      </c>
      <c r="F220" s="228">
        <v>2036</v>
      </c>
      <c r="G220" s="223">
        <v>3124322.9249999998</v>
      </c>
      <c r="H220" s="8">
        <v>1559</v>
      </c>
      <c r="I220" s="8">
        <v>2463950</v>
      </c>
      <c r="J220" s="51">
        <f t="shared" si="15"/>
        <v>0.76571709233791752</v>
      </c>
      <c r="K220" s="51">
        <f t="shared" si="16"/>
        <v>0.7886348687852105</v>
      </c>
      <c r="L220" s="55">
        <f t="shared" si="17"/>
        <v>0.22971512770137525</v>
      </c>
      <c r="M220" s="55">
        <f t="shared" si="18"/>
        <v>0.55204440814964728</v>
      </c>
      <c r="N220" s="52">
        <f t="shared" si="19"/>
        <v>0.78175953585102254</v>
      </c>
      <c r="O220" s="53"/>
      <c r="P220" s="53"/>
    </row>
    <row r="221" spans="1:16" x14ac:dyDescent="0.25">
      <c r="A221" s="159">
        <v>218</v>
      </c>
      <c r="B221" s="199" t="s">
        <v>1044</v>
      </c>
      <c r="C221" s="199" t="s">
        <v>172</v>
      </c>
      <c r="D221" s="166" t="s">
        <v>580</v>
      </c>
      <c r="E221" s="199" t="s">
        <v>1394</v>
      </c>
      <c r="F221" s="228">
        <v>1124</v>
      </c>
      <c r="G221" s="223">
        <v>2008818.65</v>
      </c>
      <c r="H221" s="8">
        <v>432</v>
      </c>
      <c r="I221" s="8">
        <v>658965</v>
      </c>
      <c r="J221" s="51">
        <f t="shared" si="15"/>
        <v>0.38434163701067614</v>
      </c>
      <c r="K221" s="51">
        <f t="shared" si="16"/>
        <v>0.32803608230140635</v>
      </c>
      <c r="L221" s="55">
        <f t="shared" si="17"/>
        <v>0.11530249110320284</v>
      </c>
      <c r="M221" s="55">
        <f t="shared" si="18"/>
        <v>0.22962525761098443</v>
      </c>
      <c r="N221" s="52">
        <f t="shared" si="19"/>
        <v>0.3449277487141873</v>
      </c>
      <c r="O221" s="53"/>
      <c r="P221" s="53"/>
    </row>
    <row r="222" spans="1:16" x14ac:dyDescent="0.25">
      <c r="A222" s="159">
        <v>219</v>
      </c>
      <c r="B222" s="199" t="s">
        <v>1044</v>
      </c>
      <c r="C222" s="199" t="s">
        <v>172</v>
      </c>
      <c r="D222" s="166" t="s">
        <v>575</v>
      </c>
      <c r="E222" s="199" t="s">
        <v>576</v>
      </c>
      <c r="F222" s="228">
        <v>2701</v>
      </c>
      <c r="G222" s="223">
        <v>4292952.6749999998</v>
      </c>
      <c r="H222" s="8">
        <v>886</v>
      </c>
      <c r="I222" s="8">
        <v>1532685</v>
      </c>
      <c r="J222" s="51">
        <f t="shared" si="15"/>
        <v>0.32802665679378007</v>
      </c>
      <c r="K222" s="51">
        <f t="shared" si="16"/>
        <v>0.35702350247781384</v>
      </c>
      <c r="L222" s="55">
        <f t="shared" si="17"/>
        <v>9.8407997038134021E-2</v>
      </c>
      <c r="M222" s="55">
        <f t="shared" si="18"/>
        <v>0.24991645173446966</v>
      </c>
      <c r="N222" s="52">
        <f t="shared" si="19"/>
        <v>0.34832444877260371</v>
      </c>
      <c r="O222" s="53"/>
      <c r="P222" s="53"/>
    </row>
    <row r="223" spans="1:16" x14ac:dyDescent="0.25">
      <c r="A223" s="159">
        <v>220</v>
      </c>
      <c r="B223" s="199" t="s">
        <v>1044</v>
      </c>
      <c r="C223" s="199" t="s">
        <v>172</v>
      </c>
      <c r="D223" s="166" t="s">
        <v>581</v>
      </c>
      <c r="E223" s="199" t="s">
        <v>1151</v>
      </c>
      <c r="F223" s="228">
        <v>1315</v>
      </c>
      <c r="G223" s="223">
        <v>2289187.0750000002</v>
      </c>
      <c r="H223" s="8">
        <v>590</v>
      </c>
      <c r="I223" s="8">
        <v>1111515</v>
      </c>
      <c r="J223" s="51">
        <f t="shared" si="15"/>
        <v>0.44866920152091255</v>
      </c>
      <c r="K223" s="51">
        <f t="shared" si="16"/>
        <v>0.48555009424033196</v>
      </c>
      <c r="L223" s="55">
        <f t="shared" si="17"/>
        <v>0.13460076045627375</v>
      </c>
      <c r="M223" s="55">
        <f t="shared" si="18"/>
        <v>0.33988506596823237</v>
      </c>
      <c r="N223" s="52">
        <f t="shared" si="19"/>
        <v>0.4744858264245061</v>
      </c>
      <c r="O223" s="53"/>
      <c r="P223" s="53"/>
    </row>
    <row r="224" spans="1:16" x14ac:dyDescent="0.25">
      <c r="A224" s="159">
        <v>221</v>
      </c>
      <c r="B224" s="199" t="s">
        <v>1044</v>
      </c>
      <c r="C224" s="199" t="s">
        <v>172</v>
      </c>
      <c r="D224" s="166" t="s">
        <v>577</v>
      </c>
      <c r="E224" s="199" t="s">
        <v>1395</v>
      </c>
      <c r="F224" s="228">
        <v>890</v>
      </c>
      <c r="G224" s="223">
        <v>1603095.8</v>
      </c>
      <c r="H224" s="8">
        <v>344</v>
      </c>
      <c r="I224" s="8">
        <v>447905</v>
      </c>
      <c r="J224" s="51">
        <f t="shared" si="15"/>
        <v>0.38651685393258428</v>
      </c>
      <c r="K224" s="51">
        <f t="shared" si="16"/>
        <v>0.27940002088459093</v>
      </c>
      <c r="L224" s="55">
        <f t="shared" si="17"/>
        <v>0.11595505617977528</v>
      </c>
      <c r="M224" s="55">
        <f t="shared" si="18"/>
        <v>0.19558001461921365</v>
      </c>
      <c r="N224" s="52">
        <f t="shared" si="19"/>
        <v>0.3115350707989889</v>
      </c>
      <c r="O224" s="53"/>
      <c r="P224" s="53"/>
    </row>
    <row r="225" spans="1:16" x14ac:dyDescent="0.25">
      <c r="A225" s="159">
        <v>222</v>
      </c>
      <c r="B225" s="199" t="s">
        <v>1044</v>
      </c>
      <c r="C225" s="199" t="s">
        <v>172</v>
      </c>
      <c r="D225" s="166" t="s">
        <v>573</v>
      </c>
      <c r="E225" s="199" t="s">
        <v>574</v>
      </c>
      <c r="F225" s="228">
        <v>1553</v>
      </c>
      <c r="G225" s="223">
        <v>2516856.4249999998</v>
      </c>
      <c r="H225" s="8">
        <v>755</v>
      </c>
      <c r="I225" s="8">
        <v>1113030</v>
      </c>
      <c r="J225" s="51">
        <f t="shared" si="15"/>
        <v>0.48615582743077912</v>
      </c>
      <c r="K225" s="51">
        <f t="shared" si="16"/>
        <v>0.44223023170660203</v>
      </c>
      <c r="L225" s="55">
        <f t="shared" si="17"/>
        <v>0.14584674822923374</v>
      </c>
      <c r="M225" s="55">
        <f t="shared" si="18"/>
        <v>0.30956116219462138</v>
      </c>
      <c r="N225" s="52">
        <f t="shared" si="19"/>
        <v>0.45540791042385509</v>
      </c>
      <c r="O225" s="53"/>
      <c r="P225" s="53"/>
    </row>
    <row r="226" spans="1:16" x14ac:dyDescent="0.25">
      <c r="A226" s="159">
        <v>223</v>
      </c>
      <c r="B226" s="199" t="s">
        <v>1240</v>
      </c>
      <c r="C226" s="199" t="s">
        <v>172</v>
      </c>
      <c r="D226" s="166" t="s">
        <v>565</v>
      </c>
      <c r="E226" s="199" t="s">
        <v>566</v>
      </c>
      <c r="F226" s="228">
        <v>772</v>
      </c>
      <c r="G226" s="223">
        <v>1373413.05</v>
      </c>
      <c r="H226" s="8">
        <v>441</v>
      </c>
      <c r="I226" s="8">
        <v>938170</v>
      </c>
      <c r="J226" s="51">
        <f t="shared" si="15"/>
        <v>0.57124352331606221</v>
      </c>
      <c r="K226" s="51">
        <f t="shared" si="16"/>
        <v>0.6830938442007668</v>
      </c>
      <c r="L226" s="55">
        <f t="shared" si="17"/>
        <v>0.17137305699481867</v>
      </c>
      <c r="M226" s="55">
        <f t="shared" si="18"/>
        <v>0.47816569094053674</v>
      </c>
      <c r="N226" s="52">
        <f t="shared" si="19"/>
        <v>0.64953874793535538</v>
      </c>
      <c r="O226" s="53"/>
      <c r="P226" s="53"/>
    </row>
    <row r="227" spans="1:16" x14ac:dyDescent="0.25">
      <c r="A227" s="159">
        <v>224</v>
      </c>
      <c r="B227" s="199" t="s">
        <v>1240</v>
      </c>
      <c r="C227" s="199" t="s">
        <v>172</v>
      </c>
      <c r="D227" s="166" t="s">
        <v>569</v>
      </c>
      <c r="E227" s="199" t="s">
        <v>1324</v>
      </c>
      <c r="F227" s="228">
        <v>728</v>
      </c>
      <c r="G227" s="223">
        <v>1288955.7</v>
      </c>
      <c r="H227" s="8">
        <v>569</v>
      </c>
      <c r="I227" s="8">
        <v>882100</v>
      </c>
      <c r="J227" s="51">
        <f t="shared" si="15"/>
        <v>0.78159340659340659</v>
      </c>
      <c r="K227" s="51">
        <f t="shared" si="16"/>
        <v>0.68435245679894197</v>
      </c>
      <c r="L227" s="55">
        <f t="shared" si="17"/>
        <v>0.23447802197802198</v>
      </c>
      <c r="M227" s="55">
        <f t="shared" si="18"/>
        <v>0.47904671975925933</v>
      </c>
      <c r="N227" s="52">
        <f t="shared" si="19"/>
        <v>0.71352474173728131</v>
      </c>
      <c r="O227" s="53"/>
      <c r="P227" s="53"/>
    </row>
    <row r="228" spans="1:16" x14ac:dyDescent="0.25">
      <c r="A228" s="159">
        <v>225</v>
      </c>
      <c r="B228" s="199" t="s">
        <v>1240</v>
      </c>
      <c r="C228" s="199" t="s">
        <v>172</v>
      </c>
      <c r="D228" s="166" t="s">
        <v>567</v>
      </c>
      <c r="E228" s="199" t="s">
        <v>568</v>
      </c>
      <c r="F228" s="228">
        <v>847</v>
      </c>
      <c r="G228" s="223">
        <v>1514360.6</v>
      </c>
      <c r="H228" s="8">
        <v>734</v>
      </c>
      <c r="I228" s="8">
        <v>1124415</v>
      </c>
      <c r="J228" s="51">
        <f t="shared" si="15"/>
        <v>0.86658795749704842</v>
      </c>
      <c r="K228" s="51">
        <f t="shared" si="16"/>
        <v>0.74250148874713195</v>
      </c>
      <c r="L228" s="55">
        <f t="shared" si="17"/>
        <v>0.25997638724911454</v>
      </c>
      <c r="M228" s="55">
        <f t="shared" si="18"/>
        <v>0.51975104212299239</v>
      </c>
      <c r="N228" s="52">
        <f t="shared" si="19"/>
        <v>0.77972742937210693</v>
      </c>
      <c r="O228" s="53"/>
      <c r="P228" s="53"/>
    </row>
    <row r="229" spans="1:16" x14ac:dyDescent="0.25">
      <c r="A229" s="159">
        <v>226</v>
      </c>
      <c r="B229" s="199" t="s">
        <v>1240</v>
      </c>
      <c r="C229" s="199" t="s">
        <v>172</v>
      </c>
      <c r="D229" s="166" t="s">
        <v>563</v>
      </c>
      <c r="E229" s="199" t="s">
        <v>564</v>
      </c>
      <c r="F229" s="228">
        <v>1693</v>
      </c>
      <c r="G229" s="223">
        <v>3004046.2</v>
      </c>
      <c r="H229" s="8">
        <v>792</v>
      </c>
      <c r="I229" s="8">
        <v>1469980</v>
      </c>
      <c r="J229" s="51">
        <f t="shared" si="15"/>
        <v>0.46780862374483168</v>
      </c>
      <c r="K229" s="51">
        <f t="shared" si="16"/>
        <v>0.48933335312885662</v>
      </c>
      <c r="L229" s="55">
        <f t="shared" si="17"/>
        <v>0.14034258712344949</v>
      </c>
      <c r="M229" s="55">
        <f t="shared" si="18"/>
        <v>0.34253334719019962</v>
      </c>
      <c r="N229" s="52">
        <f t="shared" si="19"/>
        <v>0.48287593431364911</v>
      </c>
      <c r="O229" s="53"/>
      <c r="P229" s="53"/>
    </row>
    <row r="230" spans="1:16" x14ac:dyDescent="0.25">
      <c r="A230" s="159">
        <v>227</v>
      </c>
      <c r="B230" s="199" t="s">
        <v>162</v>
      </c>
      <c r="C230" s="199" t="s">
        <v>172</v>
      </c>
      <c r="D230" s="166" t="s">
        <v>555</v>
      </c>
      <c r="E230" s="199" t="s">
        <v>556</v>
      </c>
      <c r="F230" s="228">
        <v>1716</v>
      </c>
      <c r="G230" s="223">
        <v>3042059.5249999999</v>
      </c>
      <c r="H230" s="8">
        <v>1219</v>
      </c>
      <c r="I230" s="8">
        <v>1955330</v>
      </c>
      <c r="J230" s="51">
        <f t="shared" si="15"/>
        <v>0.71037296037296038</v>
      </c>
      <c r="K230" s="51">
        <f t="shared" si="16"/>
        <v>0.64276520032920792</v>
      </c>
      <c r="L230" s="55">
        <f t="shared" si="17"/>
        <v>0.21311188811188811</v>
      </c>
      <c r="M230" s="55">
        <f t="shared" si="18"/>
        <v>0.44993564023044552</v>
      </c>
      <c r="N230" s="52">
        <f t="shared" si="19"/>
        <v>0.6630475283423336</v>
      </c>
      <c r="O230" s="53"/>
      <c r="P230" s="53"/>
    </row>
    <row r="231" spans="1:16" x14ac:dyDescent="0.25">
      <c r="A231" s="159">
        <v>228</v>
      </c>
      <c r="B231" s="199" t="s">
        <v>162</v>
      </c>
      <c r="C231" s="199" t="s">
        <v>172</v>
      </c>
      <c r="D231" s="166" t="s">
        <v>551</v>
      </c>
      <c r="E231" s="199" t="s">
        <v>552</v>
      </c>
      <c r="F231" s="228">
        <v>1883</v>
      </c>
      <c r="G231" s="223">
        <v>3317809.8250000002</v>
      </c>
      <c r="H231" s="8">
        <v>916</v>
      </c>
      <c r="I231" s="8">
        <v>2106545</v>
      </c>
      <c r="J231" s="51">
        <f t="shared" si="15"/>
        <v>0.48645778013807756</v>
      </c>
      <c r="K231" s="51">
        <f t="shared" si="16"/>
        <v>0.63492035743790709</v>
      </c>
      <c r="L231" s="55">
        <f t="shared" si="17"/>
        <v>0.14593733404142326</v>
      </c>
      <c r="M231" s="55">
        <f t="shared" si="18"/>
        <v>0.44444425020653494</v>
      </c>
      <c r="N231" s="52">
        <f t="shared" si="19"/>
        <v>0.59038158424795817</v>
      </c>
      <c r="O231" s="53"/>
      <c r="P231" s="53"/>
    </row>
    <row r="232" spans="1:16" x14ac:dyDescent="0.25">
      <c r="A232" s="159">
        <v>229</v>
      </c>
      <c r="B232" s="199" t="s">
        <v>162</v>
      </c>
      <c r="C232" s="199" t="s">
        <v>172</v>
      </c>
      <c r="D232" s="166" t="s">
        <v>561</v>
      </c>
      <c r="E232" s="199" t="s">
        <v>1361</v>
      </c>
      <c r="F232" s="228">
        <v>2152</v>
      </c>
      <c r="G232" s="223">
        <v>3826333.85</v>
      </c>
      <c r="H232" s="8">
        <v>1189</v>
      </c>
      <c r="I232" s="8">
        <v>2241785</v>
      </c>
      <c r="J232" s="51">
        <f t="shared" si="15"/>
        <v>0.55250929368029744</v>
      </c>
      <c r="K232" s="51">
        <f t="shared" si="16"/>
        <v>0.58588327309704036</v>
      </c>
      <c r="L232" s="55">
        <f t="shared" si="17"/>
        <v>0.16575278810408922</v>
      </c>
      <c r="M232" s="55">
        <f t="shared" si="18"/>
        <v>0.41011829116792825</v>
      </c>
      <c r="N232" s="52">
        <f t="shared" si="19"/>
        <v>0.57587107927201742</v>
      </c>
      <c r="O232" s="53"/>
      <c r="P232" s="53"/>
    </row>
    <row r="233" spans="1:16" x14ac:dyDescent="0.25">
      <c r="A233" s="159">
        <v>230</v>
      </c>
      <c r="B233" s="199" t="s">
        <v>162</v>
      </c>
      <c r="C233" s="199" t="s">
        <v>172</v>
      </c>
      <c r="D233" s="166" t="s">
        <v>557</v>
      </c>
      <c r="E233" s="199" t="s">
        <v>1325</v>
      </c>
      <c r="F233" s="228">
        <v>1044</v>
      </c>
      <c r="G233" s="223">
        <v>1526073.65</v>
      </c>
      <c r="H233" s="8">
        <v>769</v>
      </c>
      <c r="I233" s="8">
        <v>1157535</v>
      </c>
      <c r="J233" s="51">
        <f t="shared" si="15"/>
        <v>0.73659003831417624</v>
      </c>
      <c r="K233" s="51">
        <f t="shared" si="16"/>
        <v>0.7585053316397935</v>
      </c>
      <c r="L233" s="55">
        <f t="shared" si="17"/>
        <v>0.22097701149425286</v>
      </c>
      <c r="M233" s="55">
        <f t="shared" si="18"/>
        <v>0.53095373214785546</v>
      </c>
      <c r="N233" s="52">
        <f t="shared" si="19"/>
        <v>0.75193074364210832</v>
      </c>
      <c r="O233" s="53"/>
      <c r="P233" s="53"/>
    </row>
    <row r="234" spans="1:16" x14ac:dyDescent="0.25">
      <c r="A234" s="159">
        <v>231</v>
      </c>
      <c r="B234" s="199" t="s">
        <v>162</v>
      </c>
      <c r="C234" s="199" t="s">
        <v>172</v>
      </c>
      <c r="D234" s="166" t="s">
        <v>559</v>
      </c>
      <c r="E234" s="199" t="s">
        <v>560</v>
      </c>
      <c r="F234" s="228">
        <v>1792</v>
      </c>
      <c r="G234" s="223">
        <v>3493636.4</v>
      </c>
      <c r="H234" s="8">
        <v>852</v>
      </c>
      <c r="I234" s="8">
        <v>2189235</v>
      </c>
      <c r="J234" s="51">
        <f t="shared" si="15"/>
        <v>0.47544642857142855</v>
      </c>
      <c r="K234" s="51">
        <f t="shared" si="16"/>
        <v>0.62663504421925531</v>
      </c>
      <c r="L234" s="55">
        <f t="shared" si="17"/>
        <v>0.14263392857142856</v>
      </c>
      <c r="M234" s="55">
        <f t="shared" si="18"/>
        <v>0.43864453095347866</v>
      </c>
      <c r="N234" s="52">
        <f t="shared" si="19"/>
        <v>0.5812784595249072</v>
      </c>
      <c r="O234" s="53"/>
      <c r="P234" s="53"/>
    </row>
    <row r="235" spans="1:16" x14ac:dyDescent="0.25">
      <c r="A235" s="159">
        <v>232</v>
      </c>
      <c r="B235" s="201" t="s">
        <v>166</v>
      </c>
      <c r="C235" s="202" t="s">
        <v>172</v>
      </c>
      <c r="D235" s="166" t="s">
        <v>519</v>
      </c>
      <c r="E235" s="202" t="s">
        <v>1359</v>
      </c>
      <c r="F235" s="228">
        <v>980</v>
      </c>
      <c r="G235" s="223">
        <v>1733833.55</v>
      </c>
      <c r="H235" s="8">
        <v>828</v>
      </c>
      <c r="I235" s="8">
        <v>1841425</v>
      </c>
      <c r="J235" s="51">
        <f t="shared" si="15"/>
        <v>0.8448979591836735</v>
      </c>
      <c r="K235" s="51">
        <f t="shared" si="16"/>
        <v>1.0620540824117748</v>
      </c>
      <c r="L235" s="55">
        <f t="shared" si="17"/>
        <v>0.25346938775510203</v>
      </c>
      <c r="M235" s="55">
        <f t="shared" si="18"/>
        <v>0.7</v>
      </c>
      <c r="N235" s="52">
        <f t="shared" si="19"/>
        <v>0.95346938775510193</v>
      </c>
      <c r="O235" s="53"/>
      <c r="P235" s="53"/>
    </row>
    <row r="236" spans="1:16" x14ac:dyDescent="0.25">
      <c r="A236" s="159">
        <v>233</v>
      </c>
      <c r="B236" s="201" t="s">
        <v>166</v>
      </c>
      <c r="C236" s="202" t="s">
        <v>172</v>
      </c>
      <c r="D236" s="166" t="s">
        <v>522</v>
      </c>
      <c r="E236" s="202" t="s">
        <v>1360</v>
      </c>
      <c r="F236" s="228">
        <v>530</v>
      </c>
      <c r="G236" s="223">
        <v>963396.07499999995</v>
      </c>
      <c r="H236" s="8">
        <v>277</v>
      </c>
      <c r="I236" s="8">
        <v>558055</v>
      </c>
      <c r="J236" s="51">
        <f t="shared" si="15"/>
        <v>0.52264150943396226</v>
      </c>
      <c r="K236" s="51">
        <f t="shared" si="16"/>
        <v>0.57925812080976147</v>
      </c>
      <c r="L236" s="55">
        <f t="shared" si="17"/>
        <v>0.15679245283018867</v>
      </c>
      <c r="M236" s="55">
        <f t="shared" si="18"/>
        <v>0.40548068456683301</v>
      </c>
      <c r="N236" s="52">
        <f t="shared" si="19"/>
        <v>0.56227313739702167</v>
      </c>
      <c r="O236" s="53"/>
      <c r="P236" s="53"/>
    </row>
    <row r="237" spans="1:16" x14ac:dyDescent="0.25">
      <c r="A237" s="159">
        <v>234</v>
      </c>
      <c r="B237" s="201" t="s">
        <v>166</v>
      </c>
      <c r="C237" s="202" t="s">
        <v>172</v>
      </c>
      <c r="D237" s="166" t="s">
        <v>521</v>
      </c>
      <c r="E237" s="202" t="s">
        <v>1242</v>
      </c>
      <c r="F237" s="228">
        <v>480</v>
      </c>
      <c r="G237" s="223">
        <v>825132.95</v>
      </c>
      <c r="H237" s="8">
        <v>303</v>
      </c>
      <c r="I237" s="8">
        <v>417270</v>
      </c>
      <c r="J237" s="51">
        <f t="shared" si="15"/>
        <v>0.63124999999999998</v>
      </c>
      <c r="K237" s="51">
        <f t="shared" si="16"/>
        <v>0.50570032380842389</v>
      </c>
      <c r="L237" s="55">
        <f t="shared" si="17"/>
        <v>0.18937499999999999</v>
      </c>
      <c r="M237" s="55">
        <f t="shared" si="18"/>
        <v>0.35399022666589669</v>
      </c>
      <c r="N237" s="52">
        <f t="shared" si="19"/>
        <v>0.54336522666589671</v>
      </c>
      <c r="O237" s="53"/>
      <c r="P237" s="53"/>
    </row>
    <row r="238" spans="1:16" x14ac:dyDescent="0.25">
      <c r="A238" s="159">
        <v>235</v>
      </c>
      <c r="B238" s="229" t="s">
        <v>167</v>
      </c>
      <c r="C238" s="199" t="s">
        <v>172</v>
      </c>
      <c r="D238" s="166" t="s">
        <v>586</v>
      </c>
      <c r="E238" s="229" t="s">
        <v>587</v>
      </c>
      <c r="F238" s="228">
        <v>1518</v>
      </c>
      <c r="G238" s="223">
        <v>2634771.0499999998</v>
      </c>
      <c r="H238" s="8">
        <v>969</v>
      </c>
      <c r="I238" s="8">
        <v>1729795</v>
      </c>
      <c r="J238" s="51">
        <f t="shared" si="15"/>
        <v>0.63833992094861658</v>
      </c>
      <c r="K238" s="51">
        <f t="shared" si="16"/>
        <v>0.65652573494004351</v>
      </c>
      <c r="L238" s="55">
        <f t="shared" si="17"/>
        <v>0.19150197628458496</v>
      </c>
      <c r="M238" s="55">
        <f t="shared" si="18"/>
        <v>0.45956801445803042</v>
      </c>
      <c r="N238" s="52">
        <f t="shared" si="19"/>
        <v>0.6510699907426154</v>
      </c>
      <c r="O238" s="53"/>
      <c r="P238" s="53"/>
    </row>
    <row r="239" spans="1:16" x14ac:dyDescent="0.25">
      <c r="A239" s="159">
        <v>236</v>
      </c>
      <c r="B239" s="229" t="s">
        <v>167</v>
      </c>
      <c r="C239" s="199" t="s">
        <v>172</v>
      </c>
      <c r="D239" s="166" t="s">
        <v>588</v>
      </c>
      <c r="E239" s="229" t="s">
        <v>589</v>
      </c>
      <c r="F239" s="228">
        <v>1243</v>
      </c>
      <c r="G239" s="223">
        <v>2516181.0249999999</v>
      </c>
      <c r="H239" s="8">
        <v>969</v>
      </c>
      <c r="I239" s="8">
        <v>1860790</v>
      </c>
      <c r="J239" s="51">
        <f t="shared" si="15"/>
        <v>0.77956556717618664</v>
      </c>
      <c r="K239" s="51">
        <f t="shared" si="16"/>
        <v>0.73952946211411796</v>
      </c>
      <c r="L239" s="55">
        <f t="shared" si="17"/>
        <v>0.23386967015285598</v>
      </c>
      <c r="M239" s="55">
        <f t="shared" si="18"/>
        <v>0.51767062347988257</v>
      </c>
      <c r="N239" s="52">
        <f t="shared" si="19"/>
        <v>0.75154029363273855</v>
      </c>
      <c r="O239" s="53"/>
      <c r="P239" s="53"/>
    </row>
    <row r="240" spans="1:16" x14ac:dyDescent="0.25">
      <c r="A240" s="159">
        <v>237</v>
      </c>
      <c r="B240" s="229" t="s">
        <v>167</v>
      </c>
      <c r="C240" s="199" t="s">
        <v>172</v>
      </c>
      <c r="D240" s="166" t="s">
        <v>583</v>
      </c>
      <c r="E240" s="229" t="s">
        <v>1399</v>
      </c>
      <c r="F240" s="228">
        <v>1031</v>
      </c>
      <c r="G240" s="223">
        <v>1766736.875</v>
      </c>
      <c r="H240" s="8">
        <v>798</v>
      </c>
      <c r="I240" s="8">
        <v>1295450</v>
      </c>
      <c r="J240" s="51">
        <f t="shared" si="15"/>
        <v>0.77400581959262849</v>
      </c>
      <c r="K240" s="51">
        <f t="shared" si="16"/>
        <v>0.73324444535635791</v>
      </c>
      <c r="L240" s="55">
        <f t="shared" si="17"/>
        <v>0.23220174587778852</v>
      </c>
      <c r="M240" s="55">
        <f t="shared" si="18"/>
        <v>0.5132711117494505</v>
      </c>
      <c r="N240" s="52">
        <f t="shared" si="19"/>
        <v>0.74547285762723903</v>
      </c>
      <c r="O240" s="53"/>
      <c r="P240" s="53"/>
    </row>
    <row r="241" spans="1:16" x14ac:dyDescent="0.25">
      <c r="A241" s="159">
        <v>238</v>
      </c>
      <c r="B241" s="229" t="s">
        <v>167</v>
      </c>
      <c r="C241" s="229" t="s">
        <v>172</v>
      </c>
      <c r="D241" s="166" t="s">
        <v>582</v>
      </c>
      <c r="E241" s="229" t="s">
        <v>1172</v>
      </c>
      <c r="F241" s="228">
        <v>886</v>
      </c>
      <c r="G241" s="223">
        <v>1501747.675</v>
      </c>
      <c r="H241" s="8">
        <v>611</v>
      </c>
      <c r="I241" s="8">
        <v>875380</v>
      </c>
      <c r="J241" s="51">
        <f t="shared" si="15"/>
        <v>0.68961625282167038</v>
      </c>
      <c r="K241" s="51">
        <f t="shared" si="16"/>
        <v>0.58290751140999764</v>
      </c>
      <c r="L241" s="55">
        <f t="shared" si="17"/>
        <v>0.20688487584650112</v>
      </c>
      <c r="M241" s="55">
        <f t="shared" si="18"/>
        <v>0.4080352579869983</v>
      </c>
      <c r="N241" s="52">
        <f t="shared" si="19"/>
        <v>0.61492013383349942</v>
      </c>
      <c r="O241" s="53"/>
      <c r="P241" s="53"/>
    </row>
    <row r="242" spans="1:16" x14ac:dyDescent="0.25">
      <c r="A242" s="159">
        <v>239</v>
      </c>
      <c r="B242" s="229" t="s">
        <v>167</v>
      </c>
      <c r="C242" s="229" t="s">
        <v>172</v>
      </c>
      <c r="D242" s="166" t="s">
        <v>585</v>
      </c>
      <c r="E242" s="229" t="s">
        <v>1408</v>
      </c>
      <c r="F242" s="228">
        <v>839</v>
      </c>
      <c r="G242" s="223">
        <v>1379583.5249999999</v>
      </c>
      <c r="H242" s="8">
        <v>702</v>
      </c>
      <c r="I242" s="8">
        <v>987865</v>
      </c>
      <c r="J242" s="51">
        <f t="shared" si="15"/>
        <v>0.83671036948748512</v>
      </c>
      <c r="K242" s="51">
        <f t="shared" si="16"/>
        <v>0.71606030522871034</v>
      </c>
      <c r="L242" s="55">
        <f t="shared" si="17"/>
        <v>0.2510131108462455</v>
      </c>
      <c r="M242" s="55">
        <f t="shared" si="18"/>
        <v>0.50124221366009725</v>
      </c>
      <c r="N242" s="52">
        <f t="shared" si="19"/>
        <v>0.7522553245063428</v>
      </c>
      <c r="O242" s="53"/>
      <c r="P242" s="53"/>
    </row>
    <row r="243" spans="1:16" x14ac:dyDescent="0.25">
      <c r="A243" s="159">
        <v>240</v>
      </c>
      <c r="B243" s="201" t="s">
        <v>168</v>
      </c>
      <c r="C243" s="202" t="s">
        <v>172</v>
      </c>
      <c r="D243" s="166" t="s">
        <v>525</v>
      </c>
      <c r="E243" s="202" t="s">
        <v>1400</v>
      </c>
      <c r="F243" s="228">
        <v>941</v>
      </c>
      <c r="G243" s="223">
        <v>1725705.2</v>
      </c>
      <c r="H243" s="8">
        <v>470</v>
      </c>
      <c r="I243" s="8">
        <v>904380</v>
      </c>
      <c r="J243" s="51">
        <f t="shared" si="15"/>
        <v>0.49946865037194477</v>
      </c>
      <c r="K243" s="51">
        <f t="shared" si="16"/>
        <v>0.52406401742313813</v>
      </c>
      <c r="L243" s="55">
        <f t="shared" si="17"/>
        <v>0.14984059511158343</v>
      </c>
      <c r="M243" s="55">
        <f t="shared" si="18"/>
        <v>0.36684481219619669</v>
      </c>
      <c r="N243" s="52">
        <f t="shared" si="19"/>
        <v>0.51668540730778012</v>
      </c>
      <c r="O243" s="53"/>
      <c r="P243" s="53"/>
    </row>
    <row r="244" spans="1:16" x14ac:dyDescent="0.25">
      <c r="A244" s="159">
        <v>241</v>
      </c>
      <c r="B244" s="201" t="s">
        <v>168</v>
      </c>
      <c r="C244" s="202" t="s">
        <v>172</v>
      </c>
      <c r="D244" s="166" t="s">
        <v>528</v>
      </c>
      <c r="E244" s="202" t="s">
        <v>529</v>
      </c>
      <c r="F244" s="228">
        <v>858</v>
      </c>
      <c r="G244" s="223">
        <v>1572641.7</v>
      </c>
      <c r="H244" s="8">
        <v>589</v>
      </c>
      <c r="I244" s="8">
        <v>1041445</v>
      </c>
      <c r="J244" s="51">
        <f t="shared" si="15"/>
        <v>0.68648018648018649</v>
      </c>
      <c r="K244" s="51">
        <f t="shared" si="16"/>
        <v>0.66222649443926107</v>
      </c>
      <c r="L244" s="55">
        <f t="shared" si="17"/>
        <v>0.20594405594405593</v>
      </c>
      <c r="M244" s="55">
        <f t="shared" si="18"/>
        <v>0.46355854610748271</v>
      </c>
      <c r="N244" s="52">
        <f t="shared" si="19"/>
        <v>0.66950260205153866</v>
      </c>
      <c r="O244" s="53"/>
      <c r="P244" s="53"/>
    </row>
    <row r="245" spans="1:16" x14ac:dyDescent="0.25">
      <c r="A245" s="159">
        <v>242</v>
      </c>
      <c r="B245" s="201" t="s">
        <v>168</v>
      </c>
      <c r="C245" s="202" t="s">
        <v>172</v>
      </c>
      <c r="D245" s="166" t="s">
        <v>530</v>
      </c>
      <c r="E245" s="202" t="s">
        <v>468</v>
      </c>
      <c r="F245" s="228">
        <v>1141</v>
      </c>
      <c r="G245" s="223">
        <v>1943776.15</v>
      </c>
      <c r="H245" s="8">
        <v>629</v>
      </c>
      <c r="I245" s="8">
        <v>1199940</v>
      </c>
      <c r="J245" s="51">
        <f t="shared" si="15"/>
        <v>0.55127081507449605</v>
      </c>
      <c r="K245" s="51">
        <f t="shared" si="16"/>
        <v>0.61732417078993385</v>
      </c>
      <c r="L245" s="55">
        <f t="shared" si="17"/>
        <v>0.16538124452234881</v>
      </c>
      <c r="M245" s="55">
        <f t="shared" si="18"/>
        <v>0.43212691955295368</v>
      </c>
      <c r="N245" s="52">
        <f t="shared" si="19"/>
        <v>0.59750816407530249</v>
      </c>
      <c r="O245" s="53"/>
      <c r="P245" s="53"/>
    </row>
    <row r="246" spans="1:16" x14ac:dyDescent="0.25">
      <c r="A246" s="159">
        <v>243</v>
      </c>
      <c r="B246" s="201" t="s">
        <v>168</v>
      </c>
      <c r="C246" s="202" t="s">
        <v>172</v>
      </c>
      <c r="D246" s="166" t="s">
        <v>527</v>
      </c>
      <c r="E246" s="202" t="s">
        <v>1148</v>
      </c>
      <c r="F246" s="228">
        <v>1393</v>
      </c>
      <c r="G246" s="223">
        <v>2463823.3250000002</v>
      </c>
      <c r="H246" s="8">
        <v>985</v>
      </c>
      <c r="I246" s="8">
        <v>1832585</v>
      </c>
      <c r="J246" s="51">
        <f t="shared" si="15"/>
        <v>0.70710696338837042</v>
      </c>
      <c r="K246" s="51">
        <f t="shared" si="16"/>
        <v>0.74379724447165863</v>
      </c>
      <c r="L246" s="55">
        <f t="shared" si="17"/>
        <v>0.21213208901651112</v>
      </c>
      <c r="M246" s="55">
        <f t="shared" si="18"/>
        <v>0.52065807113016105</v>
      </c>
      <c r="N246" s="52">
        <f t="shared" si="19"/>
        <v>0.7327901601466722</v>
      </c>
      <c r="O246" s="53"/>
      <c r="P246" s="53"/>
    </row>
    <row r="247" spans="1:16" x14ac:dyDescent="0.25">
      <c r="A247" s="159">
        <v>244</v>
      </c>
      <c r="B247" s="201" t="s">
        <v>168</v>
      </c>
      <c r="C247" s="202" t="s">
        <v>172</v>
      </c>
      <c r="D247" s="166" t="s">
        <v>524</v>
      </c>
      <c r="E247" s="202" t="s">
        <v>1439</v>
      </c>
      <c r="F247" s="228">
        <v>719</v>
      </c>
      <c r="G247" s="223">
        <v>1276374</v>
      </c>
      <c r="H247" s="8">
        <v>554</v>
      </c>
      <c r="I247" s="8">
        <v>878895</v>
      </c>
      <c r="J247" s="51">
        <f t="shared" si="15"/>
        <v>0.77051460361613355</v>
      </c>
      <c r="K247" s="51">
        <f t="shared" si="16"/>
        <v>0.68858735762401935</v>
      </c>
      <c r="L247" s="55">
        <f t="shared" si="17"/>
        <v>0.23115438108484004</v>
      </c>
      <c r="M247" s="55">
        <f t="shared" si="18"/>
        <v>0.48201115033681352</v>
      </c>
      <c r="N247" s="52">
        <f t="shared" si="19"/>
        <v>0.71316553142165362</v>
      </c>
      <c r="O247" s="53"/>
      <c r="P247" s="53"/>
    </row>
    <row r="248" spans="1:16" x14ac:dyDescent="0.25">
      <c r="A248" s="159">
        <v>245</v>
      </c>
      <c r="B248" s="202" t="s">
        <v>169</v>
      </c>
      <c r="C248" s="202" t="s">
        <v>172</v>
      </c>
      <c r="D248" s="166" t="s">
        <v>593</v>
      </c>
      <c r="E248" s="202" t="s">
        <v>594</v>
      </c>
      <c r="F248" s="228">
        <v>1180</v>
      </c>
      <c r="G248" s="223">
        <v>2082074.325</v>
      </c>
      <c r="H248" s="8">
        <v>631</v>
      </c>
      <c r="I248" s="8">
        <v>1052450</v>
      </c>
      <c r="J248" s="51">
        <f t="shared" si="15"/>
        <v>0.53474576271186436</v>
      </c>
      <c r="K248" s="51">
        <f t="shared" si="16"/>
        <v>0.50548147458664816</v>
      </c>
      <c r="L248" s="55">
        <f t="shared" si="17"/>
        <v>0.16042372881355929</v>
      </c>
      <c r="M248" s="55">
        <f t="shared" si="18"/>
        <v>0.35383703221065371</v>
      </c>
      <c r="N248" s="52">
        <f t="shared" si="19"/>
        <v>0.51426076102421303</v>
      </c>
      <c r="O248" s="53"/>
      <c r="P248" s="53"/>
    </row>
    <row r="249" spans="1:16" x14ac:dyDescent="0.25">
      <c r="A249" s="159">
        <v>246</v>
      </c>
      <c r="B249" s="202" t="s">
        <v>169</v>
      </c>
      <c r="C249" s="202" t="s">
        <v>172</v>
      </c>
      <c r="D249" s="166" t="s">
        <v>597</v>
      </c>
      <c r="E249" s="202" t="s">
        <v>1204</v>
      </c>
      <c r="F249" s="228">
        <v>865</v>
      </c>
      <c r="G249" s="223">
        <v>1531541.7749999999</v>
      </c>
      <c r="H249" s="8">
        <v>727</v>
      </c>
      <c r="I249" s="8">
        <v>1344520</v>
      </c>
      <c r="J249" s="51">
        <f t="shared" si="15"/>
        <v>0.84046242774566471</v>
      </c>
      <c r="K249" s="51">
        <f t="shared" si="16"/>
        <v>0.87788659894699905</v>
      </c>
      <c r="L249" s="55">
        <f t="shared" si="17"/>
        <v>0.25213872832369938</v>
      </c>
      <c r="M249" s="55">
        <f t="shared" si="18"/>
        <v>0.61452061926289925</v>
      </c>
      <c r="N249" s="52">
        <f t="shared" si="19"/>
        <v>0.86665934758659868</v>
      </c>
      <c r="O249" s="53"/>
      <c r="P249" s="53"/>
    </row>
    <row r="250" spans="1:16" x14ac:dyDescent="0.25">
      <c r="A250" s="159">
        <v>247</v>
      </c>
      <c r="B250" s="202" t="s">
        <v>169</v>
      </c>
      <c r="C250" s="202" t="s">
        <v>172</v>
      </c>
      <c r="D250" s="166" t="s">
        <v>591</v>
      </c>
      <c r="E250" s="202" t="s">
        <v>592</v>
      </c>
      <c r="F250" s="228">
        <v>1286</v>
      </c>
      <c r="G250" s="223">
        <v>2287128.9500000002</v>
      </c>
      <c r="H250" s="8">
        <v>843</v>
      </c>
      <c r="I250" s="8">
        <v>1600515</v>
      </c>
      <c r="J250" s="51">
        <f t="shared" si="15"/>
        <v>0.65552099533437014</v>
      </c>
      <c r="K250" s="51">
        <f t="shared" si="16"/>
        <v>0.69979220017305976</v>
      </c>
      <c r="L250" s="55">
        <f t="shared" si="17"/>
        <v>0.19665629860031103</v>
      </c>
      <c r="M250" s="55">
        <f t="shared" si="18"/>
        <v>0.48985454012114182</v>
      </c>
      <c r="N250" s="52">
        <f t="shared" si="19"/>
        <v>0.68651083872145291</v>
      </c>
      <c r="O250" s="53"/>
      <c r="P250" s="53"/>
    </row>
    <row r="251" spans="1:16" x14ac:dyDescent="0.25">
      <c r="A251" s="159">
        <v>248</v>
      </c>
      <c r="B251" s="202" t="s">
        <v>169</v>
      </c>
      <c r="C251" s="202" t="s">
        <v>172</v>
      </c>
      <c r="D251" s="166" t="s">
        <v>595</v>
      </c>
      <c r="E251" s="202" t="s">
        <v>596</v>
      </c>
      <c r="F251" s="228">
        <v>821</v>
      </c>
      <c r="G251" s="223">
        <v>1470650.4</v>
      </c>
      <c r="H251" s="8">
        <v>460</v>
      </c>
      <c r="I251" s="8">
        <v>664005</v>
      </c>
      <c r="J251" s="51">
        <f t="shared" si="15"/>
        <v>0.56029232643118143</v>
      </c>
      <c r="K251" s="51">
        <f t="shared" si="16"/>
        <v>0.4515043140096382</v>
      </c>
      <c r="L251" s="55">
        <f t="shared" si="17"/>
        <v>0.16808769792935443</v>
      </c>
      <c r="M251" s="55">
        <f t="shared" si="18"/>
        <v>0.31605301980674672</v>
      </c>
      <c r="N251" s="52">
        <f t="shared" si="19"/>
        <v>0.48414071773610112</v>
      </c>
      <c r="O251" s="53"/>
      <c r="P251" s="53"/>
    </row>
    <row r="252" spans="1:16" x14ac:dyDescent="0.25">
      <c r="A252" s="159">
        <v>249</v>
      </c>
      <c r="B252" s="202" t="s">
        <v>169</v>
      </c>
      <c r="C252" s="202" t="s">
        <v>172</v>
      </c>
      <c r="D252" s="166" t="s">
        <v>590</v>
      </c>
      <c r="E252" s="202" t="s">
        <v>373</v>
      </c>
      <c r="F252" s="228">
        <v>414</v>
      </c>
      <c r="G252" s="223">
        <v>724978.15</v>
      </c>
      <c r="H252" s="8">
        <v>388</v>
      </c>
      <c r="I252" s="8">
        <v>502925</v>
      </c>
      <c r="J252" s="51">
        <f t="shared" si="15"/>
        <v>0.9371980676328503</v>
      </c>
      <c r="K252" s="51">
        <f t="shared" si="16"/>
        <v>0.69371056217349447</v>
      </c>
      <c r="L252" s="55">
        <f t="shared" si="17"/>
        <v>0.28115942028985508</v>
      </c>
      <c r="M252" s="55">
        <f t="shared" si="18"/>
        <v>0.4855973935214461</v>
      </c>
      <c r="N252" s="52">
        <f t="shared" si="19"/>
        <v>0.76675681381130123</v>
      </c>
      <c r="O252" s="53"/>
      <c r="P252" s="53"/>
    </row>
    <row r="253" spans="1:16" x14ac:dyDescent="0.25">
      <c r="A253" s="159">
        <v>250</v>
      </c>
      <c r="B253" s="202" t="s">
        <v>170</v>
      </c>
      <c r="C253" s="202" t="s">
        <v>172</v>
      </c>
      <c r="D253" s="166" t="s">
        <v>604</v>
      </c>
      <c r="E253" s="202" t="s">
        <v>605</v>
      </c>
      <c r="F253" s="228">
        <v>687</v>
      </c>
      <c r="G253" s="223">
        <v>1230834.325</v>
      </c>
      <c r="H253" s="8">
        <v>380</v>
      </c>
      <c r="I253" s="8">
        <v>578655</v>
      </c>
      <c r="J253" s="51">
        <f t="shared" si="15"/>
        <v>0.55312954876273657</v>
      </c>
      <c r="K253" s="51">
        <f t="shared" si="16"/>
        <v>0.4701323226422045</v>
      </c>
      <c r="L253" s="55">
        <f t="shared" si="17"/>
        <v>0.16593886462882096</v>
      </c>
      <c r="M253" s="55">
        <f t="shared" si="18"/>
        <v>0.32909262584954313</v>
      </c>
      <c r="N253" s="52">
        <f t="shared" si="19"/>
        <v>0.49503149047836409</v>
      </c>
      <c r="O253" s="53"/>
      <c r="P253" s="53"/>
    </row>
    <row r="254" spans="1:16" x14ac:dyDescent="0.25">
      <c r="A254" s="159">
        <v>251</v>
      </c>
      <c r="B254" s="199" t="s">
        <v>170</v>
      </c>
      <c r="C254" s="199" t="s">
        <v>172</v>
      </c>
      <c r="D254" s="166" t="s">
        <v>602</v>
      </c>
      <c r="E254" s="199" t="s">
        <v>1396</v>
      </c>
      <c r="F254" s="228">
        <v>721</v>
      </c>
      <c r="G254" s="223">
        <v>1278576.675</v>
      </c>
      <c r="H254" s="8">
        <v>273</v>
      </c>
      <c r="I254" s="8">
        <v>366705</v>
      </c>
      <c r="J254" s="51">
        <f t="shared" si="15"/>
        <v>0.37864077669902912</v>
      </c>
      <c r="K254" s="51">
        <f t="shared" si="16"/>
        <v>0.28680720301737084</v>
      </c>
      <c r="L254" s="55">
        <f t="shared" si="17"/>
        <v>0.11359223300970873</v>
      </c>
      <c r="M254" s="55">
        <f t="shared" si="18"/>
        <v>0.20076504211215956</v>
      </c>
      <c r="N254" s="52">
        <f t="shared" si="19"/>
        <v>0.31435727512186828</v>
      </c>
      <c r="O254" s="53"/>
      <c r="P254" s="53"/>
    </row>
    <row r="255" spans="1:16" x14ac:dyDescent="0.25">
      <c r="A255" s="159">
        <v>252</v>
      </c>
      <c r="B255" s="199" t="s">
        <v>170</v>
      </c>
      <c r="C255" s="199" t="s">
        <v>172</v>
      </c>
      <c r="D255" s="166" t="s">
        <v>600</v>
      </c>
      <c r="E255" s="199" t="s">
        <v>601</v>
      </c>
      <c r="F255" s="228">
        <v>908</v>
      </c>
      <c r="G255" s="223">
        <v>1614498.15</v>
      </c>
      <c r="H255" s="8">
        <v>220</v>
      </c>
      <c r="I255" s="8">
        <v>422195</v>
      </c>
      <c r="J255" s="51">
        <f t="shared" si="15"/>
        <v>0.24229074889867841</v>
      </c>
      <c r="K255" s="51">
        <f t="shared" si="16"/>
        <v>0.26150231265362556</v>
      </c>
      <c r="L255" s="55">
        <f t="shared" si="17"/>
        <v>7.268722466960352E-2</v>
      </c>
      <c r="M255" s="55">
        <f t="shared" si="18"/>
        <v>0.18305161885753787</v>
      </c>
      <c r="N255" s="52">
        <f t="shared" si="19"/>
        <v>0.25573884352714138</v>
      </c>
      <c r="O255" s="53"/>
      <c r="P255" s="53"/>
    </row>
    <row r="256" spans="1:16" x14ac:dyDescent="0.25">
      <c r="A256" s="159">
        <v>253</v>
      </c>
      <c r="B256" s="199" t="s">
        <v>170</v>
      </c>
      <c r="C256" s="199" t="s">
        <v>172</v>
      </c>
      <c r="D256" s="166" t="s">
        <v>606</v>
      </c>
      <c r="E256" s="199" t="s">
        <v>1397</v>
      </c>
      <c r="F256" s="228">
        <v>361</v>
      </c>
      <c r="G256" s="223">
        <v>641166.77500000002</v>
      </c>
      <c r="H256" s="8">
        <v>215</v>
      </c>
      <c r="I256" s="8">
        <v>334945</v>
      </c>
      <c r="J256" s="51">
        <f t="shared" si="15"/>
        <v>0.59556786703601106</v>
      </c>
      <c r="K256" s="51">
        <f t="shared" si="16"/>
        <v>0.52239918389408124</v>
      </c>
      <c r="L256" s="55">
        <f t="shared" si="17"/>
        <v>0.17867036011080331</v>
      </c>
      <c r="M256" s="55">
        <f t="shared" si="18"/>
        <v>0.36567942872585685</v>
      </c>
      <c r="N256" s="52">
        <f t="shared" si="19"/>
        <v>0.54434978883666019</v>
      </c>
      <c r="O256" s="53"/>
      <c r="P256" s="53"/>
    </row>
    <row r="257" spans="1:16" x14ac:dyDescent="0.25">
      <c r="A257" s="159">
        <v>254</v>
      </c>
      <c r="B257" s="199" t="s">
        <v>170</v>
      </c>
      <c r="C257" s="199" t="s">
        <v>172</v>
      </c>
      <c r="D257" s="166" t="s">
        <v>608</v>
      </c>
      <c r="E257" s="199" t="s">
        <v>1205</v>
      </c>
      <c r="F257" s="228">
        <v>1169</v>
      </c>
      <c r="G257" s="223">
        <v>2047223.15</v>
      </c>
      <c r="H257" s="8">
        <v>505</v>
      </c>
      <c r="I257" s="8">
        <v>1276485</v>
      </c>
      <c r="J257" s="51">
        <f t="shared" si="15"/>
        <v>0.43199315654405473</v>
      </c>
      <c r="K257" s="51">
        <f t="shared" si="16"/>
        <v>0.62352020589450641</v>
      </c>
      <c r="L257" s="55">
        <f t="shared" si="17"/>
        <v>0.12959794696321641</v>
      </c>
      <c r="M257" s="55">
        <f t="shared" si="18"/>
        <v>0.43646414412615447</v>
      </c>
      <c r="N257" s="52">
        <f t="shared" si="19"/>
        <v>0.56606209108937089</v>
      </c>
      <c r="O257" s="53"/>
      <c r="P257" s="53"/>
    </row>
    <row r="258" spans="1:16" x14ac:dyDescent="0.25">
      <c r="A258" s="159">
        <v>255</v>
      </c>
      <c r="B258" s="199" t="s">
        <v>170</v>
      </c>
      <c r="C258" s="199" t="s">
        <v>172</v>
      </c>
      <c r="D258" s="166" t="s">
        <v>598</v>
      </c>
      <c r="E258" s="199" t="s">
        <v>1398</v>
      </c>
      <c r="F258" s="228">
        <v>687</v>
      </c>
      <c r="G258" s="223">
        <v>1230834.325</v>
      </c>
      <c r="H258" s="8">
        <v>255</v>
      </c>
      <c r="I258" s="8">
        <v>416890</v>
      </c>
      <c r="J258" s="51">
        <f t="shared" si="15"/>
        <v>0.37117903930131002</v>
      </c>
      <c r="K258" s="51">
        <f t="shared" si="16"/>
        <v>0.33870521119891583</v>
      </c>
      <c r="L258" s="55">
        <f t="shared" si="17"/>
        <v>0.11135371179039301</v>
      </c>
      <c r="M258" s="55">
        <f t="shared" si="18"/>
        <v>0.23709364783924106</v>
      </c>
      <c r="N258" s="52">
        <f t="shared" si="19"/>
        <v>0.34844735962963408</v>
      </c>
      <c r="O258" s="53"/>
      <c r="P258" s="53"/>
    </row>
    <row r="259" spans="1:16" x14ac:dyDescent="0.25">
      <c r="A259" s="159">
        <v>256</v>
      </c>
      <c r="B259" s="199" t="s">
        <v>165</v>
      </c>
      <c r="C259" s="199" t="s">
        <v>172</v>
      </c>
      <c r="D259" s="166" t="s">
        <v>613</v>
      </c>
      <c r="E259" s="199" t="s">
        <v>1440</v>
      </c>
      <c r="F259" s="228">
        <v>1651</v>
      </c>
      <c r="G259" s="223">
        <v>2928638.85</v>
      </c>
      <c r="H259" s="8">
        <v>1115</v>
      </c>
      <c r="I259" s="8">
        <v>2240125</v>
      </c>
      <c r="J259" s="51">
        <f t="shared" si="15"/>
        <v>0.67534827377347062</v>
      </c>
      <c r="K259" s="51">
        <f t="shared" si="16"/>
        <v>0.76490312214495138</v>
      </c>
      <c r="L259" s="55">
        <f t="shared" si="17"/>
        <v>0.20260448213204119</v>
      </c>
      <c r="M259" s="55">
        <f t="shared" si="18"/>
        <v>0.53543218550146587</v>
      </c>
      <c r="N259" s="52">
        <f t="shared" si="19"/>
        <v>0.73803666763350706</v>
      </c>
      <c r="O259" s="53"/>
      <c r="P259" s="53"/>
    </row>
    <row r="260" spans="1:16" x14ac:dyDescent="0.25">
      <c r="A260" s="159">
        <v>257</v>
      </c>
      <c r="B260" s="199" t="s">
        <v>165</v>
      </c>
      <c r="C260" s="199" t="s">
        <v>172</v>
      </c>
      <c r="D260" s="166" t="s">
        <v>617</v>
      </c>
      <c r="E260" s="199" t="s">
        <v>618</v>
      </c>
      <c r="F260" s="228">
        <v>772</v>
      </c>
      <c r="G260" s="223">
        <v>1373413.05</v>
      </c>
      <c r="H260" s="8">
        <v>630</v>
      </c>
      <c r="I260" s="8">
        <v>937830</v>
      </c>
      <c r="J260" s="51">
        <f t="shared" ref="J260:J323" si="20">IFERROR(H260/F260,0)</f>
        <v>0.81606217616580312</v>
      </c>
      <c r="K260" s="51">
        <f t="shared" ref="K260:K323" si="21">IFERROR(I260/G260,0)</f>
        <v>0.68284628575503925</v>
      </c>
      <c r="L260" s="55">
        <f t="shared" si="17"/>
        <v>0.24481865284974091</v>
      </c>
      <c r="M260" s="55">
        <f t="shared" si="18"/>
        <v>0.47799240002852744</v>
      </c>
      <c r="N260" s="52">
        <f t="shared" si="19"/>
        <v>0.7228110528782683</v>
      </c>
      <c r="O260" s="53"/>
      <c r="P260" s="53"/>
    </row>
    <row r="261" spans="1:16" x14ac:dyDescent="0.25">
      <c r="A261" s="159">
        <v>258</v>
      </c>
      <c r="B261" s="199" t="s">
        <v>165</v>
      </c>
      <c r="C261" s="199" t="s">
        <v>172</v>
      </c>
      <c r="D261" s="166" t="s">
        <v>615</v>
      </c>
      <c r="E261" s="199" t="s">
        <v>616</v>
      </c>
      <c r="F261" s="228">
        <v>1062</v>
      </c>
      <c r="G261" s="223">
        <v>1883605.4</v>
      </c>
      <c r="H261" s="8">
        <v>669</v>
      </c>
      <c r="I261" s="8">
        <v>1256690</v>
      </c>
      <c r="J261" s="51">
        <f t="shared" si="20"/>
        <v>0.62994350282485878</v>
      </c>
      <c r="K261" s="51">
        <f t="shared" si="21"/>
        <v>0.66717264667005094</v>
      </c>
      <c r="L261" s="55">
        <f t="shared" ref="L261:L324" si="22">IF((J261*0.3)&gt;30%,30%,(J261*0.3))</f>
        <v>0.18898305084745762</v>
      </c>
      <c r="M261" s="55">
        <f t="shared" ref="M261:M324" si="23">IF((K261*0.7)&gt;70%,70%,(K261*0.7))</f>
        <v>0.46702085266903565</v>
      </c>
      <c r="N261" s="52">
        <f t="shared" ref="N261:N324" si="24">L261+M261</f>
        <v>0.65600390351649329</v>
      </c>
      <c r="O261" s="53"/>
      <c r="P261" s="53"/>
    </row>
    <row r="262" spans="1:16" x14ac:dyDescent="0.25">
      <c r="A262" s="159">
        <v>259</v>
      </c>
      <c r="B262" s="199" t="s">
        <v>165</v>
      </c>
      <c r="C262" s="199" t="s">
        <v>172</v>
      </c>
      <c r="D262" s="166" t="s">
        <v>611</v>
      </c>
      <c r="E262" s="199" t="s">
        <v>612</v>
      </c>
      <c r="F262" s="228">
        <v>852</v>
      </c>
      <c r="G262" s="223">
        <v>1519290.6</v>
      </c>
      <c r="H262" s="8">
        <v>734</v>
      </c>
      <c r="I262" s="8">
        <v>1278415</v>
      </c>
      <c r="J262" s="51">
        <f t="shared" si="20"/>
        <v>0.86150234741784038</v>
      </c>
      <c r="K262" s="51">
        <f t="shared" si="21"/>
        <v>0.84145521600673356</v>
      </c>
      <c r="L262" s="55">
        <f t="shared" si="22"/>
        <v>0.2584507042253521</v>
      </c>
      <c r="M262" s="55">
        <f t="shared" si="23"/>
        <v>0.58901865120471342</v>
      </c>
      <c r="N262" s="52">
        <f t="shared" si="24"/>
        <v>0.84746935543006552</v>
      </c>
      <c r="O262" s="53"/>
      <c r="P262" s="53"/>
    </row>
    <row r="263" spans="1:16" x14ac:dyDescent="0.25">
      <c r="A263" s="159">
        <v>260</v>
      </c>
      <c r="B263" s="199" t="s">
        <v>165</v>
      </c>
      <c r="C263" s="199" t="s">
        <v>172</v>
      </c>
      <c r="D263" s="166" t="s">
        <v>609</v>
      </c>
      <c r="E263" s="199" t="s">
        <v>1046</v>
      </c>
      <c r="F263" s="228">
        <v>1564</v>
      </c>
      <c r="G263" s="223">
        <v>2767695.125</v>
      </c>
      <c r="H263" s="8">
        <v>941</v>
      </c>
      <c r="I263" s="8">
        <v>1792960</v>
      </c>
      <c r="J263" s="51">
        <f t="shared" si="20"/>
        <v>0.60166240409207161</v>
      </c>
      <c r="K263" s="51">
        <f t="shared" si="21"/>
        <v>0.64781701705674677</v>
      </c>
      <c r="L263" s="55">
        <f t="shared" si="22"/>
        <v>0.18049872122762148</v>
      </c>
      <c r="M263" s="55">
        <f t="shared" si="23"/>
        <v>0.45347191193972269</v>
      </c>
      <c r="N263" s="52">
        <f t="shared" si="24"/>
        <v>0.63397063316734414</v>
      </c>
      <c r="O263" s="53"/>
      <c r="P263" s="53"/>
    </row>
    <row r="264" spans="1:16" x14ac:dyDescent="0.25">
      <c r="A264" s="159">
        <v>261</v>
      </c>
      <c r="B264" s="199" t="s">
        <v>165</v>
      </c>
      <c r="C264" s="199" t="s">
        <v>172</v>
      </c>
      <c r="D264" s="166" t="s">
        <v>1047</v>
      </c>
      <c r="E264" s="199" t="s">
        <v>1152</v>
      </c>
      <c r="F264" s="228">
        <v>772</v>
      </c>
      <c r="G264" s="223">
        <v>1373413.05</v>
      </c>
      <c r="H264" s="8">
        <v>508</v>
      </c>
      <c r="I264" s="8">
        <v>805710</v>
      </c>
      <c r="J264" s="51">
        <f t="shared" si="20"/>
        <v>0.65803108808290156</v>
      </c>
      <c r="K264" s="51">
        <f t="shared" si="21"/>
        <v>0.58664798619759728</v>
      </c>
      <c r="L264" s="55">
        <f t="shared" si="22"/>
        <v>0.19740932642487047</v>
      </c>
      <c r="M264" s="55">
        <f t="shared" si="23"/>
        <v>0.41065359033831805</v>
      </c>
      <c r="N264" s="52">
        <f t="shared" si="24"/>
        <v>0.60806291676318858</v>
      </c>
      <c r="O264" s="53"/>
      <c r="P264" s="53"/>
    </row>
    <row r="265" spans="1:16" x14ac:dyDescent="0.25">
      <c r="A265" s="159">
        <v>262</v>
      </c>
      <c r="B265" s="199" t="s">
        <v>165</v>
      </c>
      <c r="C265" s="199" t="s">
        <v>172</v>
      </c>
      <c r="D265" s="166" t="s">
        <v>610</v>
      </c>
      <c r="E265" s="199" t="s">
        <v>1243</v>
      </c>
      <c r="F265" s="228">
        <v>721</v>
      </c>
      <c r="G265" s="223">
        <v>1282346.675</v>
      </c>
      <c r="H265" s="8">
        <v>614</v>
      </c>
      <c r="I265" s="8">
        <v>992890</v>
      </c>
      <c r="J265" s="51">
        <f t="shared" si="20"/>
        <v>0.85159500693481271</v>
      </c>
      <c r="K265" s="51">
        <f t="shared" si="21"/>
        <v>0.77427580182246736</v>
      </c>
      <c r="L265" s="55">
        <f t="shared" si="22"/>
        <v>0.25547850208044381</v>
      </c>
      <c r="M265" s="55">
        <f t="shared" si="23"/>
        <v>0.54199306127572711</v>
      </c>
      <c r="N265" s="52">
        <f t="shared" si="24"/>
        <v>0.79747156335617086</v>
      </c>
      <c r="O265" s="53"/>
      <c r="P265" s="53"/>
    </row>
    <row r="266" spans="1:16" x14ac:dyDescent="0.25">
      <c r="A266" s="159">
        <v>263</v>
      </c>
      <c r="B266" s="199" t="s">
        <v>165</v>
      </c>
      <c r="C266" s="199" t="s">
        <v>172</v>
      </c>
      <c r="D266" s="166" t="s">
        <v>619</v>
      </c>
      <c r="E266" s="199" t="s">
        <v>1106</v>
      </c>
      <c r="F266" s="228">
        <v>1068</v>
      </c>
      <c r="G266" s="223">
        <v>1865913.45</v>
      </c>
      <c r="H266" s="8">
        <v>430</v>
      </c>
      <c r="I266" s="8">
        <v>976440</v>
      </c>
      <c r="J266" s="51">
        <f t="shared" si="20"/>
        <v>0.40262172284644193</v>
      </c>
      <c r="K266" s="51">
        <f t="shared" si="21"/>
        <v>0.52330401498526102</v>
      </c>
      <c r="L266" s="55">
        <f t="shared" si="22"/>
        <v>0.12078651685393257</v>
      </c>
      <c r="M266" s="55">
        <f t="shared" si="23"/>
        <v>0.36631281048968267</v>
      </c>
      <c r="N266" s="52">
        <f t="shared" si="24"/>
        <v>0.48709932734361527</v>
      </c>
      <c r="O266" s="53"/>
      <c r="P266" s="53"/>
    </row>
    <row r="267" spans="1:16" x14ac:dyDescent="0.25">
      <c r="A267" s="159">
        <v>264</v>
      </c>
      <c r="B267" s="199" t="s">
        <v>160</v>
      </c>
      <c r="C267" s="199" t="s">
        <v>172</v>
      </c>
      <c r="D267" s="166" t="s">
        <v>532</v>
      </c>
      <c r="E267" s="199" t="s">
        <v>533</v>
      </c>
      <c r="F267" s="228">
        <v>1062</v>
      </c>
      <c r="G267" s="223">
        <v>1883605.4</v>
      </c>
      <c r="H267" s="8">
        <v>1018</v>
      </c>
      <c r="I267" s="8">
        <v>1597910</v>
      </c>
      <c r="J267" s="51">
        <f t="shared" si="20"/>
        <v>0.95856873822975519</v>
      </c>
      <c r="K267" s="51">
        <f t="shared" si="21"/>
        <v>0.84832523839653473</v>
      </c>
      <c r="L267" s="55">
        <f t="shared" si="22"/>
        <v>0.28757062146892653</v>
      </c>
      <c r="M267" s="55">
        <f t="shared" si="23"/>
        <v>0.59382766687757427</v>
      </c>
      <c r="N267" s="52">
        <f t="shared" si="24"/>
        <v>0.8813982883465008</v>
      </c>
      <c r="O267" s="53"/>
      <c r="P267" s="53"/>
    </row>
    <row r="268" spans="1:16" x14ac:dyDescent="0.25">
      <c r="A268" s="159">
        <v>265</v>
      </c>
      <c r="B268" s="199" t="s">
        <v>160</v>
      </c>
      <c r="C268" s="199" t="s">
        <v>172</v>
      </c>
      <c r="D268" s="166" t="s">
        <v>531</v>
      </c>
      <c r="E268" s="199" t="s">
        <v>1037</v>
      </c>
      <c r="F268" s="228">
        <v>949</v>
      </c>
      <c r="G268" s="223">
        <v>1696013.35</v>
      </c>
      <c r="H268" s="8">
        <v>807</v>
      </c>
      <c r="I268" s="8">
        <v>1343120</v>
      </c>
      <c r="J268" s="51">
        <f t="shared" si="20"/>
        <v>0.85036880927291891</v>
      </c>
      <c r="K268" s="51">
        <f t="shared" si="21"/>
        <v>0.791927728634919</v>
      </c>
      <c r="L268" s="55">
        <f t="shared" si="22"/>
        <v>0.25511064278187567</v>
      </c>
      <c r="M268" s="55">
        <f t="shared" si="23"/>
        <v>0.55434941004444327</v>
      </c>
      <c r="N268" s="52">
        <f t="shared" si="24"/>
        <v>0.80946005282631894</v>
      </c>
      <c r="O268" s="53"/>
      <c r="P268" s="53"/>
    </row>
    <row r="269" spans="1:16" x14ac:dyDescent="0.25">
      <c r="A269" s="159">
        <v>266</v>
      </c>
      <c r="B269" s="199" t="s">
        <v>161</v>
      </c>
      <c r="C269" s="199" t="s">
        <v>172</v>
      </c>
      <c r="D269" s="166" t="s">
        <v>542</v>
      </c>
      <c r="E269" s="199" t="s">
        <v>543</v>
      </c>
      <c r="F269" s="228">
        <v>1334</v>
      </c>
      <c r="G269" s="223">
        <v>2357893.4500000002</v>
      </c>
      <c r="H269" s="8">
        <v>914</v>
      </c>
      <c r="I269" s="8">
        <v>1239075</v>
      </c>
      <c r="J269" s="51">
        <f t="shared" si="20"/>
        <v>0.68515742128935531</v>
      </c>
      <c r="K269" s="51">
        <f t="shared" si="21"/>
        <v>0.52550084483249226</v>
      </c>
      <c r="L269" s="55">
        <f t="shared" si="22"/>
        <v>0.20554722638680659</v>
      </c>
      <c r="M269" s="55">
        <f t="shared" si="23"/>
        <v>0.36785059138274456</v>
      </c>
      <c r="N269" s="52">
        <f t="shared" si="24"/>
        <v>0.57339781776955112</v>
      </c>
      <c r="O269" s="53"/>
      <c r="P269" s="53"/>
    </row>
    <row r="270" spans="1:16" x14ac:dyDescent="0.25">
      <c r="A270" s="159">
        <v>267</v>
      </c>
      <c r="B270" s="199" t="s">
        <v>161</v>
      </c>
      <c r="C270" s="199" t="s">
        <v>172</v>
      </c>
      <c r="D270" s="166" t="s">
        <v>548</v>
      </c>
      <c r="E270" s="199" t="s">
        <v>1147</v>
      </c>
      <c r="F270" s="228">
        <v>1132</v>
      </c>
      <c r="G270" s="223">
        <v>2002099.825</v>
      </c>
      <c r="H270" s="8">
        <v>792</v>
      </c>
      <c r="I270" s="8">
        <v>1152045</v>
      </c>
      <c r="J270" s="51">
        <f t="shared" si="20"/>
        <v>0.69964664310954061</v>
      </c>
      <c r="K270" s="51">
        <f t="shared" si="21"/>
        <v>0.57541836106998312</v>
      </c>
      <c r="L270" s="55">
        <f t="shared" si="22"/>
        <v>0.20989399293286218</v>
      </c>
      <c r="M270" s="55">
        <f t="shared" si="23"/>
        <v>0.40279285274898818</v>
      </c>
      <c r="N270" s="52">
        <f t="shared" si="24"/>
        <v>0.61268684568185039</v>
      </c>
      <c r="O270" s="53"/>
      <c r="P270" s="53"/>
    </row>
    <row r="271" spans="1:16" x14ac:dyDescent="0.25">
      <c r="A271" s="159">
        <v>268</v>
      </c>
      <c r="B271" s="199" t="s">
        <v>161</v>
      </c>
      <c r="C271" s="199" t="s">
        <v>172</v>
      </c>
      <c r="D271" s="166" t="s">
        <v>549</v>
      </c>
      <c r="E271" s="199" t="s">
        <v>550</v>
      </c>
      <c r="F271" s="228">
        <v>976</v>
      </c>
      <c r="G271" s="223">
        <v>1733383.55</v>
      </c>
      <c r="H271" s="8">
        <v>606</v>
      </c>
      <c r="I271" s="8">
        <v>1007395</v>
      </c>
      <c r="J271" s="51">
        <f t="shared" si="20"/>
        <v>0.62090163934426235</v>
      </c>
      <c r="K271" s="51">
        <f t="shared" si="21"/>
        <v>0.58117258583652764</v>
      </c>
      <c r="L271" s="55">
        <f t="shared" si="22"/>
        <v>0.1862704918032787</v>
      </c>
      <c r="M271" s="55">
        <f t="shared" si="23"/>
        <v>0.40682081008556931</v>
      </c>
      <c r="N271" s="52">
        <f t="shared" si="24"/>
        <v>0.59309130188884795</v>
      </c>
      <c r="O271" s="53"/>
      <c r="P271" s="53"/>
    </row>
    <row r="272" spans="1:16" x14ac:dyDescent="0.25">
      <c r="A272" s="159">
        <v>269</v>
      </c>
      <c r="B272" s="199" t="s">
        <v>161</v>
      </c>
      <c r="C272" s="199" t="s">
        <v>172</v>
      </c>
      <c r="D272" s="166" t="s">
        <v>540</v>
      </c>
      <c r="E272" s="199" t="s">
        <v>541</v>
      </c>
      <c r="F272" s="228">
        <v>1230</v>
      </c>
      <c r="G272" s="223">
        <v>2173540.7000000002</v>
      </c>
      <c r="H272" s="8">
        <v>704</v>
      </c>
      <c r="I272" s="8">
        <v>1479545</v>
      </c>
      <c r="J272" s="51">
        <f t="shared" si="20"/>
        <v>0.5723577235772358</v>
      </c>
      <c r="K272" s="51">
        <f t="shared" si="21"/>
        <v>0.68070729018324794</v>
      </c>
      <c r="L272" s="55">
        <f t="shared" si="22"/>
        <v>0.17170731707317075</v>
      </c>
      <c r="M272" s="55">
        <f t="shared" si="23"/>
        <v>0.47649510312827353</v>
      </c>
      <c r="N272" s="52">
        <f t="shared" si="24"/>
        <v>0.64820242020144425</v>
      </c>
      <c r="O272" s="53"/>
      <c r="P272" s="53"/>
    </row>
    <row r="273" spans="1:16" x14ac:dyDescent="0.25">
      <c r="A273" s="159">
        <v>270</v>
      </c>
      <c r="B273" s="199" t="s">
        <v>161</v>
      </c>
      <c r="C273" s="199" t="s">
        <v>172</v>
      </c>
      <c r="D273" s="166" t="s">
        <v>536</v>
      </c>
      <c r="E273" s="199" t="s">
        <v>537</v>
      </c>
      <c r="F273" s="228">
        <v>1406</v>
      </c>
      <c r="G273" s="223">
        <v>2490721</v>
      </c>
      <c r="H273" s="8">
        <v>547</v>
      </c>
      <c r="I273" s="8">
        <v>1510085</v>
      </c>
      <c r="J273" s="51">
        <f t="shared" si="20"/>
        <v>0.38904694167852061</v>
      </c>
      <c r="K273" s="51">
        <f t="shared" si="21"/>
        <v>0.60628428475128282</v>
      </c>
      <c r="L273" s="55">
        <f t="shared" si="22"/>
        <v>0.11671408250355618</v>
      </c>
      <c r="M273" s="55">
        <f t="shared" si="23"/>
        <v>0.42439899932589797</v>
      </c>
      <c r="N273" s="52">
        <f t="shared" si="24"/>
        <v>0.54111308182945417</v>
      </c>
      <c r="O273" s="53"/>
      <c r="P273" s="53"/>
    </row>
    <row r="274" spans="1:16" x14ac:dyDescent="0.25">
      <c r="A274" s="159">
        <v>271</v>
      </c>
      <c r="B274" s="199" t="s">
        <v>161</v>
      </c>
      <c r="C274" s="199" t="s">
        <v>172</v>
      </c>
      <c r="D274" s="166" t="s">
        <v>546</v>
      </c>
      <c r="E274" s="199" t="s">
        <v>547</v>
      </c>
      <c r="F274" s="228">
        <v>2905</v>
      </c>
      <c r="G274" s="223">
        <v>5154935.7249999996</v>
      </c>
      <c r="H274" s="8">
        <v>1577</v>
      </c>
      <c r="I274" s="8">
        <v>2932860</v>
      </c>
      <c r="J274" s="51">
        <f t="shared" si="20"/>
        <v>0.54285714285714282</v>
      </c>
      <c r="K274" s="51">
        <f t="shared" si="21"/>
        <v>0.56894210839069193</v>
      </c>
      <c r="L274" s="55">
        <f t="shared" si="22"/>
        <v>0.16285714285714284</v>
      </c>
      <c r="M274" s="55">
        <f t="shared" si="23"/>
        <v>0.39825947587348431</v>
      </c>
      <c r="N274" s="52">
        <f t="shared" si="24"/>
        <v>0.56111661873062713</v>
      </c>
      <c r="O274" s="53"/>
      <c r="P274" s="53"/>
    </row>
    <row r="275" spans="1:16" x14ac:dyDescent="0.25">
      <c r="A275" s="159">
        <v>272</v>
      </c>
      <c r="B275" s="199" t="s">
        <v>161</v>
      </c>
      <c r="C275" s="199" t="s">
        <v>172</v>
      </c>
      <c r="D275" s="166" t="s">
        <v>534</v>
      </c>
      <c r="E275" s="199" t="s">
        <v>535</v>
      </c>
      <c r="F275" s="228">
        <v>794</v>
      </c>
      <c r="G275" s="223">
        <v>1405214.2250000001</v>
      </c>
      <c r="H275" s="8">
        <v>408</v>
      </c>
      <c r="I275" s="8">
        <v>806420</v>
      </c>
      <c r="J275" s="51">
        <f t="shared" si="20"/>
        <v>0.51385390428211586</v>
      </c>
      <c r="K275" s="51">
        <f t="shared" si="21"/>
        <v>0.57387691189932266</v>
      </c>
      <c r="L275" s="55">
        <f t="shared" si="22"/>
        <v>0.15415617128463474</v>
      </c>
      <c r="M275" s="55">
        <f t="shared" si="23"/>
        <v>0.40171383832952584</v>
      </c>
      <c r="N275" s="52">
        <f t="shared" si="24"/>
        <v>0.55587000961416055</v>
      </c>
      <c r="O275" s="53"/>
      <c r="P275" s="53"/>
    </row>
    <row r="276" spans="1:16" x14ac:dyDescent="0.25">
      <c r="A276" s="159">
        <v>273</v>
      </c>
      <c r="B276" s="199" t="s">
        <v>161</v>
      </c>
      <c r="C276" s="199" t="s">
        <v>172</v>
      </c>
      <c r="D276" s="166" t="s">
        <v>544</v>
      </c>
      <c r="E276" s="199" t="s">
        <v>1332</v>
      </c>
      <c r="F276" s="228">
        <v>763</v>
      </c>
      <c r="G276" s="223">
        <v>1357164.0249999999</v>
      </c>
      <c r="H276" s="8">
        <v>395</v>
      </c>
      <c r="I276" s="8">
        <v>642495</v>
      </c>
      <c r="J276" s="51">
        <f t="shared" si="20"/>
        <v>0.51769331585845346</v>
      </c>
      <c r="K276" s="51">
        <f t="shared" si="21"/>
        <v>0.47340998447111066</v>
      </c>
      <c r="L276" s="55">
        <f t="shared" si="22"/>
        <v>0.15530799475753604</v>
      </c>
      <c r="M276" s="55">
        <f t="shared" si="23"/>
        <v>0.33138698912977743</v>
      </c>
      <c r="N276" s="52">
        <f t="shared" si="24"/>
        <v>0.48669498388731347</v>
      </c>
      <c r="O276" s="53"/>
      <c r="P276" s="53"/>
    </row>
    <row r="277" spans="1:16" x14ac:dyDescent="0.25">
      <c r="A277" s="159">
        <v>274</v>
      </c>
      <c r="B277" s="199" t="s">
        <v>161</v>
      </c>
      <c r="C277" s="199" t="s">
        <v>172</v>
      </c>
      <c r="D277" s="166" t="s">
        <v>545</v>
      </c>
      <c r="E277" s="199" t="s">
        <v>1333</v>
      </c>
      <c r="F277" s="228">
        <v>816</v>
      </c>
      <c r="G277" s="223">
        <v>1458460.4</v>
      </c>
      <c r="H277" s="8">
        <v>475</v>
      </c>
      <c r="I277" s="8">
        <v>1012920</v>
      </c>
      <c r="J277" s="51">
        <f t="shared" si="20"/>
        <v>0.58210784313725494</v>
      </c>
      <c r="K277" s="51">
        <f t="shared" si="21"/>
        <v>0.69451320035840536</v>
      </c>
      <c r="L277" s="55">
        <f t="shared" si="22"/>
        <v>0.17463235294117649</v>
      </c>
      <c r="M277" s="55">
        <f t="shared" si="23"/>
        <v>0.4861592402508837</v>
      </c>
      <c r="N277" s="52">
        <f t="shared" si="24"/>
        <v>0.66079159319206016</v>
      </c>
      <c r="O277" s="53"/>
      <c r="P277" s="53"/>
    </row>
    <row r="278" spans="1:16" x14ac:dyDescent="0.25">
      <c r="A278" s="159">
        <v>275</v>
      </c>
      <c r="B278" s="199" t="s">
        <v>161</v>
      </c>
      <c r="C278" s="199" t="s">
        <v>172</v>
      </c>
      <c r="D278" s="166" t="s">
        <v>538</v>
      </c>
      <c r="E278" s="199" t="s">
        <v>1287</v>
      </c>
      <c r="F278" s="228">
        <v>923</v>
      </c>
      <c r="G278" s="223">
        <v>1633787.175</v>
      </c>
      <c r="H278" s="8">
        <v>443</v>
      </c>
      <c r="I278" s="8">
        <v>875820</v>
      </c>
      <c r="J278" s="51">
        <f t="shared" si="20"/>
        <v>0.47995666305525458</v>
      </c>
      <c r="K278" s="51">
        <f t="shared" si="21"/>
        <v>0.53606737364675416</v>
      </c>
      <c r="L278" s="55">
        <f t="shared" si="22"/>
        <v>0.14398699891657638</v>
      </c>
      <c r="M278" s="55">
        <f t="shared" si="23"/>
        <v>0.37524716155272791</v>
      </c>
      <c r="N278" s="52">
        <f t="shared" si="24"/>
        <v>0.51923416046930426</v>
      </c>
      <c r="O278" s="53"/>
      <c r="P278" s="53"/>
    </row>
    <row r="279" spans="1:16" x14ac:dyDescent="0.25">
      <c r="A279" s="159">
        <v>276</v>
      </c>
      <c r="B279" s="196" t="s">
        <v>72</v>
      </c>
      <c r="C279" s="203" t="s">
        <v>66</v>
      </c>
      <c r="D279" s="166" t="s">
        <v>654</v>
      </c>
      <c r="E279" s="204" t="s">
        <v>1289</v>
      </c>
      <c r="F279" s="223">
        <v>1603</v>
      </c>
      <c r="G279" s="223">
        <v>2548374.8250000002</v>
      </c>
      <c r="H279" s="8">
        <v>1083</v>
      </c>
      <c r="I279" s="8">
        <v>1884840</v>
      </c>
      <c r="J279" s="51">
        <f t="shared" si="20"/>
        <v>0.67560823456019958</v>
      </c>
      <c r="K279" s="51">
        <f t="shared" si="21"/>
        <v>0.73962432115927057</v>
      </c>
      <c r="L279" s="55">
        <f t="shared" si="22"/>
        <v>0.20268247036805986</v>
      </c>
      <c r="M279" s="55">
        <f t="shared" si="23"/>
        <v>0.51773702481148942</v>
      </c>
      <c r="N279" s="52">
        <f t="shared" si="24"/>
        <v>0.72041949517954929</v>
      </c>
      <c r="O279" s="53"/>
      <c r="P279" s="53"/>
    </row>
    <row r="280" spans="1:16" x14ac:dyDescent="0.25">
      <c r="A280" s="159">
        <v>277</v>
      </c>
      <c r="B280" s="196" t="s">
        <v>72</v>
      </c>
      <c r="C280" s="203" t="s">
        <v>66</v>
      </c>
      <c r="D280" s="166" t="s">
        <v>651</v>
      </c>
      <c r="E280" s="196" t="s">
        <v>652</v>
      </c>
      <c r="F280" s="223">
        <v>1476</v>
      </c>
      <c r="G280" s="223">
        <v>2605778.5499999998</v>
      </c>
      <c r="H280" s="8">
        <v>853</v>
      </c>
      <c r="I280" s="8">
        <v>1182025</v>
      </c>
      <c r="J280" s="51">
        <f t="shared" si="20"/>
        <v>0.57791327913279134</v>
      </c>
      <c r="K280" s="51">
        <f t="shared" si="21"/>
        <v>0.45361682787664365</v>
      </c>
      <c r="L280" s="55">
        <f t="shared" si="22"/>
        <v>0.1733739837398374</v>
      </c>
      <c r="M280" s="55">
        <f t="shared" si="23"/>
        <v>0.31753177951365053</v>
      </c>
      <c r="N280" s="52">
        <f t="shared" si="24"/>
        <v>0.49090576325348789</v>
      </c>
      <c r="O280" s="53"/>
      <c r="P280" s="53"/>
    </row>
    <row r="281" spans="1:16" x14ac:dyDescent="0.25">
      <c r="A281" s="159">
        <v>278</v>
      </c>
      <c r="B281" s="196" t="s">
        <v>72</v>
      </c>
      <c r="C281" s="203" t="s">
        <v>66</v>
      </c>
      <c r="D281" s="166" t="s">
        <v>641</v>
      </c>
      <c r="E281" s="205" t="s">
        <v>1373</v>
      </c>
      <c r="F281" s="223">
        <v>1575</v>
      </c>
      <c r="G281" s="223">
        <v>2629972.1749999998</v>
      </c>
      <c r="H281" s="8">
        <v>931</v>
      </c>
      <c r="I281" s="8">
        <v>1736135</v>
      </c>
      <c r="J281" s="51">
        <f t="shared" si="20"/>
        <v>0.59111111111111114</v>
      </c>
      <c r="K281" s="51">
        <f t="shared" si="21"/>
        <v>0.66013436054698948</v>
      </c>
      <c r="L281" s="55">
        <f t="shared" si="22"/>
        <v>0.17733333333333334</v>
      </c>
      <c r="M281" s="55">
        <f t="shared" si="23"/>
        <v>0.46209405238289258</v>
      </c>
      <c r="N281" s="52">
        <f t="shared" si="24"/>
        <v>0.63942738571622593</v>
      </c>
      <c r="O281" s="53"/>
      <c r="P281" s="53"/>
    </row>
    <row r="282" spans="1:16" x14ac:dyDescent="0.25">
      <c r="A282" s="159">
        <v>279</v>
      </c>
      <c r="B282" s="196" t="s">
        <v>72</v>
      </c>
      <c r="C282" s="203" t="s">
        <v>66</v>
      </c>
      <c r="D282" s="166" t="s">
        <v>658</v>
      </c>
      <c r="E282" s="204" t="s">
        <v>659</v>
      </c>
      <c r="F282" s="223">
        <v>1906</v>
      </c>
      <c r="G282" s="223">
        <v>3185225.3250000002</v>
      </c>
      <c r="H282" s="8">
        <v>1217</v>
      </c>
      <c r="I282" s="8">
        <v>2119575</v>
      </c>
      <c r="J282" s="51">
        <f t="shared" si="20"/>
        <v>0.63850996852046171</v>
      </c>
      <c r="K282" s="51">
        <f t="shared" si="21"/>
        <v>0.66543957922348862</v>
      </c>
      <c r="L282" s="55">
        <f t="shared" si="22"/>
        <v>0.1915529905561385</v>
      </c>
      <c r="M282" s="55">
        <f t="shared" si="23"/>
        <v>0.46580770545644201</v>
      </c>
      <c r="N282" s="52">
        <f t="shared" si="24"/>
        <v>0.65736069601258051</v>
      </c>
      <c r="O282" s="53"/>
      <c r="P282" s="53"/>
    </row>
    <row r="283" spans="1:16" x14ac:dyDescent="0.25">
      <c r="A283" s="159">
        <v>280</v>
      </c>
      <c r="B283" s="196" t="s">
        <v>72</v>
      </c>
      <c r="C283" s="203" t="s">
        <v>66</v>
      </c>
      <c r="D283" s="166" t="s">
        <v>648</v>
      </c>
      <c r="E283" s="204" t="s">
        <v>649</v>
      </c>
      <c r="F283" s="223">
        <v>1169</v>
      </c>
      <c r="G283" s="223">
        <v>1974995.9</v>
      </c>
      <c r="H283" s="8">
        <v>1229</v>
      </c>
      <c r="I283" s="8">
        <v>1673660</v>
      </c>
      <c r="J283" s="51">
        <f t="shared" si="20"/>
        <v>1.0513259195893927</v>
      </c>
      <c r="K283" s="51">
        <f t="shared" si="21"/>
        <v>0.84742454402057243</v>
      </c>
      <c r="L283" s="55">
        <f t="shared" si="22"/>
        <v>0.3</v>
      </c>
      <c r="M283" s="55">
        <f t="shared" si="23"/>
        <v>0.59319718081440065</v>
      </c>
      <c r="N283" s="52">
        <f t="shared" si="24"/>
        <v>0.89319718081440058</v>
      </c>
      <c r="O283" s="53"/>
      <c r="P283" s="53"/>
    </row>
    <row r="284" spans="1:16" x14ac:dyDescent="0.25">
      <c r="A284" s="159">
        <v>281</v>
      </c>
      <c r="B284" s="196" t="s">
        <v>72</v>
      </c>
      <c r="C284" s="203" t="s">
        <v>66</v>
      </c>
      <c r="D284" s="166" t="s">
        <v>656</v>
      </c>
      <c r="E284" s="204" t="s">
        <v>657</v>
      </c>
      <c r="F284" s="223">
        <v>3269</v>
      </c>
      <c r="G284" s="223">
        <v>6095273.6749999998</v>
      </c>
      <c r="H284" s="8">
        <v>2341</v>
      </c>
      <c r="I284" s="8">
        <v>4417010</v>
      </c>
      <c r="J284" s="51">
        <f t="shared" si="20"/>
        <v>0.71612113796267973</v>
      </c>
      <c r="K284" s="51">
        <f t="shared" si="21"/>
        <v>0.72466147305518647</v>
      </c>
      <c r="L284" s="55">
        <f t="shared" si="22"/>
        <v>0.21483634138880392</v>
      </c>
      <c r="M284" s="55">
        <f t="shared" si="23"/>
        <v>0.50726303113863047</v>
      </c>
      <c r="N284" s="52">
        <f t="shared" si="24"/>
        <v>0.72209937252743439</v>
      </c>
      <c r="O284" s="53"/>
      <c r="P284" s="53"/>
    </row>
    <row r="285" spans="1:16" x14ac:dyDescent="0.25">
      <c r="A285" s="159">
        <v>282</v>
      </c>
      <c r="B285" s="196" t="s">
        <v>72</v>
      </c>
      <c r="C285" s="203" t="s">
        <v>66</v>
      </c>
      <c r="D285" s="166" t="s">
        <v>639</v>
      </c>
      <c r="E285" s="204" t="s">
        <v>640</v>
      </c>
      <c r="F285" s="223">
        <v>1169</v>
      </c>
      <c r="G285" s="223">
        <v>1974995.9</v>
      </c>
      <c r="H285" s="8">
        <v>1091</v>
      </c>
      <c r="I285" s="8">
        <v>1665130</v>
      </c>
      <c r="J285" s="51">
        <f t="shared" si="20"/>
        <v>0.93327630453378951</v>
      </c>
      <c r="K285" s="51">
        <f t="shared" si="21"/>
        <v>0.84310554771278268</v>
      </c>
      <c r="L285" s="55">
        <f t="shared" si="22"/>
        <v>0.27998289136013682</v>
      </c>
      <c r="M285" s="55">
        <f t="shared" si="23"/>
        <v>0.59017388339894783</v>
      </c>
      <c r="N285" s="52">
        <f t="shared" si="24"/>
        <v>0.87015677475908459</v>
      </c>
      <c r="O285" s="53"/>
      <c r="P285" s="53"/>
    </row>
    <row r="286" spans="1:16" x14ac:dyDescent="0.25">
      <c r="A286" s="159">
        <v>283</v>
      </c>
      <c r="B286" s="196" t="s">
        <v>72</v>
      </c>
      <c r="C286" s="203" t="s">
        <v>66</v>
      </c>
      <c r="D286" s="166" t="s">
        <v>655</v>
      </c>
      <c r="E286" s="204" t="s">
        <v>1290</v>
      </c>
      <c r="F286" s="223">
        <v>1584</v>
      </c>
      <c r="G286" s="223">
        <v>2701582.1749999998</v>
      </c>
      <c r="H286" s="8">
        <v>844</v>
      </c>
      <c r="I286" s="8">
        <v>1476040</v>
      </c>
      <c r="J286" s="51">
        <f t="shared" si="20"/>
        <v>0.53282828282828287</v>
      </c>
      <c r="K286" s="51">
        <f t="shared" si="21"/>
        <v>0.54636131880756134</v>
      </c>
      <c r="L286" s="55">
        <f t="shared" si="22"/>
        <v>0.15984848484848485</v>
      </c>
      <c r="M286" s="55">
        <f t="shared" si="23"/>
        <v>0.38245292316529289</v>
      </c>
      <c r="N286" s="52">
        <f t="shared" si="24"/>
        <v>0.5423014080137778</v>
      </c>
      <c r="O286" s="53"/>
      <c r="P286" s="53"/>
    </row>
    <row r="287" spans="1:16" x14ac:dyDescent="0.25">
      <c r="A287" s="159">
        <v>284</v>
      </c>
      <c r="B287" s="196" t="s">
        <v>72</v>
      </c>
      <c r="C287" s="203" t="s">
        <v>66</v>
      </c>
      <c r="D287" s="166" t="s">
        <v>653</v>
      </c>
      <c r="E287" s="204" t="s">
        <v>1291</v>
      </c>
      <c r="F287" s="223">
        <v>735</v>
      </c>
      <c r="G287" s="223">
        <v>1414897.95</v>
      </c>
      <c r="H287" s="8">
        <v>839</v>
      </c>
      <c r="I287" s="8">
        <v>1233610</v>
      </c>
      <c r="J287" s="51">
        <f t="shared" si="20"/>
        <v>1.1414965986394559</v>
      </c>
      <c r="K287" s="51">
        <f t="shared" si="21"/>
        <v>0.8718720668158435</v>
      </c>
      <c r="L287" s="55">
        <f t="shared" si="22"/>
        <v>0.3</v>
      </c>
      <c r="M287" s="55">
        <f t="shared" si="23"/>
        <v>0.61031044677109036</v>
      </c>
      <c r="N287" s="52">
        <f t="shared" si="24"/>
        <v>0.9103104467710903</v>
      </c>
      <c r="O287" s="53"/>
      <c r="P287" s="53"/>
    </row>
    <row r="288" spans="1:16" x14ac:dyDescent="0.25">
      <c r="A288" s="159">
        <v>285</v>
      </c>
      <c r="B288" s="196" t="s">
        <v>72</v>
      </c>
      <c r="C288" s="203" t="s">
        <v>66</v>
      </c>
      <c r="D288" s="166" t="s">
        <v>642</v>
      </c>
      <c r="E288" s="204" t="s">
        <v>693</v>
      </c>
      <c r="F288" s="223">
        <v>1169</v>
      </c>
      <c r="G288" s="223">
        <v>1974995.9</v>
      </c>
      <c r="H288" s="8">
        <v>1070</v>
      </c>
      <c r="I288" s="8">
        <v>1816640</v>
      </c>
      <c r="J288" s="51">
        <f t="shared" si="20"/>
        <v>0.91531223267750217</v>
      </c>
      <c r="K288" s="51">
        <f t="shared" si="21"/>
        <v>0.91981963101796826</v>
      </c>
      <c r="L288" s="55">
        <f t="shared" si="22"/>
        <v>0.27459366980325062</v>
      </c>
      <c r="M288" s="55">
        <f t="shared" si="23"/>
        <v>0.64387374171257772</v>
      </c>
      <c r="N288" s="52">
        <f t="shared" si="24"/>
        <v>0.91846741151582834</v>
      </c>
      <c r="O288" s="53"/>
      <c r="P288" s="53"/>
    </row>
    <row r="289" spans="1:16" x14ac:dyDescent="0.25">
      <c r="A289" s="159">
        <v>286</v>
      </c>
      <c r="B289" s="196" t="s">
        <v>72</v>
      </c>
      <c r="C289" s="203" t="s">
        <v>66</v>
      </c>
      <c r="D289" s="166" t="s">
        <v>650</v>
      </c>
      <c r="E289" s="204" t="s">
        <v>1292</v>
      </c>
      <c r="F289" s="223">
        <v>1012</v>
      </c>
      <c r="G289" s="223">
        <v>2727882.65</v>
      </c>
      <c r="H289" s="8">
        <v>978</v>
      </c>
      <c r="I289" s="8">
        <v>2244925</v>
      </c>
      <c r="J289" s="51">
        <f t="shared" si="20"/>
        <v>0.96640316205533594</v>
      </c>
      <c r="K289" s="51">
        <f t="shared" si="21"/>
        <v>0.82295512235469515</v>
      </c>
      <c r="L289" s="55">
        <f t="shared" si="22"/>
        <v>0.28992094861660078</v>
      </c>
      <c r="M289" s="55">
        <f t="shared" si="23"/>
        <v>0.57606858564828656</v>
      </c>
      <c r="N289" s="52">
        <f t="shared" si="24"/>
        <v>0.86598953426488734</v>
      </c>
      <c r="O289" s="53"/>
      <c r="P289" s="53"/>
    </row>
    <row r="290" spans="1:16" x14ac:dyDescent="0.25">
      <c r="A290" s="159">
        <v>287</v>
      </c>
      <c r="B290" s="196" t="s">
        <v>72</v>
      </c>
      <c r="C290" s="203" t="s">
        <v>66</v>
      </c>
      <c r="D290" s="166" t="s">
        <v>646</v>
      </c>
      <c r="E290" s="204" t="s">
        <v>499</v>
      </c>
      <c r="F290" s="223">
        <v>735</v>
      </c>
      <c r="G290" s="223">
        <v>1414897.95</v>
      </c>
      <c r="H290" s="8">
        <v>990</v>
      </c>
      <c r="I290" s="8">
        <v>1148470</v>
      </c>
      <c r="J290" s="51">
        <f t="shared" si="20"/>
        <v>1.346938775510204</v>
      </c>
      <c r="K290" s="51">
        <f t="shared" si="21"/>
        <v>0.8116981157545673</v>
      </c>
      <c r="L290" s="55">
        <f t="shared" si="22"/>
        <v>0.3</v>
      </c>
      <c r="M290" s="55">
        <f t="shared" si="23"/>
        <v>0.56818868102819708</v>
      </c>
      <c r="N290" s="52">
        <f t="shared" si="24"/>
        <v>0.86818868102819713</v>
      </c>
      <c r="O290" s="53"/>
      <c r="P290" s="53"/>
    </row>
    <row r="291" spans="1:16" x14ac:dyDescent="0.25">
      <c r="A291" s="159">
        <v>288</v>
      </c>
      <c r="B291" s="196" t="s">
        <v>72</v>
      </c>
      <c r="C291" s="203" t="s">
        <v>66</v>
      </c>
      <c r="D291" s="166" t="s">
        <v>637</v>
      </c>
      <c r="E291" s="196" t="s">
        <v>638</v>
      </c>
      <c r="F291" s="223">
        <v>1282</v>
      </c>
      <c r="G291" s="223">
        <v>2344805.9</v>
      </c>
      <c r="H291" s="8">
        <v>1406</v>
      </c>
      <c r="I291" s="8">
        <v>1988525</v>
      </c>
      <c r="J291" s="51">
        <f t="shared" si="20"/>
        <v>1.0967238689547583</v>
      </c>
      <c r="K291" s="51">
        <f t="shared" si="21"/>
        <v>0.84805526973469325</v>
      </c>
      <c r="L291" s="55">
        <f t="shared" si="22"/>
        <v>0.3</v>
      </c>
      <c r="M291" s="55">
        <f t="shared" si="23"/>
        <v>0.59363868881428528</v>
      </c>
      <c r="N291" s="52">
        <f t="shared" si="24"/>
        <v>0.89363868881428532</v>
      </c>
      <c r="O291" s="53"/>
      <c r="P291" s="53"/>
    </row>
    <row r="292" spans="1:16" x14ac:dyDescent="0.25">
      <c r="A292" s="159">
        <v>289</v>
      </c>
      <c r="B292" s="196" t="s">
        <v>72</v>
      </c>
      <c r="C292" s="203" t="s">
        <v>66</v>
      </c>
      <c r="D292" s="166" t="s">
        <v>644</v>
      </c>
      <c r="E292" s="196" t="s">
        <v>645</v>
      </c>
      <c r="F292" s="223">
        <v>747</v>
      </c>
      <c r="G292" s="223">
        <v>1218760.6000000001</v>
      </c>
      <c r="H292" s="8">
        <v>560</v>
      </c>
      <c r="I292" s="8">
        <v>733615</v>
      </c>
      <c r="J292" s="51">
        <f t="shared" si="20"/>
        <v>0.74966532797858099</v>
      </c>
      <c r="K292" s="51">
        <f t="shared" si="21"/>
        <v>0.60193527752702203</v>
      </c>
      <c r="L292" s="55">
        <f t="shared" si="22"/>
        <v>0.22489959839357429</v>
      </c>
      <c r="M292" s="55">
        <f t="shared" si="23"/>
        <v>0.42135469426891542</v>
      </c>
      <c r="N292" s="52">
        <f t="shared" si="24"/>
        <v>0.64625429266248968</v>
      </c>
      <c r="O292" s="53"/>
      <c r="P292" s="53"/>
    </row>
    <row r="293" spans="1:16" x14ac:dyDescent="0.25">
      <c r="A293" s="159">
        <v>290</v>
      </c>
      <c r="B293" s="196" t="s">
        <v>72</v>
      </c>
      <c r="C293" s="203" t="s">
        <v>66</v>
      </c>
      <c r="D293" s="166" t="s">
        <v>632</v>
      </c>
      <c r="E293" s="196" t="s">
        <v>1326</v>
      </c>
      <c r="F293" s="223">
        <v>847</v>
      </c>
      <c r="G293" s="223">
        <v>1514360.6</v>
      </c>
      <c r="H293" s="8">
        <v>752</v>
      </c>
      <c r="I293" s="8">
        <v>1079100</v>
      </c>
      <c r="J293" s="51">
        <f t="shared" si="20"/>
        <v>0.88783943329397874</v>
      </c>
      <c r="K293" s="51">
        <f t="shared" si="21"/>
        <v>0.71257796854989486</v>
      </c>
      <c r="L293" s="55">
        <f t="shared" si="22"/>
        <v>0.26635182998819362</v>
      </c>
      <c r="M293" s="55">
        <f t="shared" si="23"/>
        <v>0.49880457798492639</v>
      </c>
      <c r="N293" s="52">
        <f t="shared" si="24"/>
        <v>0.76515640797312001</v>
      </c>
      <c r="O293" s="53"/>
      <c r="P293" s="53"/>
    </row>
    <row r="294" spans="1:16" x14ac:dyDescent="0.25">
      <c r="A294" s="159">
        <v>291</v>
      </c>
      <c r="B294" s="196" t="s">
        <v>72</v>
      </c>
      <c r="C294" s="203" t="s">
        <v>66</v>
      </c>
      <c r="D294" s="166" t="s">
        <v>630</v>
      </c>
      <c r="E294" s="196" t="s">
        <v>1334</v>
      </c>
      <c r="F294" s="223">
        <v>603</v>
      </c>
      <c r="G294" s="223">
        <v>925467.95</v>
      </c>
      <c r="H294" s="8">
        <v>346</v>
      </c>
      <c r="I294" s="8">
        <v>632745</v>
      </c>
      <c r="J294" s="51">
        <f t="shared" si="20"/>
        <v>0.57379767827529027</v>
      </c>
      <c r="K294" s="51">
        <f t="shared" si="21"/>
        <v>0.68370276896136706</v>
      </c>
      <c r="L294" s="55">
        <f t="shared" si="22"/>
        <v>0.17213930348258707</v>
      </c>
      <c r="M294" s="55">
        <f t="shared" si="23"/>
        <v>0.47859193827295693</v>
      </c>
      <c r="N294" s="52">
        <f t="shared" si="24"/>
        <v>0.65073124175554398</v>
      </c>
      <c r="O294" s="53"/>
      <c r="P294" s="53"/>
    </row>
    <row r="295" spans="1:16" x14ac:dyDescent="0.25">
      <c r="A295" s="159">
        <v>292</v>
      </c>
      <c r="B295" s="196" t="s">
        <v>633</v>
      </c>
      <c r="C295" s="203" t="s">
        <v>66</v>
      </c>
      <c r="D295" s="166" t="s">
        <v>635</v>
      </c>
      <c r="E295" s="196" t="s">
        <v>636</v>
      </c>
      <c r="F295" s="223">
        <v>1674</v>
      </c>
      <c r="G295" s="223">
        <v>3227507.0750000002</v>
      </c>
      <c r="H295" s="8">
        <v>1556</v>
      </c>
      <c r="I295" s="8">
        <v>2237320</v>
      </c>
      <c r="J295" s="51">
        <f t="shared" si="20"/>
        <v>0.92951015531660697</v>
      </c>
      <c r="K295" s="51">
        <f t="shared" si="21"/>
        <v>0.69320374766335713</v>
      </c>
      <c r="L295" s="55">
        <f t="shared" si="22"/>
        <v>0.27885304659498206</v>
      </c>
      <c r="M295" s="55">
        <f t="shared" si="23"/>
        <v>0.48524262336434998</v>
      </c>
      <c r="N295" s="52">
        <f t="shared" si="24"/>
        <v>0.76409566995933198</v>
      </c>
      <c r="O295" s="53"/>
      <c r="P295" s="53"/>
    </row>
    <row r="296" spans="1:16" x14ac:dyDescent="0.25">
      <c r="A296" s="159">
        <v>293</v>
      </c>
      <c r="B296" s="196" t="s">
        <v>633</v>
      </c>
      <c r="C296" s="203" t="s">
        <v>66</v>
      </c>
      <c r="D296" s="166" t="s">
        <v>634</v>
      </c>
      <c r="E296" s="196" t="s">
        <v>1288</v>
      </c>
      <c r="F296" s="223">
        <v>1575</v>
      </c>
      <c r="G296" s="223">
        <v>2659372.4750000001</v>
      </c>
      <c r="H296" s="8">
        <v>1062</v>
      </c>
      <c r="I296" s="8">
        <v>1786110</v>
      </c>
      <c r="J296" s="51">
        <f t="shared" si="20"/>
        <v>0.67428571428571427</v>
      </c>
      <c r="K296" s="51">
        <f t="shared" si="21"/>
        <v>0.67162836977170715</v>
      </c>
      <c r="L296" s="55">
        <f t="shared" si="22"/>
        <v>0.20228571428571426</v>
      </c>
      <c r="M296" s="55">
        <f t="shared" si="23"/>
        <v>0.47013985884019499</v>
      </c>
      <c r="N296" s="52">
        <f t="shared" si="24"/>
        <v>0.67242557312590923</v>
      </c>
      <c r="O296" s="53"/>
      <c r="P296" s="53"/>
    </row>
    <row r="297" spans="1:16" x14ac:dyDescent="0.25">
      <c r="A297" s="159">
        <v>294</v>
      </c>
      <c r="B297" s="206" t="s">
        <v>65</v>
      </c>
      <c r="C297" s="203" t="s">
        <v>66</v>
      </c>
      <c r="D297" s="166" t="s">
        <v>620</v>
      </c>
      <c r="E297" s="206" t="s">
        <v>1048</v>
      </c>
      <c r="F297" s="223">
        <v>838</v>
      </c>
      <c r="G297" s="223">
        <v>1508471.875</v>
      </c>
      <c r="H297" s="8">
        <v>857</v>
      </c>
      <c r="I297" s="8">
        <v>1404400</v>
      </c>
      <c r="J297" s="51">
        <f t="shared" si="20"/>
        <v>1.0226730310262531</v>
      </c>
      <c r="K297" s="51">
        <f t="shared" si="21"/>
        <v>0.93100840875803537</v>
      </c>
      <c r="L297" s="55">
        <f t="shared" si="22"/>
        <v>0.3</v>
      </c>
      <c r="M297" s="55">
        <f t="shared" si="23"/>
        <v>0.65170588613062475</v>
      </c>
      <c r="N297" s="52">
        <f t="shared" si="24"/>
        <v>0.95170588613062468</v>
      </c>
      <c r="O297" s="53"/>
      <c r="P297" s="53"/>
    </row>
    <row r="298" spans="1:16" x14ac:dyDescent="0.25">
      <c r="A298" s="159">
        <v>295</v>
      </c>
      <c r="B298" s="206" t="s">
        <v>65</v>
      </c>
      <c r="C298" s="203" t="s">
        <v>66</v>
      </c>
      <c r="D298" s="166" t="s">
        <v>622</v>
      </c>
      <c r="E298" s="206" t="s">
        <v>1049</v>
      </c>
      <c r="F298" s="223">
        <v>1481</v>
      </c>
      <c r="G298" s="223">
        <v>2687556.1</v>
      </c>
      <c r="H298" s="8">
        <v>536</v>
      </c>
      <c r="I298" s="8">
        <v>1098405</v>
      </c>
      <c r="J298" s="51">
        <f t="shared" si="20"/>
        <v>0.36191762322754895</v>
      </c>
      <c r="K298" s="51">
        <f t="shared" si="21"/>
        <v>0.40870030582803463</v>
      </c>
      <c r="L298" s="55">
        <f t="shared" si="22"/>
        <v>0.10857528696826468</v>
      </c>
      <c r="M298" s="55">
        <f t="shared" si="23"/>
        <v>0.28609021407962421</v>
      </c>
      <c r="N298" s="52">
        <f t="shared" si="24"/>
        <v>0.39466550104788889</v>
      </c>
      <c r="O298" s="53"/>
      <c r="P298" s="53"/>
    </row>
    <row r="299" spans="1:16" x14ac:dyDescent="0.25">
      <c r="A299" s="159">
        <v>296</v>
      </c>
      <c r="B299" s="206" t="s">
        <v>65</v>
      </c>
      <c r="C299" s="203" t="s">
        <v>66</v>
      </c>
      <c r="D299" s="166" t="s">
        <v>623</v>
      </c>
      <c r="E299" s="206" t="s">
        <v>1050</v>
      </c>
      <c r="F299" s="223">
        <v>903</v>
      </c>
      <c r="G299" s="223">
        <v>1622845.4</v>
      </c>
      <c r="H299" s="8">
        <v>382</v>
      </c>
      <c r="I299" s="8">
        <v>568900</v>
      </c>
      <c r="J299" s="51">
        <f t="shared" si="20"/>
        <v>0.42303433001107421</v>
      </c>
      <c r="K299" s="51">
        <f t="shared" si="21"/>
        <v>0.35055711406644158</v>
      </c>
      <c r="L299" s="55">
        <f t="shared" si="22"/>
        <v>0.12691029900332226</v>
      </c>
      <c r="M299" s="55">
        <f t="shared" si="23"/>
        <v>0.24538997984650909</v>
      </c>
      <c r="N299" s="52">
        <f t="shared" si="24"/>
        <v>0.37230027884983136</v>
      </c>
      <c r="O299" s="53"/>
      <c r="P299" s="53"/>
    </row>
    <row r="300" spans="1:16" x14ac:dyDescent="0.25">
      <c r="A300" s="159">
        <v>297</v>
      </c>
      <c r="B300" s="206" t="s">
        <v>73</v>
      </c>
      <c r="C300" s="203" t="s">
        <v>66</v>
      </c>
      <c r="D300" s="166" t="s">
        <v>627</v>
      </c>
      <c r="E300" s="206" t="s">
        <v>1377</v>
      </c>
      <c r="F300" s="223">
        <v>838</v>
      </c>
      <c r="G300" s="223">
        <v>1508471.875</v>
      </c>
      <c r="H300" s="8">
        <v>1004</v>
      </c>
      <c r="I300" s="8">
        <v>2452610</v>
      </c>
      <c r="J300" s="51">
        <f t="shared" si="20"/>
        <v>1.198090692124105</v>
      </c>
      <c r="K300" s="51">
        <f t="shared" si="21"/>
        <v>1.6258904396212226</v>
      </c>
      <c r="L300" s="55">
        <f t="shared" si="22"/>
        <v>0.3</v>
      </c>
      <c r="M300" s="55">
        <f t="shared" si="23"/>
        <v>0.7</v>
      </c>
      <c r="N300" s="52">
        <f t="shared" si="24"/>
        <v>1</v>
      </c>
      <c r="O300" s="53"/>
      <c r="P300" s="53"/>
    </row>
    <row r="301" spans="1:16" x14ac:dyDescent="0.25">
      <c r="A301" s="159">
        <v>298</v>
      </c>
      <c r="B301" s="206" t="s">
        <v>73</v>
      </c>
      <c r="C301" s="203" t="s">
        <v>66</v>
      </c>
      <c r="D301" s="166" t="s">
        <v>628</v>
      </c>
      <c r="E301" s="206" t="s">
        <v>629</v>
      </c>
      <c r="F301" s="223">
        <v>1033</v>
      </c>
      <c r="G301" s="223">
        <v>1933470.325</v>
      </c>
      <c r="H301" s="8">
        <v>1689</v>
      </c>
      <c r="I301" s="8">
        <v>2584210</v>
      </c>
      <c r="J301" s="51">
        <f t="shared" si="20"/>
        <v>1.6350435624394966</v>
      </c>
      <c r="K301" s="51">
        <f t="shared" si="21"/>
        <v>1.3365656387821727</v>
      </c>
      <c r="L301" s="55">
        <f t="shared" si="22"/>
        <v>0.3</v>
      </c>
      <c r="M301" s="55">
        <f t="shared" si="23"/>
        <v>0.7</v>
      </c>
      <c r="N301" s="52">
        <f t="shared" si="24"/>
        <v>1</v>
      </c>
      <c r="O301" s="53"/>
      <c r="P301" s="53"/>
    </row>
    <row r="302" spans="1:16" x14ac:dyDescent="0.25">
      <c r="A302" s="159">
        <v>299</v>
      </c>
      <c r="B302" s="206" t="s">
        <v>73</v>
      </c>
      <c r="C302" s="203" t="s">
        <v>66</v>
      </c>
      <c r="D302" s="166" t="s">
        <v>624</v>
      </c>
      <c r="E302" s="206" t="s">
        <v>625</v>
      </c>
      <c r="F302" s="223">
        <v>903</v>
      </c>
      <c r="G302" s="223">
        <v>1622845.4</v>
      </c>
      <c r="H302" s="8">
        <v>912</v>
      </c>
      <c r="I302" s="8">
        <v>1087970</v>
      </c>
      <c r="J302" s="51">
        <f t="shared" si="20"/>
        <v>1.0099667774086378</v>
      </c>
      <c r="K302" s="51">
        <f t="shared" si="21"/>
        <v>0.67040890031792311</v>
      </c>
      <c r="L302" s="55">
        <f t="shared" si="22"/>
        <v>0.3</v>
      </c>
      <c r="M302" s="55">
        <f t="shared" si="23"/>
        <v>0.46928623022254612</v>
      </c>
      <c r="N302" s="52">
        <f t="shared" si="24"/>
        <v>0.76928623022254605</v>
      </c>
      <c r="O302" s="53"/>
      <c r="P302" s="53"/>
    </row>
    <row r="303" spans="1:16" x14ac:dyDescent="0.25">
      <c r="A303" s="159">
        <v>300</v>
      </c>
      <c r="B303" s="206" t="s">
        <v>73</v>
      </c>
      <c r="C303" s="203" t="s">
        <v>66</v>
      </c>
      <c r="D303" s="166" t="s">
        <v>626</v>
      </c>
      <c r="E303" s="206" t="s">
        <v>1051</v>
      </c>
      <c r="F303" s="223">
        <v>1045</v>
      </c>
      <c r="G303" s="223">
        <v>1785905.4</v>
      </c>
      <c r="H303" s="8">
        <v>619</v>
      </c>
      <c r="I303" s="8">
        <v>816945</v>
      </c>
      <c r="J303" s="51">
        <f t="shared" si="20"/>
        <v>0.59234449760765551</v>
      </c>
      <c r="K303" s="51">
        <f t="shared" si="21"/>
        <v>0.45744024291544222</v>
      </c>
      <c r="L303" s="55">
        <f t="shared" si="22"/>
        <v>0.17770334928229664</v>
      </c>
      <c r="M303" s="55">
        <f t="shared" si="23"/>
        <v>0.32020817004080954</v>
      </c>
      <c r="N303" s="52">
        <f t="shared" si="24"/>
        <v>0.49791151932310618</v>
      </c>
      <c r="O303" s="53"/>
      <c r="P303" s="53"/>
    </row>
    <row r="304" spans="1:16" x14ac:dyDescent="0.25">
      <c r="A304" s="159">
        <v>301</v>
      </c>
      <c r="B304" s="233" t="s">
        <v>68</v>
      </c>
      <c r="C304" s="234" t="s">
        <v>66</v>
      </c>
      <c r="D304" s="166" t="s">
        <v>710</v>
      </c>
      <c r="E304" s="206" t="s">
        <v>1176</v>
      </c>
      <c r="F304" s="223">
        <v>209</v>
      </c>
      <c r="G304" s="223">
        <v>499500.3</v>
      </c>
      <c r="H304" s="8" t="e">
        <v>#N/A</v>
      </c>
      <c r="I304" s="8" t="e">
        <v>#N/A</v>
      </c>
      <c r="J304" s="51">
        <f t="shared" si="20"/>
        <v>0</v>
      </c>
      <c r="K304" s="51">
        <f t="shared" si="21"/>
        <v>0</v>
      </c>
      <c r="L304" s="55">
        <f t="shared" si="22"/>
        <v>0</v>
      </c>
      <c r="M304" s="55">
        <f t="shared" si="23"/>
        <v>0</v>
      </c>
      <c r="N304" s="52">
        <f t="shared" si="24"/>
        <v>0</v>
      </c>
      <c r="O304" s="53"/>
      <c r="P304" s="53"/>
    </row>
    <row r="305" spans="1:16" x14ac:dyDescent="0.25">
      <c r="A305" s="159">
        <v>302</v>
      </c>
      <c r="B305" s="206" t="s">
        <v>68</v>
      </c>
      <c r="C305" s="203" t="s">
        <v>66</v>
      </c>
      <c r="D305" s="166" t="s">
        <v>709</v>
      </c>
      <c r="E305" s="206" t="s">
        <v>1053</v>
      </c>
      <c r="F305" s="223">
        <v>1105</v>
      </c>
      <c r="G305" s="223">
        <v>1901396.575</v>
      </c>
      <c r="H305" s="8">
        <v>79</v>
      </c>
      <c r="I305" s="8">
        <v>147540</v>
      </c>
      <c r="J305" s="51">
        <f t="shared" si="20"/>
        <v>7.1493212669683254E-2</v>
      </c>
      <c r="K305" s="51">
        <f t="shared" si="21"/>
        <v>7.7595595753084806E-2</v>
      </c>
      <c r="L305" s="55">
        <f t="shared" si="22"/>
        <v>2.1447963800904975E-2</v>
      </c>
      <c r="M305" s="55">
        <f t="shared" si="23"/>
        <v>5.4316917027159364E-2</v>
      </c>
      <c r="N305" s="52">
        <f t="shared" si="24"/>
        <v>7.5764880828064346E-2</v>
      </c>
      <c r="O305" s="53"/>
      <c r="P305" s="53"/>
    </row>
    <row r="306" spans="1:16" x14ac:dyDescent="0.25">
      <c r="A306" s="159">
        <v>303</v>
      </c>
      <c r="B306" s="207" t="s">
        <v>74</v>
      </c>
      <c r="C306" s="207" t="s">
        <v>66</v>
      </c>
      <c r="D306" s="166" t="s">
        <v>674</v>
      </c>
      <c r="E306" s="207" t="s">
        <v>680</v>
      </c>
      <c r="F306" s="223">
        <v>1185</v>
      </c>
      <c r="G306" s="223">
        <v>2760150.9249999998</v>
      </c>
      <c r="H306" s="8">
        <v>996</v>
      </c>
      <c r="I306" s="8">
        <v>1703785</v>
      </c>
      <c r="J306" s="51">
        <f t="shared" si="20"/>
        <v>0.84050632911392409</v>
      </c>
      <c r="K306" s="51">
        <f t="shared" si="21"/>
        <v>0.61727965111183192</v>
      </c>
      <c r="L306" s="55">
        <f t="shared" si="22"/>
        <v>0.2521518987341772</v>
      </c>
      <c r="M306" s="55">
        <f t="shared" si="23"/>
        <v>0.4320957557782823</v>
      </c>
      <c r="N306" s="52">
        <f t="shared" si="24"/>
        <v>0.6842476545124595</v>
      </c>
      <c r="O306" s="53"/>
      <c r="P306" s="53"/>
    </row>
    <row r="307" spans="1:16" x14ac:dyDescent="0.25">
      <c r="A307" s="159">
        <v>304</v>
      </c>
      <c r="B307" s="207" t="s">
        <v>74</v>
      </c>
      <c r="C307" s="207" t="s">
        <v>66</v>
      </c>
      <c r="D307" s="166" t="s">
        <v>672</v>
      </c>
      <c r="E307" s="207" t="s">
        <v>673</v>
      </c>
      <c r="F307" s="223">
        <v>677</v>
      </c>
      <c r="G307" s="223">
        <v>1373002.95</v>
      </c>
      <c r="H307" s="8">
        <v>444</v>
      </c>
      <c r="I307" s="8">
        <v>609840</v>
      </c>
      <c r="J307" s="51">
        <f t="shared" si="20"/>
        <v>0.65583456425406206</v>
      </c>
      <c r="K307" s="51">
        <f t="shared" si="21"/>
        <v>0.44416510539908166</v>
      </c>
      <c r="L307" s="55">
        <f t="shared" si="22"/>
        <v>0.19675036927621861</v>
      </c>
      <c r="M307" s="55">
        <f t="shared" si="23"/>
        <v>0.31091557377935714</v>
      </c>
      <c r="N307" s="52">
        <f t="shared" si="24"/>
        <v>0.50766594305557577</v>
      </c>
      <c r="O307" s="53"/>
      <c r="P307" s="53"/>
    </row>
    <row r="308" spans="1:16" x14ac:dyDescent="0.25">
      <c r="A308" s="159">
        <v>305</v>
      </c>
      <c r="B308" s="207" t="s">
        <v>74</v>
      </c>
      <c r="C308" s="207" t="s">
        <v>66</v>
      </c>
      <c r="D308" s="166" t="s">
        <v>668</v>
      </c>
      <c r="E308" s="207" t="s">
        <v>669</v>
      </c>
      <c r="F308" s="223">
        <v>1297</v>
      </c>
      <c r="G308" s="223">
        <v>1809041.125</v>
      </c>
      <c r="H308" s="8">
        <v>661</v>
      </c>
      <c r="I308" s="8">
        <v>996090</v>
      </c>
      <c r="J308" s="51">
        <f t="shared" si="20"/>
        <v>0.5096376252891287</v>
      </c>
      <c r="K308" s="51">
        <f t="shared" si="21"/>
        <v>0.55061766492456055</v>
      </c>
      <c r="L308" s="55">
        <f t="shared" si="22"/>
        <v>0.15289128758673862</v>
      </c>
      <c r="M308" s="55">
        <f t="shared" si="23"/>
        <v>0.38543236544719234</v>
      </c>
      <c r="N308" s="52">
        <f t="shared" si="24"/>
        <v>0.53832365303393093</v>
      </c>
      <c r="O308" s="53"/>
      <c r="P308" s="53"/>
    </row>
    <row r="309" spans="1:16" x14ac:dyDescent="0.25">
      <c r="A309" s="159">
        <v>306</v>
      </c>
      <c r="B309" s="207" t="s">
        <v>74</v>
      </c>
      <c r="C309" s="207" t="s">
        <v>66</v>
      </c>
      <c r="D309" s="166" t="s">
        <v>679</v>
      </c>
      <c r="E309" s="207" t="s">
        <v>1088</v>
      </c>
      <c r="F309" s="223">
        <v>1118</v>
      </c>
      <c r="G309" s="223">
        <v>1747161.825</v>
      </c>
      <c r="H309" s="8">
        <v>514</v>
      </c>
      <c r="I309" s="8">
        <v>998540</v>
      </c>
      <c r="J309" s="51">
        <f t="shared" si="20"/>
        <v>0.4597495527728086</v>
      </c>
      <c r="K309" s="51">
        <f t="shared" si="21"/>
        <v>0.57152118693985321</v>
      </c>
      <c r="L309" s="55">
        <f t="shared" si="22"/>
        <v>0.13792486583184257</v>
      </c>
      <c r="M309" s="55">
        <f t="shared" si="23"/>
        <v>0.40006483085789724</v>
      </c>
      <c r="N309" s="52">
        <f t="shared" si="24"/>
        <v>0.53798969668973984</v>
      </c>
      <c r="O309" s="53"/>
      <c r="P309" s="53"/>
    </row>
    <row r="310" spans="1:16" x14ac:dyDescent="0.25">
      <c r="A310" s="159">
        <v>307</v>
      </c>
      <c r="B310" s="207" t="s">
        <v>74</v>
      </c>
      <c r="C310" s="207" t="s">
        <v>66</v>
      </c>
      <c r="D310" s="166" t="s">
        <v>675</v>
      </c>
      <c r="E310" s="207" t="s">
        <v>1441</v>
      </c>
      <c r="F310" s="223">
        <v>1351</v>
      </c>
      <c r="G310" s="223">
        <v>1538009.7250000001</v>
      </c>
      <c r="H310" s="8">
        <v>914</v>
      </c>
      <c r="I310" s="8">
        <v>1170730</v>
      </c>
      <c r="J310" s="51">
        <f t="shared" si="20"/>
        <v>0.67653589933382674</v>
      </c>
      <c r="K310" s="51">
        <f t="shared" si="21"/>
        <v>0.76119804769114829</v>
      </c>
      <c r="L310" s="55">
        <f t="shared" si="22"/>
        <v>0.20296076980014802</v>
      </c>
      <c r="M310" s="55">
        <f t="shared" si="23"/>
        <v>0.53283863338380377</v>
      </c>
      <c r="N310" s="52">
        <f t="shared" si="24"/>
        <v>0.73579940318395176</v>
      </c>
      <c r="O310" s="53"/>
      <c r="P310" s="53"/>
    </row>
    <row r="311" spans="1:16" x14ac:dyDescent="0.25">
      <c r="A311" s="159">
        <v>308</v>
      </c>
      <c r="B311" s="207" t="s">
        <v>74</v>
      </c>
      <c r="C311" s="207" t="s">
        <v>66</v>
      </c>
      <c r="D311" s="166" t="s">
        <v>677</v>
      </c>
      <c r="E311" s="207" t="s">
        <v>1344</v>
      </c>
      <c r="F311" s="223">
        <v>1425</v>
      </c>
      <c r="G311" s="223">
        <v>2233026.0499999998</v>
      </c>
      <c r="H311" s="8">
        <v>835</v>
      </c>
      <c r="I311" s="8">
        <v>1325715</v>
      </c>
      <c r="J311" s="51">
        <f t="shared" si="20"/>
        <v>0.5859649122807018</v>
      </c>
      <c r="K311" s="51">
        <f t="shared" si="21"/>
        <v>0.59368541625387672</v>
      </c>
      <c r="L311" s="55">
        <f t="shared" si="22"/>
        <v>0.17578947368421052</v>
      </c>
      <c r="M311" s="55">
        <f t="shared" si="23"/>
        <v>0.41557979137771367</v>
      </c>
      <c r="N311" s="52">
        <f t="shared" si="24"/>
        <v>0.59136926506192422</v>
      </c>
      <c r="O311" s="53"/>
      <c r="P311" s="53"/>
    </row>
    <row r="312" spans="1:16" x14ac:dyDescent="0.25">
      <c r="A312" s="159">
        <v>309</v>
      </c>
      <c r="B312" s="207" t="s">
        <v>74</v>
      </c>
      <c r="C312" s="207" t="s">
        <v>66</v>
      </c>
      <c r="D312" s="166" t="s">
        <v>670</v>
      </c>
      <c r="E312" s="207" t="s">
        <v>671</v>
      </c>
      <c r="F312" s="223">
        <v>1337</v>
      </c>
      <c r="G312" s="223">
        <v>2403678.2749999999</v>
      </c>
      <c r="H312" s="8">
        <v>1054</v>
      </c>
      <c r="I312" s="8">
        <v>1584965</v>
      </c>
      <c r="J312" s="51">
        <f t="shared" si="20"/>
        <v>0.78833208676140609</v>
      </c>
      <c r="K312" s="51">
        <f t="shared" si="21"/>
        <v>0.65939149031914435</v>
      </c>
      <c r="L312" s="55">
        <f t="shared" si="22"/>
        <v>0.23649962602842181</v>
      </c>
      <c r="M312" s="55">
        <f t="shared" si="23"/>
        <v>0.46157404322340101</v>
      </c>
      <c r="N312" s="52">
        <f t="shared" si="24"/>
        <v>0.69807366925182279</v>
      </c>
      <c r="O312" s="53"/>
      <c r="P312" s="53"/>
    </row>
    <row r="313" spans="1:16" x14ac:dyDescent="0.25">
      <c r="A313" s="159">
        <v>310</v>
      </c>
      <c r="B313" s="207" t="s">
        <v>74</v>
      </c>
      <c r="C313" s="207" t="s">
        <v>66</v>
      </c>
      <c r="D313" s="166" t="s">
        <v>678</v>
      </c>
      <c r="E313" s="207" t="s">
        <v>1152</v>
      </c>
      <c r="F313" s="223">
        <v>1850</v>
      </c>
      <c r="G313" s="223">
        <v>4088096.9750000001</v>
      </c>
      <c r="H313" s="8">
        <v>1177</v>
      </c>
      <c r="I313" s="8">
        <v>2157645</v>
      </c>
      <c r="J313" s="51">
        <f t="shared" si="20"/>
        <v>0.63621621621621627</v>
      </c>
      <c r="K313" s="51">
        <f t="shared" si="21"/>
        <v>0.52778713743697336</v>
      </c>
      <c r="L313" s="55">
        <f t="shared" si="22"/>
        <v>0.19086486486486487</v>
      </c>
      <c r="M313" s="55">
        <f t="shared" si="23"/>
        <v>0.36945099620588134</v>
      </c>
      <c r="N313" s="52">
        <f t="shared" si="24"/>
        <v>0.56031586107074616</v>
      </c>
      <c r="O313" s="53"/>
      <c r="P313" s="53"/>
    </row>
    <row r="314" spans="1:16" x14ac:dyDescent="0.25">
      <c r="A314" s="159">
        <v>311</v>
      </c>
      <c r="B314" s="207" t="s">
        <v>74</v>
      </c>
      <c r="C314" s="207" t="s">
        <v>66</v>
      </c>
      <c r="D314" s="166" t="s">
        <v>1409</v>
      </c>
      <c r="E314" s="207" t="s">
        <v>1108</v>
      </c>
      <c r="F314" s="223">
        <v>289</v>
      </c>
      <c r="G314" s="223">
        <v>556072.80000000005</v>
      </c>
      <c r="H314" s="8">
        <v>329</v>
      </c>
      <c r="I314" s="8">
        <v>370055</v>
      </c>
      <c r="J314" s="51">
        <f t="shared" si="20"/>
        <v>1.1384083044982698</v>
      </c>
      <c r="K314" s="51">
        <f t="shared" si="21"/>
        <v>0.6654794120482066</v>
      </c>
      <c r="L314" s="55">
        <f t="shared" si="22"/>
        <v>0.3</v>
      </c>
      <c r="M314" s="55">
        <f t="shared" si="23"/>
        <v>0.46583558843374456</v>
      </c>
      <c r="N314" s="52">
        <f t="shared" si="24"/>
        <v>0.76583558843374455</v>
      </c>
      <c r="O314" s="53"/>
      <c r="P314" s="53"/>
    </row>
    <row r="315" spans="1:16" x14ac:dyDescent="0.25">
      <c r="A315" s="159">
        <v>312</v>
      </c>
      <c r="B315" s="207" t="s">
        <v>76</v>
      </c>
      <c r="C315" s="207" t="s">
        <v>66</v>
      </c>
      <c r="D315" s="166" t="s">
        <v>683</v>
      </c>
      <c r="E315" s="207" t="s">
        <v>1294</v>
      </c>
      <c r="F315" s="223">
        <v>2539</v>
      </c>
      <c r="G315" s="223">
        <v>3771619.0249999999</v>
      </c>
      <c r="H315" s="8">
        <v>1661</v>
      </c>
      <c r="I315" s="8">
        <v>2805210</v>
      </c>
      <c r="J315" s="51">
        <f t="shared" si="20"/>
        <v>0.65419456478928717</v>
      </c>
      <c r="K315" s="51">
        <f t="shared" si="21"/>
        <v>0.74376812223233502</v>
      </c>
      <c r="L315" s="55">
        <f t="shared" si="22"/>
        <v>0.19625836943678615</v>
      </c>
      <c r="M315" s="55">
        <f t="shared" si="23"/>
        <v>0.52063768556263446</v>
      </c>
      <c r="N315" s="52">
        <f t="shared" si="24"/>
        <v>0.71689605499942055</v>
      </c>
      <c r="O315" s="53"/>
      <c r="P315" s="53"/>
    </row>
    <row r="316" spans="1:16" x14ac:dyDescent="0.25">
      <c r="A316" s="159">
        <v>313</v>
      </c>
      <c r="B316" s="207" t="s">
        <v>76</v>
      </c>
      <c r="C316" s="207" t="s">
        <v>66</v>
      </c>
      <c r="D316" s="166" t="s">
        <v>681</v>
      </c>
      <c r="E316" s="207" t="s">
        <v>682</v>
      </c>
      <c r="F316" s="223">
        <v>1096</v>
      </c>
      <c r="G316" s="223">
        <v>2635024.2999999998</v>
      </c>
      <c r="H316" s="8">
        <v>950</v>
      </c>
      <c r="I316" s="8">
        <v>1510595</v>
      </c>
      <c r="J316" s="51">
        <f t="shared" si="20"/>
        <v>0.86678832116788318</v>
      </c>
      <c r="K316" s="51">
        <f t="shared" si="21"/>
        <v>0.57327554816097903</v>
      </c>
      <c r="L316" s="55">
        <f t="shared" si="22"/>
        <v>0.26003649635036497</v>
      </c>
      <c r="M316" s="55">
        <f t="shared" si="23"/>
        <v>0.40129288371268529</v>
      </c>
      <c r="N316" s="52">
        <f t="shared" si="24"/>
        <v>0.6613293800630502</v>
      </c>
      <c r="O316" s="53"/>
      <c r="P316" s="53"/>
    </row>
    <row r="317" spans="1:16" x14ac:dyDescent="0.25">
      <c r="A317" s="159">
        <v>314</v>
      </c>
      <c r="B317" s="207" t="s">
        <v>76</v>
      </c>
      <c r="C317" s="207" t="s">
        <v>66</v>
      </c>
      <c r="D317" s="166" t="s">
        <v>1107</v>
      </c>
      <c r="E317" s="207" t="s">
        <v>1345</v>
      </c>
      <c r="F317" s="223">
        <v>803</v>
      </c>
      <c r="G317" s="223">
        <v>1316518.075</v>
      </c>
      <c r="H317" s="8">
        <v>655</v>
      </c>
      <c r="I317" s="8">
        <v>844875</v>
      </c>
      <c r="J317" s="51">
        <f t="shared" si="20"/>
        <v>0.81569115815691162</v>
      </c>
      <c r="K317" s="51">
        <f t="shared" si="21"/>
        <v>0.64174963947988339</v>
      </c>
      <c r="L317" s="55">
        <f t="shared" si="22"/>
        <v>0.24470734744707348</v>
      </c>
      <c r="M317" s="55">
        <f t="shared" si="23"/>
        <v>0.44922474763591835</v>
      </c>
      <c r="N317" s="52">
        <f t="shared" si="24"/>
        <v>0.69393209508299181</v>
      </c>
      <c r="O317" s="53"/>
      <c r="P317" s="53"/>
    </row>
    <row r="318" spans="1:16" x14ac:dyDescent="0.25">
      <c r="A318" s="159">
        <v>315</v>
      </c>
      <c r="B318" s="207" t="s">
        <v>84</v>
      </c>
      <c r="C318" s="207" t="s">
        <v>66</v>
      </c>
      <c r="D318" s="166" t="s">
        <v>703</v>
      </c>
      <c r="E318" s="207" t="s">
        <v>1378</v>
      </c>
      <c r="F318" s="223">
        <v>1039</v>
      </c>
      <c r="G318" s="223">
        <v>1758264.425</v>
      </c>
      <c r="H318" s="8">
        <v>828</v>
      </c>
      <c r="I318" s="8">
        <v>1069545</v>
      </c>
      <c r="J318" s="51">
        <f t="shared" si="20"/>
        <v>0.79692011549566888</v>
      </c>
      <c r="K318" s="51">
        <f t="shared" si="21"/>
        <v>0.6082958767706399</v>
      </c>
      <c r="L318" s="55">
        <f t="shared" si="22"/>
        <v>0.23907603464870064</v>
      </c>
      <c r="M318" s="55">
        <f t="shared" si="23"/>
        <v>0.42580711373944791</v>
      </c>
      <c r="N318" s="52">
        <f t="shared" si="24"/>
        <v>0.66488314838814855</v>
      </c>
      <c r="O318" s="53"/>
      <c r="P318" s="53"/>
    </row>
    <row r="319" spans="1:16" x14ac:dyDescent="0.25">
      <c r="A319" s="159">
        <v>316</v>
      </c>
      <c r="B319" s="207" t="s">
        <v>84</v>
      </c>
      <c r="C319" s="207" t="s">
        <v>66</v>
      </c>
      <c r="D319" s="166" t="s">
        <v>705</v>
      </c>
      <c r="E319" s="207" t="s">
        <v>706</v>
      </c>
      <c r="F319" s="223">
        <v>1084</v>
      </c>
      <c r="G319" s="223">
        <v>1919344.425</v>
      </c>
      <c r="H319" s="8">
        <v>873</v>
      </c>
      <c r="I319" s="8">
        <v>1510270</v>
      </c>
      <c r="J319" s="51">
        <f t="shared" si="20"/>
        <v>0.80535055350553508</v>
      </c>
      <c r="K319" s="51">
        <f t="shared" si="21"/>
        <v>0.78686763059735876</v>
      </c>
      <c r="L319" s="55">
        <f t="shared" si="22"/>
        <v>0.24160516605166052</v>
      </c>
      <c r="M319" s="55">
        <f t="shared" si="23"/>
        <v>0.55080734141815113</v>
      </c>
      <c r="N319" s="52">
        <f t="shared" si="24"/>
        <v>0.79241250746981162</v>
      </c>
      <c r="O319" s="53"/>
      <c r="P319" s="53"/>
    </row>
    <row r="320" spans="1:16" x14ac:dyDescent="0.25">
      <c r="A320" s="159">
        <v>317</v>
      </c>
      <c r="B320" s="207" t="s">
        <v>84</v>
      </c>
      <c r="C320" s="207" t="s">
        <v>66</v>
      </c>
      <c r="D320" s="166" t="s">
        <v>707</v>
      </c>
      <c r="E320" s="207" t="s">
        <v>1175</v>
      </c>
      <c r="F320" s="223">
        <v>1534</v>
      </c>
      <c r="G320" s="223">
        <v>2714728.75</v>
      </c>
      <c r="H320" s="8">
        <v>757</v>
      </c>
      <c r="I320" s="8">
        <v>1025540</v>
      </c>
      <c r="J320" s="51">
        <f t="shared" si="20"/>
        <v>0.49348109517601041</v>
      </c>
      <c r="K320" s="51">
        <f t="shared" si="21"/>
        <v>0.37776886548978422</v>
      </c>
      <c r="L320" s="55">
        <f t="shared" si="22"/>
        <v>0.14804432855280311</v>
      </c>
      <c r="M320" s="55">
        <f t="shared" si="23"/>
        <v>0.26443820584284894</v>
      </c>
      <c r="N320" s="52">
        <f t="shared" si="24"/>
        <v>0.41248253439565208</v>
      </c>
      <c r="O320" s="53"/>
      <c r="P320" s="53"/>
    </row>
    <row r="321" spans="1:16" x14ac:dyDescent="0.25">
      <c r="A321" s="159">
        <v>318</v>
      </c>
      <c r="B321" s="207" t="s">
        <v>84</v>
      </c>
      <c r="C321" s="207" t="s">
        <v>66</v>
      </c>
      <c r="D321" s="166" t="s">
        <v>701</v>
      </c>
      <c r="E321" s="207" t="s">
        <v>1054</v>
      </c>
      <c r="F321" s="223">
        <v>2696</v>
      </c>
      <c r="G321" s="223">
        <v>5282799.05</v>
      </c>
      <c r="H321" s="8">
        <v>1194</v>
      </c>
      <c r="I321" s="8">
        <v>2776145</v>
      </c>
      <c r="J321" s="51">
        <f t="shared" si="20"/>
        <v>0.44287833827893175</v>
      </c>
      <c r="K321" s="51">
        <f t="shared" si="21"/>
        <v>0.52550645476473312</v>
      </c>
      <c r="L321" s="55">
        <f t="shared" si="22"/>
        <v>0.13286350148367951</v>
      </c>
      <c r="M321" s="55">
        <f t="shared" si="23"/>
        <v>0.36785451833531319</v>
      </c>
      <c r="N321" s="52">
        <f t="shared" si="24"/>
        <v>0.50071801981899267</v>
      </c>
      <c r="O321" s="53"/>
      <c r="P321" s="53"/>
    </row>
    <row r="322" spans="1:16" x14ac:dyDescent="0.25">
      <c r="A322" s="159">
        <v>319</v>
      </c>
      <c r="B322" s="207" t="s">
        <v>84</v>
      </c>
      <c r="C322" s="207" t="s">
        <v>66</v>
      </c>
      <c r="D322" s="166" t="s">
        <v>702</v>
      </c>
      <c r="E322" s="207" t="s">
        <v>1055</v>
      </c>
      <c r="F322" s="223">
        <v>1670</v>
      </c>
      <c r="G322" s="223">
        <v>3045789.3</v>
      </c>
      <c r="H322" s="8">
        <v>740</v>
      </c>
      <c r="I322" s="8">
        <v>1246010</v>
      </c>
      <c r="J322" s="51">
        <f t="shared" si="20"/>
        <v>0.44311377245508982</v>
      </c>
      <c r="K322" s="51">
        <f t="shared" si="21"/>
        <v>0.40909264472102519</v>
      </c>
      <c r="L322" s="55">
        <f t="shared" si="22"/>
        <v>0.13293413173652693</v>
      </c>
      <c r="M322" s="55">
        <f t="shared" si="23"/>
        <v>0.28636485130471762</v>
      </c>
      <c r="N322" s="52">
        <f t="shared" si="24"/>
        <v>0.41929898304124458</v>
      </c>
      <c r="O322" s="53"/>
      <c r="P322" s="53"/>
    </row>
    <row r="323" spans="1:16" x14ac:dyDescent="0.25">
      <c r="A323" s="159">
        <v>320</v>
      </c>
      <c r="B323" s="207" t="s">
        <v>84</v>
      </c>
      <c r="C323" s="207" t="s">
        <v>66</v>
      </c>
      <c r="D323" s="166" t="s">
        <v>708</v>
      </c>
      <c r="E323" s="207" t="s">
        <v>1056</v>
      </c>
      <c r="F323" s="223">
        <v>750</v>
      </c>
      <c r="G323" s="223">
        <v>1322257.8500000001</v>
      </c>
      <c r="H323" s="8">
        <v>621</v>
      </c>
      <c r="I323" s="8">
        <v>827970</v>
      </c>
      <c r="J323" s="51">
        <f t="shared" si="20"/>
        <v>0.82799999999999996</v>
      </c>
      <c r="K323" s="51">
        <f t="shared" si="21"/>
        <v>0.62617892569138456</v>
      </c>
      <c r="L323" s="55">
        <f t="shared" si="22"/>
        <v>0.24839999999999998</v>
      </c>
      <c r="M323" s="55">
        <f t="shared" si="23"/>
        <v>0.43832524798396916</v>
      </c>
      <c r="N323" s="52">
        <f t="shared" si="24"/>
        <v>0.68672524798396917</v>
      </c>
      <c r="O323" s="53"/>
      <c r="P323" s="53"/>
    </row>
    <row r="324" spans="1:16" x14ac:dyDescent="0.25">
      <c r="A324" s="159">
        <v>321</v>
      </c>
      <c r="B324" s="207" t="s">
        <v>80</v>
      </c>
      <c r="C324" s="207" t="s">
        <v>66</v>
      </c>
      <c r="D324" s="166" t="s">
        <v>717</v>
      </c>
      <c r="E324" s="207" t="s">
        <v>1089</v>
      </c>
      <c r="F324" s="223">
        <v>1202</v>
      </c>
      <c r="G324" s="223">
        <v>2335214.8250000002</v>
      </c>
      <c r="H324" s="8">
        <v>818</v>
      </c>
      <c r="I324" s="8">
        <v>1515995</v>
      </c>
      <c r="J324" s="51">
        <f t="shared" ref="J324:J387" si="25">IFERROR(H324/F324,0)</f>
        <v>0.68053244592346085</v>
      </c>
      <c r="K324" s="51">
        <f t="shared" ref="K324:K387" si="26">IFERROR(I324/G324,0)</f>
        <v>0.64918866725676938</v>
      </c>
      <c r="L324" s="55">
        <f t="shared" si="22"/>
        <v>0.20415973377703825</v>
      </c>
      <c r="M324" s="55">
        <f t="shared" si="23"/>
        <v>0.45443206707973854</v>
      </c>
      <c r="N324" s="52">
        <f t="shared" si="24"/>
        <v>0.65859180085677682</v>
      </c>
      <c r="O324" s="53"/>
      <c r="P324" s="53"/>
    </row>
    <row r="325" spans="1:16" x14ac:dyDescent="0.25">
      <c r="A325" s="159">
        <v>322</v>
      </c>
      <c r="B325" s="207" t="s">
        <v>80</v>
      </c>
      <c r="C325" s="207" t="s">
        <v>66</v>
      </c>
      <c r="D325" s="166" t="s">
        <v>718</v>
      </c>
      <c r="E325" s="207" t="s">
        <v>719</v>
      </c>
      <c r="F325" s="223">
        <v>445</v>
      </c>
      <c r="G325" s="223">
        <v>665637.85</v>
      </c>
      <c r="H325" s="8">
        <v>383</v>
      </c>
      <c r="I325" s="8">
        <v>553895</v>
      </c>
      <c r="J325" s="51">
        <f t="shared" si="25"/>
        <v>0.86067415730337082</v>
      </c>
      <c r="K325" s="51">
        <f t="shared" si="26"/>
        <v>0.83212665866281499</v>
      </c>
      <c r="L325" s="55">
        <f t="shared" ref="L325:L388" si="27">IF((J325*0.3)&gt;30%,30%,(J325*0.3))</f>
        <v>0.25820224719101126</v>
      </c>
      <c r="M325" s="55">
        <f t="shared" ref="M325:M388" si="28">IF((K325*0.7)&gt;70%,70%,(K325*0.7))</f>
        <v>0.58248866106397046</v>
      </c>
      <c r="N325" s="52">
        <f t="shared" ref="N325:N388" si="29">L325+M325</f>
        <v>0.84069090825498172</v>
      </c>
      <c r="O325" s="53"/>
      <c r="P325" s="53"/>
    </row>
    <row r="326" spans="1:16" x14ac:dyDescent="0.25">
      <c r="A326" s="159">
        <v>323</v>
      </c>
      <c r="B326" s="207" t="s">
        <v>80</v>
      </c>
      <c r="C326" s="207" t="s">
        <v>66</v>
      </c>
      <c r="D326" s="166" t="s">
        <v>720</v>
      </c>
      <c r="E326" s="207" t="s">
        <v>721</v>
      </c>
      <c r="F326" s="223">
        <v>262</v>
      </c>
      <c r="G326" s="223">
        <v>513827.85</v>
      </c>
      <c r="H326" s="8">
        <v>119</v>
      </c>
      <c r="I326" s="8">
        <v>185970</v>
      </c>
      <c r="J326" s="51">
        <f t="shared" si="25"/>
        <v>0.45419847328244273</v>
      </c>
      <c r="K326" s="51">
        <f t="shared" si="26"/>
        <v>0.3619305570922246</v>
      </c>
      <c r="L326" s="55">
        <f t="shared" si="27"/>
        <v>0.13625954198473281</v>
      </c>
      <c r="M326" s="55">
        <f t="shared" si="28"/>
        <v>0.25335138996455719</v>
      </c>
      <c r="N326" s="52">
        <f t="shared" si="29"/>
        <v>0.38961093194928997</v>
      </c>
      <c r="O326" s="53"/>
      <c r="P326" s="53"/>
    </row>
    <row r="327" spans="1:16" x14ac:dyDescent="0.25">
      <c r="A327" s="159">
        <v>324</v>
      </c>
      <c r="B327" s="207" t="s">
        <v>80</v>
      </c>
      <c r="C327" s="207" t="s">
        <v>66</v>
      </c>
      <c r="D327" s="166" t="s">
        <v>722</v>
      </c>
      <c r="E327" s="207" t="s">
        <v>723</v>
      </c>
      <c r="F327" s="223">
        <v>984</v>
      </c>
      <c r="G327" s="223">
        <v>1648619.0249999999</v>
      </c>
      <c r="H327" s="8">
        <v>647</v>
      </c>
      <c r="I327" s="8">
        <v>1185815</v>
      </c>
      <c r="J327" s="51">
        <f t="shared" si="25"/>
        <v>0.65752032520325199</v>
      </c>
      <c r="K327" s="51">
        <f t="shared" si="26"/>
        <v>0.71927776036674096</v>
      </c>
      <c r="L327" s="55">
        <f t="shared" si="27"/>
        <v>0.19725609756097559</v>
      </c>
      <c r="M327" s="55">
        <f t="shared" si="28"/>
        <v>0.50349443225671864</v>
      </c>
      <c r="N327" s="52">
        <f t="shared" si="29"/>
        <v>0.70075052981769426</v>
      </c>
      <c r="O327" s="53"/>
      <c r="P327" s="53"/>
    </row>
    <row r="328" spans="1:16" x14ac:dyDescent="0.25">
      <c r="A328" s="159">
        <v>325</v>
      </c>
      <c r="B328" s="207" t="s">
        <v>78</v>
      </c>
      <c r="C328" s="207" t="s">
        <v>66</v>
      </c>
      <c r="D328" s="166" t="s">
        <v>696</v>
      </c>
      <c r="E328" s="207" t="s">
        <v>697</v>
      </c>
      <c r="F328" s="223">
        <v>2049</v>
      </c>
      <c r="G328" s="223">
        <v>3200267.7250000001</v>
      </c>
      <c r="H328" s="8">
        <v>1478</v>
      </c>
      <c r="I328" s="8">
        <v>2662635</v>
      </c>
      <c r="J328" s="51">
        <f t="shared" si="25"/>
        <v>0.72132747681795994</v>
      </c>
      <c r="K328" s="51">
        <f t="shared" si="26"/>
        <v>0.83200382867967704</v>
      </c>
      <c r="L328" s="55">
        <f t="shared" si="27"/>
        <v>0.21639824304538799</v>
      </c>
      <c r="M328" s="55">
        <f t="shared" si="28"/>
        <v>0.58240268007577389</v>
      </c>
      <c r="N328" s="52">
        <f t="shared" si="29"/>
        <v>0.79880092312116191</v>
      </c>
      <c r="O328" s="53"/>
      <c r="P328" s="53"/>
    </row>
    <row r="329" spans="1:16" x14ac:dyDescent="0.25">
      <c r="A329" s="159">
        <v>326</v>
      </c>
      <c r="B329" s="207" t="s">
        <v>78</v>
      </c>
      <c r="C329" s="207" t="s">
        <v>66</v>
      </c>
      <c r="D329" s="166" t="s">
        <v>690</v>
      </c>
      <c r="E329" s="207" t="s">
        <v>691</v>
      </c>
      <c r="F329" s="223">
        <v>1377</v>
      </c>
      <c r="G329" s="223">
        <v>2540449.625</v>
      </c>
      <c r="H329" s="8">
        <v>1009</v>
      </c>
      <c r="I329" s="8">
        <v>1881895</v>
      </c>
      <c r="J329" s="51">
        <f t="shared" si="25"/>
        <v>0.73275236020334056</v>
      </c>
      <c r="K329" s="51">
        <f t="shared" si="26"/>
        <v>0.74077241346598244</v>
      </c>
      <c r="L329" s="55">
        <f t="shared" si="27"/>
        <v>0.21982570806100216</v>
      </c>
      <c r="M329" s="55">
        <f t="shared" si="28"/>
        <v>0.5185406894261877</v>
      </c>
      <c r="N329" s="52">
        <f t="shared" si="29"/>
        <v>0.73836639748718991</v>
      </c>
      <c r="O329" s="53"/>
      <c r="P329" s="53"/>
    </row>
    <row r="330" spans="1:16" x14ac:dyDescent="0.25">
      <c r="A330" s="159">
        <v>327</v>
      </c>
      <c r="B330" s="207" t="s">
        <v>78</v>
      </c>
      <c r="C330" s="207" t="s">
        <v>66</v>
      </c>
      <c r="D330" s="166" t="s">
        <v>692</v>
      </c>
      <c r="E330" s="207" t="s">
        <v>693</v>
      </c>
      <c r="F330" s="223">
        <v>1020</v>
      </c>
      <c r="G330" s="223">
        <v>1824857.15</v>
      </c>
      <c r="H330" s="8">
        <v>451</v>
      </c>
      <c r="I330" s="8">
        <v>756970</v>
      </c>
      <c r="J330" s="51">
        <f t="shared" si="25"/>
        <v>0.44215686274509802</v>
      </c>
      <c r="K330" s="51">
        <f t="shared" si="26"/>
        <v>0.41481055106148995</v>
      </c>
      <c r="L330" s="55">
        <f t="shared" si="27"/>
        <v>0.1326470588235294</v>
      </c>
      <c r="M330" s="55">
        <f t="shared" si="28"/>
        <v>0.29036738574304294</v>
      </c>
      <c r="N330" s="52">
        <f t="shared" si="29"/>
        <v>0.42301444456657233</v>
      </c>
      <c r="O330" s="53"/>
      <c r="P330" s="53"/>
    </row>
    <row r="331" spans="1:16" x14ac:dyDescent="0.25">
      <c r="A331" s="159">
        <v>328</v>
      </c>
      <c r="B331" s="207" t="s">
        <v>78</v>
      </c>
      <c r="C331" s="207" t="s">
        <v>66</v>
      </c>
      <c r="D331" s="166" t="s">
        <v>698</v>
      </c>
      <c r="E331" s="207" t="s">
        <v>699</v>
      </c>
      <c r="F331" s="223">
        <v>958</v>
      </c>
      <c r="G331" s="223">
        <v>1655446.55</v>
      </c>
      <c r="H331" s="8">
        <v>951</v>
      </c>
      <c r="I331" s="8">
        <v>1552290</v>
      </c>
      <c r="J331" s="51">
        <f t="shared" si="25"/>
        <v>0.99269311064718158</v>
      </c>
      <c r="K331" s="51">
        <f t="shared" si="26"/>
        <v>0.93768657163832925</v>
      </c>
      <c r="L331" s="55">
        <f t="shared" si="27"/>
        <v>0.29780793319415444</v>
      </c>
      <c r="M331" s="55">
        <f t="shared" si="28"/>
        <v>0.65638060014683042</v>
      </c>
      <c r="N331" s="52">
        <f t="shared" si="29"/>
        <v>0.95418853334098486</v>
      </c>
      <c r="P331" s="53"/>
    </row>
    <row r="332" spans="1:16" x14ac:dyDescent="0.25">
      <c r="A332" s="159">
        <v>329</v>
      </c>
      <c r="B332" s="207" t="s">
        <v>78</v>
      </c>
      <c r="C332" s="207" t="s">
        <v>66</v>
      </c>
      <c r="D332" s="166" t="s">
        <v>688</v>
      </c>
      <c r="E332" s="207" t="s">
        <v>689</v>
      </c>
      <c r="F332" s="223">
        <v>820</v>
      </c>
      <c r="G332" s="223">
        <v>1510909.2250000001</v>
      </c>
      <c r="H332" s="8">
        <v>959</v>
      </c>
      <c r="I332" s="8">
        <v>1216975</v>
      </c>
      <c r="J332" s="51">
        <f t="shared" si="25"/>
        <v>1.1695121951219511</v>
      </c>
      <c r="K332" s="51">
        <f t="shared" si="26"/>
        <v>0.80545871311362194</v>
      </c>
      <c r="L332" s="55">
        <f t="shared" si="27"/>
        <v>0.3</v>
      </c>
      <c r="M332" s="55">
        <f t="shared" si="28"/>
        <v>0.56382109917953527</v>
      </c>
      <c r="N332" s="52">
        <f t="shared" si="29"/>
        <v>0.8638210991795352</v>
      </c>
      <c r="O332" s="53"/>
      <c r="P332" s="53"/>
    </row>
    <row r="333" spans="1:16" x14ac:dyDescent="0.25">
      <c r="A333" s="159">
        <v>330</v>
      </c>
      <c r="B333" s="207" t="s">
        <v>78</v>
      </c>
      <c r="C333" s="207" t="s">
        <v>66</v>
      </c>
      <c r="D333" s="166" t="s">
        <v>700</v>
      </c>
      <c r="E333" s="207" t="s">
        <v>657</v>
      </c>
      <c r="F333" s="223">
        <v>429</v>
      </c>
      <c r="G333" s="223">
        <v>755564.32499999995</v>
      </c>
      <c r="H333" s="8">
        <v>520</v>
      </c>
      <c r="I333" s="8">
        <v>599150</v>
      </c>
      <c r="J333" s="51">
        <f t="shared" si="25"/>
        <v>1.2121212121212122</v>
      </c>
      <c r="K333" s="51">
        <f t="shared" si="26"/>
        <v>0.79298344320319791</v>
      </c>
      <c r="L333" s="55">
        <f t="shared" si="27"/>
        <v>0.3</v>
      </c>
      <c r="M333" s="55">
        <f t="shared" si="28"/>
        <v>0.55508841024223854</v>
      </c>
      <c r="N333" s="52">
        <f t="shared" si="29"/>
        <v>0.85508841024223847</v>
      </c>
      <c r="O333" s="53"/>
      <c r="P333" s="53"/>
    </row>
    <row r="334" spans="1:16" x14ac:dyDescent="0.25">
      <c r="A334" s="159">
        <v>331</v>
      </c>
      <c r="B334" s="207" t="s">
        <v>83</v>
      </c>
      <c r="C334" s="207" t="s">
        <v>66</v>
      </c>
      <c r="D334" s="166" t="s">
        <v>730</v>
      </c>
      <c r="E334" s="207" t="s">
        <v>476</v>
      </c>
      <c r="F334" s="223">
        <v>2825</v>
      </c>
      <c r="G334" s="223">
        <v>4772863.7750000004</v>
      </c>
      <c r="H334" s="8">
        <v>1292</v>
      </c>
      <c r="I334" s="8">
        <v>2544845</v>
      </c>
      <c r="J334" s="51">
        <f t="shared" si="25"/>
        <v>0.45734513274336286</v>
      </c>
      <c r="K334" s="51">
        <f t="shared" si="26"/>
        <v>0.53319036954914978</v>
      </c>
      <c r="L334" s="55">
        <f t="shared" si="27"/>
        <v>0.13720353982300884</v>
      </c>
      <c r="M334" s="55">
        <f t="shared" si="28"/>
        <v>0.37323325868440482</v>
      </c>
      <c r="N334" s="52">
        <f t="shared" si="29"/>
        <v>0.51043679850741364</v>
      </c>
      <c r="O334" s="53"/>
      <c r="P334" s="53"/>
    </row>
    <row r="335" spans="1:16" x14ac:dyDescent="0.25">
      <c r="A335" s="159">
        <v>332</v>
      </c>
      <c r="B335" s="207" t="s">
        <v>83</v>
      </c>
      <c r="C335" s="207" t="s">
        <v>66</v>
      </c>
      <c r="D335" s="166" t="s">
        <v>728</v>
      </c>
      <c r="E335" s="207" t="s">
        <v>729</v>
      </c>
      <c r="F335" s="223">
        <v>1441</v>
      </c>
      <c r="G335" s="223">
        <v>2576703.35</v>
      </c>
      <c r="H335" s="8">
        <v>1157</v>
      </c>
      <c r="I335" s="8">
        <v>1413920</v>
      </c>
      <c r="J335" s="51">
        <f t="shared" si="25"/>
        <v>0.80291464260929912</v>
      </c>
      <c r="K335" s="51">
        <f t="shared" si="26"/>
        <v>0.54873216196967334</v>
      </c>
      <c r="L335" s="55">
        <f t="shared" si="27"/>
        <v>0.24087439278278971</v>
      </c>
      <c r="M335" s="55">
        <f t="shared" si="28"/>
        <v>0.38411251337877134</v>
      </c>
      <c r="N335" s="52">
        <f t="shared" si="29"/>
        <v>0.62498690616156105</v>
      </c>
      <c r="O335" s="53"/>
      <c r="P335" s="53"/>
    </row>
    <row r="336" spans="1:16" x14ac:dyDescent="0.25">
      <c r="A336" s="159">
        <v>333</v>
      </c>
      <c r="B336" s="207" t="s">
        <v>83</v>
      </c>
      <c r="C336" s="207" t="s">
        <v>66</v>
      </c>
      <c r="D336" s="166" t="s">
        <v>726</v>
      </c>
      <c r="E336" s="207" t="s">
        <v>1379</v>
      </c>
      <c r="F336" s="223">
        <v>1380</v>
      </c>
      <c r="G336" s="223">
        <v>2542953.4500000002</v>
      </c>
      <c r="H336" s="8">
        <v>995</v>
      </c>
      <c r="I336" s="8">
        <v>1410360</v>
      </c>
      <c r="J336" s="51">
        <f t="shared" si="25"/>
        <v>0.72101449275362317</v>
      </c>
      <c r="K336" s="51">
        <f t="shared" si="26"/>
        <v>0.55461494979390991</v>
      </c>
      <c r="L336" s="55">
        <f t="shared" si="27"/>
        <v>0.21630434782608696</v>
      </c>
      <c r="M336" s="55">
        <f t="shared" si="28"/>
        <v>0.38823046485573692</v>
      </c>
      <c r="N336" s="52">
        <f t="shared" si="29"/>
        <v>0.60453481268182385</v>
      </c>
      <c r="O336" s="53"/>
      <c r="P336" s="53"/>
    </row>
    <row r="337" spans="1:16" x14ac:dyDescent="0.25">
      <c r="A337" s="159">
        <v>334</v>
      </c>
      <c r="B337" s="207" t="s">
        <v>83</v>
      </c>
      <c r="C337" s="207" t="s">
        <v>66</v>
      </c>
      <c r="D337" s="166" t="s">
        <v>727</v>
      </c>
      <c r="E337" s="207" t="s">
        <v>1380</v>
      </c>
      <c r="F337" s="223">
        <v>1011</v>
      </c>
      <c r="G337" s="223">
        <v>1856346.875</v>
      </c>
      <c r="H337" s="8">
        <v>1252</v>
      </c>
      <c r="I337" s="8">
        <v>1592555</v>
      </c>
      <c r="J337" s="51">
        <f t="shared" si="25"/>
        <v>1.23837784371909</v>
      </c>
      <c r="K337" s="51">
        <f t="shared" si="26"/>
        <v>0.85789731512328482</v>
      </c>
      <c r="L337" s="55">
        <f t="shared" si="27"/>
        <v>0.3</v>
      </c>
      <c r="M337" s="55">
        <f t="shared" si="28"/>
        <v>0.60052812058629934</v>
      </c>
      <c r="N337" s="52">
        <f t="shared" si="29"/>
        <v>0.90052812058629939</v>
      </c>
      <c r="O337" s="53"/>
      <c r="P337" s="53"/>
    </row>
    <row r="338" spans="1:16" x14ac:dyDescent="0.25">
      <c r="A338" s="159">
        <v>335</v>
      </c>
      <c r="B338" s="207" t="s">
        <v>81</v>
      </c>
      <c r="C338" s="207" t="s">
        <v>66</v>
      </c>
      <c r="D338" s="166" t="s">
        <v>725</v>
      </c>
      <c r="E338" s="207" t="s">
        <v>1207</v>
      </c>
      <c r="F338" s="223">
        <v>1420</v>
      </c>
      <c r="G338" s="223">
        <v>3236209.5249999999</v>
      </c>
      <c r="H338" s="8">
        <v>1214</v>
      </c>
      <c r="I338" s="8">
        <v>2206530</v>
      </c>
      <c r="J338" s="51">
        <f t="shared" si="25"/>
        <v>0.8549295774647887</v>
      </c>
      <c r="K338" s="51">
        <f t="shared" si="26"/>
        <v>0.68182544515562538</v>
      </c>
      <c r="L338" s="55">
        <f t="shared" si="27"/>
        <v>0.25647887323943658</v>
      </c>
      <c r="M338" s="55">
        <f t="shared" si="28"/>
        <v>0.47727781160893773</v>
      </c>
      <c r="N338" s="52">
        <f t="shared" si="29"/>
        <v>0.73375668484837431</v>
      </c>
      <c r="O338" s="53"/>
      <c r="P338" s="53"/>
    </row>
    <row r="339" spans="1:16" x14ac:dyDescent="0.25">
      <c r="A339" s="159">
        <v>336</v>
      </c>
      <c r="B339" s="207" t="s">
        <v>81</v>
      </c>
      <c r="C339" s="207" t="s">
        <v>66</v>
      </c>
      <c r="D339" s="166" t="s">
        <v>724</v>
      </c>
      <c r="E339" s="207" t="s">
        <v>1381</v>
      </c>
      <c r="F339" s="223">
        <v>941</v>
      </c>
      <c r="G339" s="223">
        <v>1410305.5</v>
      </c>
      <c r="H339" s="8">
        <v>864</v>
      </c>
      <c r="I339" s="8">
        <v>1135935</v>
      </c>
      <c r="J339" s="51">
        <f t="shared" si="25"/>
        <v>0.91817215727948986</v>
      </c>
      <c r="K339" s="51">
        <f t="shared" si="26"/>
        <v>0.80545314472644403</v>
      </c>
      <c r="L339" s="55">
        <f t="shared" si="27"/>
        <v>0.27545164718384696</v>
      </c>
      <c r="M339" s="55">
        <f t="shared" si="28"/>
        <v>0.56381720130851076</v>
      </c>
      <c r="N339" s="52">
        <f t="shared" si="29"/>
        <v>0.83926884849235772</v>
      </c>
      <c r="O339" s="53"/>
      <c r="P339" s="53"/>
    </row>
    <row r="340" spans="1:16" x14ac:dyDescent="0.25">
      <c r="A340" s="159">
        <v>337</v>
      </c>
      <c r="B340" s="207" t="s">
        <v>79</v>
      </c>
      <c r="C340" s="207" t="s">
        <v>66</v>
      </c>
      <c r="D340" s="166" t="s">
        <v>660</v>
      </c>
      <c r="E340" s="207" t="s">
        <v>1327</v>
      </c>
      <c r="F340" s="223">
        <v>695</v>
      </c>
      <c r="G340" s="223">
        <v>1159877.425</v>
      </c>
      <c r="H340" s="8">
        <v>687</v>
      </c>
      <c r="I340" s="8">
        <v>961500</v>
      </c>
      <c r="J340" s="51">
        <f t="shared" si="25"/>
        <v>0.98848920863309353</v>
      </c>
      <c r="K340" s="51">
        <f t="shared" si="26"/>
        <v>0.82896690570557485</v>
      </c>
      <c r="L340" s="55">
        <f t="shared" si="27"/>
        <v>0.29654676258992807</v>
      </c>
      <c r="M340" s="55">
        <f t="shared" si="28"/>
        <v>0.5802768339939024</v>
      </c>
      <c r="N340" s="52">
        <f t="shared" si="29"/>
        <v>0.87682359658383047</v>
      </c>
      <c r="O340" s="53"/>
      <c r="P340" s="53"/>
    </row>
    <row r="341" spans="1:16" x14ac:dyDescent="0.25">
      <c r="A341" s="159">
        <v>338</v>
      </c>
      <c r="B341" s="207" t="s">
        <v>79</v>
      </c>
      <c r="C341" s="207" t="s">
        <v>66</v>
      </c>
      <c r="D341" s="166" t="s">
        <v>663</v>
      </c>
      <c r="E341" s="207" t="s">
        <v>1342</v>
      </c>
      <c r="F341" s="223">
        <v>789</v>
      </c>
      <c r="G341" s="223">
        <v>1331067.325</v>
      </c>
      <c r="H341" s="8">
        <v>406</v>
      </c>
      <c r="I341" s="8">
        <v>613015</v>
      </c>
      <c r="J341" s="51">
        <f t="shared" si="25"/>
        <v>0.51457541191381495</v>
      </c>
      <c r="K341" s="51">
        <f t="shared" si="26"/>
        <v>0.46054394731686471</v>
      </c>
      <c r="L341" s="55">
        <f t="shared" si="27"/>
        <v>0.15437262357414447</v>
      </c>
      <c r="M341" s="55">
        <f t="shared" si="28"/>
        <v>0.3223807631218053</v>
      </c>
      <c r="N341" s="52">
        <f t="shared" si="29"/>
        <v>0.4767533866959498</v>
      </c>
      <c r="O341" s="53"/>
      <c r="P341" s="53"/>
    </row>
    <row r="342" spans="1:16" x14ac:dyDescent="0.25">
      <c r="A342" s="159">
        <v>339</v>
      </c>
      <c r="B342" s="207" t="s">
        <v>79</v>
      </c>
      <c r="C342" s="207" t="s">
        <v>66</v>
      </c>
      <c r="D342" s="166" t="s">
        <v>664</v>
      </c>
      <c r="E342" s="207" t="s">
        <v>665</v>
      </c>
      <c r="F342" s="223">
        <v>757</v>
      </c>
      <c r="G342" s="223">
        <v>1568695.2749999999</v>
      </c>
      <c r="H342" s="8">
        <v>636</v>
      </c>
      <c r="I342" s="8">
        <v>1003105</v>
      </c>
      <c r="J342" s="51">
        <f t="shared" si="25"/>
        <v>0.84015852047556139</v>
      </c>
      <c r="K342" s="51">
        <f t="shared" si="26"/>
        <v>0.63945178900344435</v>
      </c>
      <c r="L342" s="55">
        <f t="shared" si="27"/>
        <v>0.25204755614266838</v>
      </c>
      <c r="M342" s="55">
        <f t="shared" si="28"/>
        <v>0.44761625230241103</v>
      </c>
      <c r="N342" s="52">
        <f t="shared" si="29"/>
        <v>0.69966380844507947</v>
      </c>
      <c r="O342" s="53"/>
      <c r="P342" s="53"/>
    </row>
    <row r="343" spans="1:16" x14ac:dyDescent="0.25">
      <c r="A343" s="159">
        <v>340</v>
      </c>
      <c r="B343" s="207" t="s">
        <v>79</v>
      </c>
      <c r="C343" s="207" t="s">
        <v>66</v>
      </c>
      <c r="D343" s="166" t="s">
        <v>661</v>
      </c>
      <c r="E343" s="207" t="s">
        <v>662</v>
      </c>
      <c r="F343" s="223">
        <v>522</v>
      </c>
      <c r="G343" s="223">
        <v>846240.6</v>
      </c>
      <c r="H343" s="8">
        <v>329</v>
      </c>
      <c r="I343" s="8">
        <v>405375</v>
      </c>
      <c r="J343" s="51">
        <f t="shared" si="25"/>
        <v>0.63026819923371646</v>
      </c>
      <c r="K343" s="51">
        <f t="shared" si="26"/>
        <v>0.47903043177082266</v>
      </c>
      <c r="L343" s="55">
        <f t="shared" si="27"/>
        <v>0.18908045977011492</v>
      </c>
      <c r="M343" s="55">
        <f t="shared" si="28"/>
        <v>0.33532130223957585</v>
      </c>
      <c r="N343" s="52">
        <f t="shared" si="29"/>
        <v>0.5244017620096908</v>
      </c>
      <c r="O343" s="53"/>
      <c r="P343" s="53"/>
    </row>
    <row r="344" spans="1:16" x14ac:dyDescent="0.25">
      <c r="A344" s="159">
        <v>341</v>
      </c>
      <c r="B344" s="207" t="s">
        <v>79</v>
      </c>
      <c r="C344" s="207" t="s">
        <v>66</v>
      </c>
      <c r="D344" s="166" t="s">
        <v>666</v>
      </c>
      <c r="E344" s="207" t="s">
        <v>1332</v>
      </c>
      <c r="F344" s="223">
        <v>741</v>
      </c>
      <c r="G344" s="223">
        <v>1214020.6000000001</v>
      </c>
      <c r="H344" s="8">
        <v>833</v>
      </c>
      <c r="I344" s="8">
        <v>1206235</v>
      </c>
      <c r="J344" s="51">
        <f t="shared" si="25"/>
        <v>1.1241565452091768</v>
      </c>
      <c r="K344" s="51">
        <f t="shared" si="26"/>
        <v>0.99358692924980019</v>
      </c>
      <c r="L344" s="55">
        <f t="shared" si="27"/>
        <v>0.3</v>
      </c>
      <c r="M344" s="55">
        <f t="shared" si="28"/>
        <v>0.69551085047486005</v>
      </c>
      <c r="N344" s="52">
        <f t="shared" si="29"/>
        <v>0.99551085047485999</v>
      </c>
      <c r="O344" s="53"/>
      <c r="P344" s="53"/>
    </row>
    <row r="345" spans="1:16" x14ac:dyDescent="0.25">
      <c r="A345" s="159">
        <v>342</v>
      </c>
      <c r="B345" s="207" t="s">
        <v>85</v>
      </c>
      <c r="C345" s="207" t="s">
        <v>66</v>
      </c>
      <c r="D345" s="166" t="s">
        <v>711</v>
      </c>
      <c r="E345" s="207" t="s">
        <v>1343</v>
      </c>
      <c r="F345" s="223">
        <v>860</v>
      </c>
      <c r="G345" s="223">
        <v>1470669.325</v>
      </c>
      <c r="H345" s="8">
        <v>568</v>
      </c>
      <c r="I345" s="8">
        <v>845205</v>
      </c>
      <c r="J345" s="51">
        <f t="shared" si="25"/>
        <v>0.66046511627906979</v>
      </c>
      <c r="K345" s="51">
        <f t="shared" si="26"/>
        <v>0.57470771004216059</v>
      </c>
      <c r="L345" s="55">
        <f t="shared" si="27"/>
        <v>0.19813953488372094</v>
      </c>
      <c r="M345" s="55">
        <f t="shared" si="28"/>
        <v>0.40229539702951239</v>
      </c>
      <c r="N345" s="52">
        <f t="shared" si="29"/>
        <v>0.60043493191323338</v>
      </c>
      <c r="O345" s="53"/>
      <c r="P345" s="53"/>
    </row>
    <row r="346" spans="1:16" x14ac:dyDescent="0.25">
      <c r="A346" s="159">
        <v>343</v>
      </c>
      <c r="B346" s="207" t="s">
        <v>85</v>
      </c>
      <c r="C346" s="207" t="s">
        <v>66</v>
      </c>
      <c r="D346" s="166" t="s">
        <v>715</v>
      </c>
      <c r="E346" s="207" t="s">
        <v>1109</v>
      </c>
      <c r="F346" s="223">
        <v>1123</v>
      </c>
      <c r="G346" s="223">
        <v>1910969.5249999999</v>
      </c>
      <c r="H346" s="8">
        <v>876</v>
      </c>
      <c r="I346" s="8">
        <v>1204170</v>
      </c>
      <c r="J346" s="51">
        <f t="shared" si="25"/>
        <v>0.78005342831700797</v>
      </c>
      <c r="K346" s="51">
        <f t="shared" si="26"/>
        <v>0.63013563756334634</v>
      </c>
      <c r="L346" s="55">
        <f t="shared" si="27"/>
        <v>0.23401602849510239</v>
      </c>
      <c r="M346" s="55">
        <f t="shared" si="28"/>
        <v>0.44109494629434243</v>
      </c>
      <c r="N346" s="52">
        <f t="shared" si="29"/>
        <v>0.67511097478944482</v>
      </c>
      <c r="O346" s="53"/>
      <c r="P346" s="53"/>
    </row>
    <row r="347" spans="1:16" x14ac:dyDescent="0.25">
      <c r="A347" s="159">
        <v>344</v>
      </c>
      <c r="B347" s="207" t="s">
        <v>85</v>
      </c>
      <c r="C347" s="207" t="s">
        <v>66</v>
      </c>
      <c r="D347" s="166" t="s">
        <v>714</v>
      </c>
      <c r="E347" s="207" t="s">
        <v>1091</v>
      </c>
      <c r="F347" s="223">
        <v>913</v>
      </c>
      <c r="G347" s="223">
        <v>1553810.7</v>
      </c>
      <c r="H347" s="8">
        <v>902</v>
      </c>
      <c r="I347" s="8">
        <v>1244735</v>
      </c>
      <c r="J347" s="51">
        <f t="shared" si="25"/>
        <v>0.98795180722891562</v>
      </c>
      <c r="K347" s="51">
        <f t="shared" si="26"/>
        <v>0.80108535743768527</v>
      </c>
      <c r="L347" s="55">
        <f t="shared" si="27"/>
        <v>0.29638554216867469</v>
      </c>
      <c r="M347" s="55">
        <f t="shared" si="28"/>
        <v>0.56075975020637969</v>
      </c>
      <c r="N347" s="52">
        <f t="shared" si="29"/>
        <v>0.85714529237505444</v>
      </c>
      <c r="O347" s="53"/>
      <c r="P347" s="53"/>
    </row>
    <row r="348" spans="1:16" x14ac:dyDescent="0.25">
      <c r="A348" s="159">
        <v>345</v>
      </c>
      <c r="B348" s="207" t="s">
        <v>85</v>
      </c>
      <c r="C348" s="207" t="s">
        <v>66</v>
      </c>
      <c r="D348" s="166" t="s">
        <v>713</v>
      </c>
      <c r="E348" s="207" t="s">
        <v>1090</v>
      </c>
      <c r="F348" s="223">
        <v>748</v>
      </c>
      <c r="G348" s="223">
        <v>1263558.25</v>
      </c>
      <c r="H348" s="8">
        <v>526</v>
      </c>
      <c r="I348" s="8">
        <v>1044730</v>
      </c>
      <c r="J348" s="51">
        <f t="shared" si="25"/>
        <v>0.70320855614973266</v>
      </c>
      <c r="K348" s="51">
        <f t="shared" si="26"/>
        <v>0.82681585910265709</v>
      </c>
      <c r="L348" s="55">
        <f t="shared" si="27"/>
        <v>0.21096256684491979</v>
      </c>
      <c r="M348" s="55">
        <f t="shared" si="28"/>
        <v>0.57877110137185994</v>
      </c>
      <c r="N348" s="52">
        <f t="shared" si="29"/>
        <v>0.78973366821677971</v>
      </c>
      <c r="O348" s="53"/>
      <c r="P348" s="53"/>
    </row>
    <row r="349" spans="1:16" x14ac:dyDescent="0.25">
      <c r="A349" s="159">
        <v>346</v>
      </c>
      <c r="B349" s="207" t="s">
        <v>85</v>
      </c>
      <c r="C349" s="207" t="s">
        <v>66</v>
      </c>
      <c r="D349" s="166" t="s">
        <v>716</v>
      </c>
      <c r="E349" s="207" t="s">
        <v>1092</v>
      </c>
      <c r="F349" s="223">
        <v>1692</v>
      </c>
      <c r="G349" s="223">
        <v>2829420.3250000002</v>
      </c>
      <c r="H349" s="8">
        <v>1030</v>
      </c>
      <c r="I349" s="8">
        <v>1599530</v>
      </c>
      <c r="J349" s="51">
        <f t="shared" si="25"/>
        <v>0.60874704491725773</v>
      </c>
      <c r="K349" s="51">
        <f t="shared" si="26"/>
        <v>0.5653207428627629</v>
      </c>
      <c r="L349" s="55">
        <f t="shared" si="27"/>
        <v>0.18262411347517732</v>
      </c>
      <c r="M349" s="55">
        <f t="shared" si="28"/>
        <v>0.39572452000393399</v>
      </c>
      <c r="N349" s="52">
        <f t="shared" si="29"/>
        <v>0.57834863347911125</v>
      </c>
      <c r="O349" s="53"/>
      <c r="P349" s="53"/>
    </row>
    <row r="350" spans="1:16" x14ac:dyDescent="0.25">
      <c r="A350" s="159">
        <v>347</v>
      </c>
      <c r="B350" s="207" t="s">
        <v>88</v>
      </c>
      <c r="C350" s="207" t="s">
        <v>66</v>
      </c>
      <c r="D350" s="166" t="s">
        <v>747</v>
      </c>
      <c r="E350" s="207" t="s">
        <v>1177</v>
      </c>
      <c r="F350" s="223">
        <v>940</v>
      </c>
      <c r="G350" s="223">
        <v>1531014.5249999999</v>
      </c>
      <c r="H350" s="8">
        <v>575</v>
      </c>
      <c r="I350" s="8">
        <v>959750</v>
      </c>
      <c r="J350" s="51">
        <f t="shared" si="25"/>
        <v>0.61170212765957444</v>
      </c>
      <c r="K350" s="51">
        <f t="shared" si="26"/>
        <v>0.62687191031058309</v>
      </c>
      <c r="L350" s="55">
        <f t="shared" si="27"/>
        <v>0.18351063829787231</v>
      </c>
      <c r="M350" s="55">
        <f t="shared" si="28"/>
        <v>0.43881033721740814</v>
      </c>
      <c r="N350" s="52">
        <f t="shared" si="29"/>
        <v>0.62232097551528043</v>
      </c>
      <c r="O350" s="53"/>
      <c r="P350" s="53"/>
    </row>
    <row r="351" spans="1:16" x14ac:dyDescent="0.25">
      <c r="A351" s="159">
        <v>348</v>
      </c>
      <c r="B351" s="207" t="s">
        <v>88</v>
      </c>
      <c r="C351" s="207" t="s">
        <v>66</v>
      </c>
      <c r="D351" s="166" t="s">
        <v>1178</v>
      </c>
      <c r="E351" s="207" t="s">
        <v>1442</v>
      </c>
      <c r="F351" s="223">
        <v>578</v>
      </c>
      <c r="G351" s="223">
        <v>1036781.575</v>
      </c>
      <c r="H351" s="8">
        <v>339</v>
      </c>
      <c r="I351" s="8">
        <v>557790</v>
      </c>
      <c r="J351" s="51">
        <f t="shared" si="25"/>
        <v>0.58650519031141868</v>
      </c>
      <c r="K351" s="51">
        <f t="shared" si="26"/>
        <v>0.53800145898619001</v>
      </c>
      <c r="L351" s="55">
        <f t="shared" si="27"/>
        <v>0.17595155709342561</v>
      </c>
      <c r="M351" s="55">
        <f t="shared" si="28"/>
        <v>0.37660102129033296</v>
      </c>
      <c r="N351" s="52">
        <f t="shared" si="29"/>
        <v>0.5525525783837586</v>
      </c>
      <c r="O351" s="53"/>
      <c r="P351" s="53"/>
    </row>
    <row r="352" spans="1:16" x14ac:dyDescent="0.25">
      <c r="A352" s="159">
        <v>349</v>
      </c>
      <c r="B352" s="207" t="s">
        <v>88</v>
      </c>
      <c r="C352" s="207" t="s">
        <v>66</v>
      </c>
      <c r="D352" s="166" t="s">
        <v>734</v>
      </c>
      <c r="E352" s="207" t="s">
        <v>1180</v>
      </c>
      <c r="F352" s="223">
        <v>757</v>
      </c>
      <c r="G352" s="223">
        <v>1358484.0249999999</v>
      </c>
      <c r="H352" s="8">
        <v>485</v>
      </c>
      <c r="I352" s="8">
        <v>768910</v>
      </c>
      <c r="J352" s="51">
        <f t="shared" si="25"/>
        <v>0.64068692206076616</v>
      </c>
      <c r="K352" s="51">
        <f t="shared" si="26"/>
        <v>0.566005919723642</v>
      </c>
      <c r="L352" s="55">
        <f t="shared" si="27"/>
        <v>0.19220607661822983</v>
      </c>
      <c r="M352" s="55">
        <f t="shared" si="28"/>
        <v>0.39620414380654939</v>
      </c>
      <c r="N352" s="52">
        <f t="shared" si="29"/>
        <v>0.5884102204247792</v>
      </c>
      <c r="O352" s="53"/>
      <c r="P352" s="53"/>
    </row>
    <row r="353" spans="1:16" x14ac:dyDescent="0.25">
      <c r="A353" s="159">
        <v>350</v>
      </c>
      <c r="B353" s="207" t="s">
        <v>88</v>
      </c>
      <c r="C353" s="207" t="s">
        <v>66</v>
      </c>
      <c r="D353" s="166" t="s">
        <v>748</v>
      </c>
      <c r="E353" s="207" t="s">
        <v>1181</v>
      </c>
      <c r="F353" s="223">
        <v>879</v>
      </c>
      <c r="G353" s="223">
        <v>1487462.5</v>
      </c>
      <c r="H353" s="8">
        <v>377</v>
      </c>
      <c r="I353" s="8">
        <v>532775</v>
      </c>
      <c r="J353" s="51">
        <f t="shared" si="25"/>
        <v>0.42889647326507396</v>
      </c>
      <c r="K353" s="51">
        <f t="shared" si="26"/>
        <v>0.35817709690160254</v>
      </c>
      <c r="L353" s="55">
        <f t="shared" si="27"/>
        <v>0.12866894197952219</v>
      </c>
      <c r="M353" s="55">
        <f t="shared" si="28"/>
        <v>0.25072396783112177</v>
      </c>
      <c r="N353" s="52">
        <f t="shared" si="29"/>
        <v>0.379392909810644</v>
      </c>
      <c r="O353" s="53"/>
      <c r="P353" s="53"/>
    </row>
    <row r="354" spans="1:16" x14ac:dyDescent="0.25">
      <c r="A354" s="159">
        <v>351</v>
      </c>
      <c r="B354" s="207" t="s">
        <v>88</v>
      </c>
      <c r="C354" s="207" t="s">
        <v>66</v>
      </c>
      <c r="D354" s="166" t="s">
        <v>743</v>
      </c>
      <c r="E354" s="207" t="s">
        <v>744</v>
      </c>
      <c r="F354" s="223">
        <v>1231</v>
      </c>
      <c r="G354" s="223">
        <v>2144801.875</v>
      </c>
      <c r="H354" s="8">
        <v>602</v>
      </c>
      <c r="I354" s="8">
        <v>1091050</v>
      </c>
      <c r="J354" s="51">
        <f t="shared" si="25"/>
        <v>0.48903330625507718</v>
      </c>
      <c r="K354" s="51">
        <f t="shared" si="26"/>
        <v>0.50869500475422702</v>
      </c>
      <c r="L354" s="55">
        <f t="shared" si="27"/>
        <v>0.14670999187652314</v>
      </c>
      <c r="M354" s="55">
        <f t="shared" si="28"/>
        <v>0.35608650332795888</v>
      </c>
      <c r="N354" s="52">
        <f t="shared" si="29"/>
        <v>0.502796495204482</v>
      </c>
      <c r="O354" s="53"/>
      <c r="P354" s="53"/>
    </row>
    <row r="355" spans="1:16" x14ac:dyDescent="0.25">
      <c r="A355" s="159">
        <v>352</v>
      </c>
      <c r="B355" s="207" t="s">
        <v>88</v>
      </c>
      <c r="C355" s="207" t="s">
        <v>66</v>
      </c>
      <c r="D355" s="166" t="s">
        <v>735</v>
      </c>
      <c r="E355" s="207" t="s">
        <v>736</v>
      </c>
      <c r="F355" s="223">
        <v>1235</v>
      </c>
      <c r="G355" s="223">
        <v>2132931.875</v>
      </c>
      <c r="H355" s="8">
        <v>1158</v>
      </c>
      <c r="I355" s="8">
        <v>1632815</v>
      </c>
      <c r="J355" s="51">
        <f t="shared" si="25"/>
        <v>0.93765182186234819</v>
      </c>
      <c r="K355" s="51">
        <f t="shared" si="26"/>
        <v>0.76552609070085753</v>
      </c>
      <c r="L355" s="55">
        <f t="shared" si="27"/>
        <v>0.28129554655870442</v>
      </c>
      <c r="M355" s="55">
        <f t="shared" si="28"/>
        <v>0.53586826349060024</v>
      </c>
      <c r="N355" s="52">
        <f t="shared" si="29"/>
        <v>0.81716381004930461</v>
      </c>
      <c r="O355" s="53"/>
      <c r="P355" s="53"/>
    </row>
    <row r="356" spans="1:16" x14ac:dyDescent="0.25">
      <c r="A356" s="159">
        <v>353</v>
      </c>
      <c r="B356" s="207" t="s">
        <v>88</v>
      </c>
      <c r="C356" s="207" t="s">
        <v>66</v>
      </c>
      <c r="D356" s="166" t="s">
        <v>746</v>
      </c>
      <c r="E356" s="207" t="s">
        <v>1362</v>
      </c>
      <c r="F356" s="223">
        <v>1235</v>
      </c>
      <c r="G356" s="223">
        <v>2131561.875</v>
      </c>
      <c r="H356" s="8">
        <v>463</v>
      </c>
      <c r="I356" s="8">
        <v>770250</v>
      </c>
      <c r="J356" s="51">
        <f t="shared" si="25"/>
        <v>0.37489878542510119</v>
      </c>
      <c r="K356" s="51">
        <f t="shared" si="26"/>
        <v>0.36135474603569739</v>
      </c>
      <c r="L356" s="55">
        <f t="shared" si="27"/>
        <v>0.11246963562753035</v>
      </c>
      <c r="M356" s="55">
        <f t="shared" si="28"/>
        <v>0.25294832222498814</v>
      </c>
      <c r="N356" s="52">
        <f t="shared" si="29"/>
        <v>0.36541795785251852</v>
      </c>
      <c r="O356" s="53"/>
      <c r="P356" s="53"/>
    </row>
    <row r="357" spans="1:16" x14ac:dyDescent="0.25">
      <c r="A357" s="159">
        <v>354</v>
      </c>
      <c r="B357" s="207" t="s">
        <v>88</v>
      </c>
      <c r="C357" s="207" t="s">
        <v>66</v>
      </c>
      <c r="D357" s="166" t="s">
        <v>737</v>
      </c>
      <c r="E357" s="207" t="s">
        <v>738</v>
      </c>
      <c r="F357" s="223">
        <v>948</v>
      </c>
      <c r="G357" s="223">
        <v>1660034.5249999999</v>
      </c>
      <c r="H357" s="8">
        <v>459</v>
      </c>
      <c r="I357" s="8">
        <v>726110</v>
      </c>
      <c r="J357" s="51">
        <f t="shared" si="25"/>
        <v>0.48417721518987344</v>
      </c>
      <c r="K357" s="51">
        <f t="shared" si="26"/>
        <v>0.43740656538453621</v>
      </c>
      <c r="L357" s="55">
        <f t="shared" si="27"/>
        <v>0.14525316455696202</v>
      </c>
      <c r="M357" s="55">
        <f t="shared" si="28"/>
        <v>0.30618459576917534</v>
      </c>
      <c r="N357" s="52">
        <f t="shared" si="29"/>
        <v>0.45143776032613736</v>
      </c>
      <c r="O357" s="53"/>
      <c r="P357" s="53"/>
    </row>
    <row r="358" spans="1:16" x14ac:dyDescent="0.25">
      <c r="A358" s="159">
        <v>355</v>
      </c>
      <c r="B358" s="207" t="s">
        <v>88</v>
      </c>
      <c r="C358" s="207" t="s">
        <v>66</v>
      </c>
      <c r="D358" s="166" t="s">
        <v>745</v>
      </c>
      <c r="E358" s="207" t="s">
        <v>1183</v>
      </c>
      <c r="F358" s="223">
        <v>1464</v>
      </c>
      <c r="G358" s="223">
        <v>2444622.4500000002</v>
      </c>
      <c r="H358" s="8">
        <v>645</v>
      </c>
      <c r="I358" s="8">
        <v>1499085</v>
      </c>
      <c r="J358" s="51">
        <f t="shared" si="25"/>
        <v>0.4405737704918033</v>
      </c>
      <c r="K358" s="51">
        <f t="shared" si="26"/>
        <v>0.61321739068542047</v>
      </c>
      <c r="L358" s="55">
        <f t="shared" si="27"/>
        <v>0.13217213114754098</v>
      </c>
      <c r="M358" s="55">
        <f t="shared" si="28"/>
        <v>0.42925217347979433</v>
      </c>
      <c r="N358" s="52">
        <f t="shared" si="29"/>
        <v>0.56142430462733528</v>
      </c>
      <c r="O358" s="53"/>
      <c r="P358" s="53"/>
    </row>
    <row r="359" spans="1:16" x14ac:dyDescent="0.25">
      <c r="A359" s="159">
        <v>356</v>
      </c>
      <c r="B359" s="207" t="s">
        <v>88</v>
      </c>
      <c r="C359" s="207" t="s">
        <v>66</v>
      </c>
      <c r="D359" s="166" t="s">
        <v>1186</v>
      </c>
      <c r="E359" s="207" t="s">
        <v>1401</v>
      </c>
      <c r="F359" s="223">
        <v>288</v>
      </c>
      <c r="G359" s="223">
        <v>536590.19999999995</v>
      </c>
      <c r="H359" s="8">
        <v>90</v>
      </c>
      <c r="I359" s="8">
        <v>121380</v>
      </c>
      <c r="J359" s="51">
        <f t="shared" si="25"/>
        <v>0.3125</v>
      </c>
      <c r="K359" s="51">
        <f t="shared" si="26"/>
        <v>0.22620614390646718</v>
      </c>
      <c r="L359" s="55">
        <f t="shared" si="27"/>
        <v>9.375E-2</v>
      </c>
      <c r="M359" s="55">
        <f t="shared" si="28"/>
        <v>0.15834430073452702</v>
      </c>
      <c r="N359" s="52">
        <f t="shared" si="29"/>
        <v>0.25209430073452699</v>
      </c>
      <c r="O359" s="53"/>
      <c r="P359" s="53"/>
    </row>
    <row r="360" spans="1:16" x14ac:dyDescent="0.25">
      <c r="A360" s="159">
        <v>357</v>
      </c>
      <c r="B360" s="207" t="s">
        <v>88</v>
      </c>
      <c r="C360" s="207" t="s">
        <v>66</v>
      </c>
      <c r="D360" s="166" t="s">
        <v>739</v>
      </c>
      <c r="E360" s="207" t="s">
        <v>1374</v>
      </c>
      <c r="F360" s="223">
        <v>579</v>
      </c>
      <c r="G360" s="223">
        <v>1039551.575</v>
      </c>
      <c r="H360" s="8">
        <v>290</v>
      </c>
      <c r="I360" s="8">
        <v>515420</v>
      </c>
      <c r="J360" s="51">
        <f t="shared" si="25"/>
        <v>0.50086355785837655</v>
      </c>
      <c r="K360" s="51">
        <f t="shared" si="26"/>
        <v>0.49580993612558377</v>
      </c>
      <c r="L360" s="55">
        <f t="shared" si="27"/>
        <v>0.15025906735751296</v>
      </c>
      <c r="M360" s="55">
        <f t="shared" si="28"/>
        <v>0.3470669552879086</v>
      </c>
      <c r="N360" s="52">
        <f t="shared" si="29"/>
        <v>0.49732602264542158</v>
      </c>
      <c r="O360" s="53"/>
      <c r="P360" s="53"/>
    </row>
    <row r="361" spans="1:16" x14ac:dyDescent="0.25">
      <c r="A361" s="159">
        <v>358</v>
      </c>
      <c r="B361" s="207" t="s">
        <v>86</v>
      </c>
      <c r="C361" s="207" t="s">
        <v>66</v>
      </c>
      <c r="D361" s="166" t="s">
        <v>733</v>
      </c>
      <c r="E361" s="207" t="s">
        <v>1189</v>
      </c>
      <c r="F361" s="223">
        <v>1021</v>
      </c>
      <c r="G361" s="223">
        <v>1703754.2250000001</v>
      </c>
      <c r="H361" s="8">
        <v>633</v>
      </c>
      <c r="I361" s="8">
        <v>1192715</v>
      </c>
      <c r="J361" s="51">
        <f t="shared" si="25"/>
        <v>0.61998041136141036</v>
      </c>
      <c r="K361" s="51">
        <f t="shared" si="26"/>
        <v>0.70005108864807064</v>
      </c>
      <c r="L361" s="55">
        <f t="shared" si="27"/>
        <v>0.18599412340842311</v>
      </c>
      <c r="M361" s="55">
        <f t="shared" si="28"/>
        <v>0.4900357620536494</v>
      </c>
      <c r="N361" s="52">
        <f t="shared" si="29"/>
        <v>0.67602988546207254</v>
      </c>
      <c r="O361" s="53"/>
      <c r="P361" s="53"/>
    </row>
    <row r="362" spans="1:16" x14ac:dyDescent="0.25">
      <c r="A362" s="159">
        <v>359</v>
      </c>
      <c r="B362" s="207" t="s">
        <v>86</v>
      </c>
      <c r="C362" s="207" t="s">
        <v>66</v>
      </c>
      <c r="D362" s="166" t="s">
        <v>731</v>
      </c>
      <c r="E362" s="207" t="s">
        <v>732</v>
      </c>
      <c r="F362" s="223">
        <v>1268</v>
      </c>
      <c r="G362" s="223">
        <v>2487075.7999999998</v>
      </c>
      <c r="H362" s="8">
        <v>1457</v>
      </c>
      <c r="I362" s="8">
        <v>2237420</v>
      </c>
      <c r="J362" s="51">
        <f t="shared" si="25"/>
        <v>1.1490536277602523</v>
      </c>
      <c r="K362" s="51">
        <f t="shared" si="26"/>
        <v>0.8996187410130404</v>
      </c>
      <c r="L362" s="55">
        <f t="shared" si="27"/>
        <v>0.3</v>
      </c>
      <c r="M362" s="55">
        <f t="shared" si="28"/>
        <v>0.62973311870912829</v>
      </c>
      <c r="N362" s="52">
        <f t="shared" si="29"/>
        <v>0.92973311870912823</v>
      </c>
      <c r="O362" s="53"/>
      <c r="P362" s="53"/>
    </row>
    <row r="363" spans="1:16" x14ac:dyDescent="0.25">
      <c r="A363" s="159">
        <v>360</v>
      </c>
      <c r="B363" s="167" t="s">
        <v>98</v>
      </c>
      <c r="C363" s="203" t="s">
        <v>90</v>
      </c>
      <c r="D363" s="166" t="s">
        <v>809</v>
      </c>
      <c r="E363" s="208" t="s">
        <v>1246</v>
      </c>
      <c r="F363" s="223">
        <v>899</v>
      </c>
      <c r="G363" s="223">
        <v>1006405.4</v>
      </c>
      <c r="H363" s="8">
        <v>690</v>
      </c>
      <c r="I363" s="8">
        <v>709195</v>
      </c>
      <c r="J363" s="51">
        <f t="shared" si="25"/>
        <v>0.76751946607341492</v>
      </c>
      <c r="K363" s="51">
        <f t="shared" si="26"/>
        <v>0.70468123481849365</v>
      </c>
      <c r="L363" s="55">
        <f t="shared" si="27"/>
        <v>0.23025583982202447</v>
      </c>
      <c r="M363" s="55">
        <f t="shared" si="28"/>
        <v>0.49327686437294554</v>
      </c>
      <c r="N363" s="52">
        <f t="shared" si="29"/>
        <v>0.72353270419496996</v>
      </c>
      <c r="O363" s="53"/>
      <c r="P363" s="53"/>
    </row>
    <row r="364" spans="1:16" x14ac:dyDescent="0.25">
      <c r="A364" s="159">
        <v>361</v>
      </c>
      <c r="B364" s="167" t="s">
        <v>98</v>
      </c>
      <c r="C364" s="203" t="s">
        <v>90</v>
      </c>
      <c r="D364" s="166" t="s">
        <v>816</v>
      </c>
      <c r="E364" s="208" t="s">
        <v>1247</v>
      </c>
      <c r="F364" s="223">
        <v>923</v>
      </c>
      <c r="G364" s="223">
        <v>1282413.05</v>
      </c>
      <c r="H364" s="8">
        <v>787</v>
      </c>
      <c r="I364" s="8">
        <v>1052265</v>
      </c>
      <c r="J364" s="51">
        <f t="shared" si="25"/>
        <v>0.85265438786565551</v>
      </c>
      <c r="K364" s="51">
        <f t="shared" si="26"/>
        <v>0.82053516220846312</v>
      </c>
      <c r="L364" s="55">
        <f t="shared" si="27"/>
        <v>0.25579631635969663</v>
      </c>
      <c r="M364" s="55">
        <f t="shared" si="28"/>
        <v>0.57437461354592412</v>
      </c>
      <c r="N364" s="52">
        <f t="shared" si="29"/>
        <v>0.8301709299056208</v>
      </c>
      <c r="O364" s="53"/>
      <c r="P364" s="53"/>
    </row>
    <row r="365" spans="1:16" x14ac:dyDescent="0.25">
      <c r="A365" s="159">
        <v>362</v>
      </c>
      <c r="B365" s="167" t="s">
        <v>98</v>
      </c>
      <c r="C365" s="203" t="s">
        <v>90</v>
      </c>
      <c r="D365" s="166" t="s">
        <v>814</v>
      </c>
      <c r="E365" s="208" t="s">
        <v>1443</v>
      </c>
      <c r="F365" s="223">
        <v>712</v>
      </c>
      <c r="G365" s="223">
        <v>828459.42500000005</v>
      </c>
      <c r="H365" s="8">
        <v>621</v>
      </c>
      <c r="I365" s="8">
        <v>677025</v>
      </c>
      <c r="J365" s="51">
        <f t="shared" si="25"/>
        <v>0.8721910112359551</v>
      </c>
      <c r="K365" s="51">
        <f t="shared" si="26"/>
        <v>0.81720960564846001</v>
      </c>
      <c r="L365" s="55">
        <f t="shared" si="27"/>
        <v>0.26165730337078652</v>
      </c>
      <c r="M365" s="55">
        <f t="shared" si="28"/>
        <v>0.57204672395392198</v>
      </c>
      <c r="N365" s="52">
        <f t="shared" si="29"/>
        <v>0.8337040273247085</v>
      </c>
      <c r="O365" s="53"/>
      <c r="P365" s="53"/>
    </row>
    <row r="366" spans="1:16" x14ac:dyDescent="0.25">
      <c r="A366" s="159">
        <v>363</v>
      </c>
      <c r="B366" s="167" t="s">
        <v>98</v>
      </c>
      <c r="C366" s="203" t="s">
        <v>90</v>
      </c>
      <c r="D366" s="166" t="s">
        <v>812</v>
      </c>
      <c r="E366" s="208" t="s">
        <v>1248</v>
      </c>
      <c r="F366" s="223">
        <v>1193</v>
      </c>
      <c r="G366" s="223">
        <v>1343880.0249999999</v>
      </c>
      <c r="H366" s="8">
        <v>1004</v>
      </c>
      <c r="I366" s="8">
        <v>1032050</v>
      </c>
      <c r="J366" s="51">
        <f t="shared" si="25"/>
        <v>0.8415758591785415</v>
      </c>
      <c r="K366" s="51">
        <f t="shared" si="26"/>
        <v>0.76796289906905946</v>
      </c>
      <c r="L366" s="55">
        <f t="shared" si="27"/>
        <v>0.25247275775356243</v>
      </c>
      <c r="M366" s="55">
        <f t="shared" si="28"/>
        <v>0.53757402934834153</v>
      </c>
      <c r="N366" s="52">
        <f t="shared" si="29"/>
        <v>0.7900467871019039</v>
      </c>
      <c r="O366" s="53"/>
      <c r="P366" s="53"/>
    </row>
    <row r="367" spans="1:16" x14ac:dyDescent="0.25">
      <c r="A367" s="159">
        <v>364</v>
      </c>
      <c r="B367" s="167" t="s">
        <v>98</v>
      </c>
      <c r="C367" s="203" t="s">
        <v>90</v>
      </c>
      <c r="D367" s="166" t="s">
        <v>813</v>
      </c>
      <c r="E367" s="208" t="s">
        <v>1249</v>
      </c>
      <c r="F367" s="223">
        <v>739</v>
      </c>
      <c r="G367" s="223">
        <v>801705.8</v>
      </c>
      <c r="H367" s="8">
        <v>639</v>
      </c>
      <c r="I367" s="8">
        <v>643520</v>
      </c>
      <c r="J367" s="51">
        <f t="shared" si="25"/>
        <v>0.86468200270635998</v>
      </c>
      <c r="K367" s="51">
        <f t="shared" si="26"/>
        <v>0.80268846751514078</v>
      </c>
      <c r="L367" s="55">
        <f t="shared" si="27"/>
        <v>0.25940460081190797</v>
      </c>
      <c r="M367" s="55">
        <f t="shared" si="28"/>
        <v>0.56188192726059849</v>
      </c>
      <c r="N367" s="52">
        <f t="shared" si="29"/>
        <v>0.82128652807250646</v>
      </c>
      <c r="O367" s="53"/>
      <c r="P367" s="53"/>
    </row>
    <row r="368" spans="1:16" x14ac:dyDescent="0.25">
      <c r="A368" s="159">
        <v>365</v>
      </c>
      <c r="B368" s="167" t="s">
        <v>98</v>
      </c>
      <c r="C368" s="203" t="s">
        <v>90</v>
      </c>
      <c r="D368" s="166" t="s">
        <v>810</v>
      </c>
      <c r="E368" s="208" t="s">
        <v>1444</v>
      </c>
      <c r="F368" s="223">
        <v>583</v>
      </c>
      <c r="G368" s="223">
        <v>596235.5</v>
      </c>
      <c r="H368" s="8">
        <v>319</v>
      </c>
      <c r="I368" s="8">
        <v>316015</v>
      </c>
      <c r="J368" s="51">
        <f t="shared" si="25"/>
        <v>0.54716981132075471</v>
      </c>
      <c r="K368" s="51">
        <f t="shared" si="26"/>
        <v>0.53001708217642185</v>
      </c>
      <c r="L368" s="55">
        <f t="shared" si="27"/>
        <v>0.16415094339622641</v>
      </c>
      <c r="M368" s="55">
        <f t="shared" si="28"/>
        <v>0.37101195752349525</v>
      </c>
      <c r="N368" s="52">
        <f t="shared" si="29"/>
        <v>0.53516290091972163</v>
      </c>
      <c r="O368" s="53"/>
      <c r="P368" s="53"/>
    </row>
    <row r="369" spans="1:16" x14ac:dyDescent="0.25">
      <c r="A369" s="159">
        <v>366</v>
      </c>
      <c r="B369" s="167" t="s">
        <v>99</v>
      </c>
      <c r="C369" s="203" t="s">
        <v>90</v>
      </c>
      <c r="D369" s="166" t="s">
        <v>821</v>
      </c>
      <c r="E369" s="208" t="s">
        <v>326</v>
      </c>
      <c r="F369" s="223">
        <v>644</v>
      </c>
      <c r="G369" s="223">
        <v>964544.32499999995</v>
      </c>
      <c r="H369" s="8">
        <v>588</v>
      </c>
      <c r="I369" s="8">
        <v>672795</v>
      </c>
      <c r="J369" s="51">
        <f t="shared" si="25"/>
        <v>0.91304347826086951</v>
      </c>
      <c r="K369" s="51">
        <f t="shared" si="26"/>
        <v>0.69752626453947575</v>
      </c>
      <c r="L369" s="55">
        <f t="shared" si="27"/>
        <v>0.27391304347826084</v>
      </c>
      <c r="M369" s="55">
        <f t="shared" si="28"/>
        <v>0.48826838517763299</v>
      </c>
      <c r="N369" s="52">
        <f t="shared" si="29"/>
        <v>0.76218142865589389</v>
      </c>
      <c r="O369" s="53"/>
      <c r="P369" s="53"/>
    </row>
    <row r="370" spans="1:16" x14ac:dyDescent="0.25">
      <c r="A370" s="159">
        <v>367</v>
      </c>
      <c r="B370" s="167" t="s">
        <v>99</v>
      </c>
      <c r="C370" s="203" t="s">
        <v>90</v>
      </c>
      <c r="D370" s="166" t="s">
        <v>822</v>
      </c>
      <c r="E370" s="208" t="s">
        <v>1218</v>
      </c>
      <c r="F370" s="223">
        <v>773</v>
      </c>
      <c r="G370" s="223">
        <v>1200150.3999999999</v>
      </c>
      <c r="H370" s="8">
        <v>637</v>
      </c>
      <c r="I370" s="8">
        <v>730650</v>
      </c>
      <c r="J370" s="51">
        <f t="shared" si="25"/>
        <v>0.82406209573091849</v>
      </c>
      <c r="K370" s="51">
        <f t="shared" si="26"/>
        <v>0.60879869722994717</v>
      </c>
      <c r="L370" s="55">
        <f t="shared" si="27"/>
        <v>0.24721862871927552</v>
      </c>
      <c r="M370" s="55">
        <f t="shared" si="28"/>
        <v>0.42615908806096298</v>
      </c>
      <c r="N370" s="52">
        <f t="shared" si="29"/>
        <v>0.6733777167802385</v>
      </c>
      <c r="O370" s="53"/>
      <c r="P370" s="53"/>
    </row>
    <row r="371" spans="1:16" x14ac:dyDescent="0.25">
      <c r="A371" s="159">
        <v>368</v>
      </c>
      <c r="B371" s="167" t="s">
        <v>99</v>
      </c>
      <c r="C371" s="203" t="s">
        <v>90</v>
      </c>
      <c r="D371" s="166" t="s">
        <v>817</v>
      </c>
      <c r="E371" s="208" t="s">
        <v>818</v>
      </c>
      <c r="F371" s="223">
        <v>886</v>
      </c>
      <c r="G371" s="223">
        <v>1526611.9750000001</v>
      </c>
      <c r="H371" s="8">
        <v>432</v>
      </c>
      <c r="I371" s="8">
        <v>770055</v>
      </c>
      <c r="J371" s="51">
        <f t="shared" si="25"/>
        <v>0.48758465011286684</v>
      </c>
      <c r="K371" s="51">
        <f t="shared" si="26"/>
        <v>0.50442090892153524</v>
      </c>
      <c r="L371" s="55">
        <f t="shared" si="27"/>
        <v>0.14627539503386006</v>
      </c>
      <c r="M371" s="55">
        <f t="shared" si="28"/>
        <v>0.35309463624507464</v>
      </c>
      <c r="N371" s="52">
        <f t="shared" si="29"/>
        <v>0.4993700312789347</v>
      </c>
      <c r="O371" s="53"/>
      <c r="P371" s="53"/>
    </row>
    <row r="372" spans="1:16" x14ac:dyDescent="0.25">
      <c r="A372" s="159">
        <v>369</v>
      </c>
      <c r="B372" s="167" t="s">
        <v>99</v>
      </c>
      <c r="C372" s="203" t="s">
        <v>90</v>
      </c>
      <c r="D372" s="166" t="s">
        <v>824</v>
      </c>
      <c r="E372" s="208" t="s">
        <v>825</v>
      </c>
      <c r="F372" s="223">
        <v>621</v>
      </c>
      <c r="G372" s="223">
        <v>1105906.7749999999</v>
      </c>
      <c r="H372" s="8">
        <v>526</v>
      </c>
      <c r="I372" s="8">
        <v>604475</v>
      </c>
      <c r="J372" s="51">
        <f t="shared" si="25"/>
        <v>0.8470209339774557</v>
      </c>
      <c r="K372" s="51">
        <f t="shared" si="26"/>
        <v>0.54658766332270647</v>
      </c>
      <c r="L372" s="55">
        <f t="shared" si="27"/>
        <v>0.25410628019323672</v>
      </c>
      <c r="M372" s="55">
        <f t="shared" si="28"/>
        <v>0.38261136432589449</v>
      </c>
      <c r="N372" s="52">
        <f t="shared" si="29"/>
        <v>0.63671764451913115</v>
      </c>
      <c r="O372" s="53"/>
      <c r="P372" s="53"/>
    </row>
    <row r="373" spans="1:16" x14ac:dyDescent="0.25">
      <c r="A373" s="159">
        <v>370</v>
      </c>
      <c r="B373" s="167" t="s">
        <v>99</v>
      </c>
      <c r="C373" s="203" t="s">
        <v>90</v>
      </c>
      <c r="D373" s="166" t="s">
        <v>819</v>
      </c>
      <c r="E373" s="208" t="s">
        <v>820</v>
      </c>
      <c r="F373" s="223">
        <v>679</v>
      </c>
      <c r="G373" s="223">
        <v>1586461.575</v>
      </c>
      <c r="H373" s="8">
        <v>594</v>
      </c>
      <c r="I373" s="8">
        <v>1104765</v>
      </c>
      <c r="J373" s="51">
        <f t="shared" si="25"/>
        <v>0.8748159057437408</v>
      </c>
      <c r="K373" s="51">
        <f t="shared" si="26"/>
        <v>0.69637047465205704</v>
      </c>
      <c r="L373" s="55">
        <f t="shared" si="27"/>
        <v>0.26244477172312225</v>
      </c>
      <c r="M373" s="55">
        <f t="shared" si="28"/>
        <v>0.48745933225643989</v>
      </c>
      <c r="N373" s="52">
        <f t="shared" si="29"/>
        <v>0.7499041039795622</v>
      </c>
      <c r="O373" s="53"/>
      <c r="P373" s="53"/>
    </row>
    <row r="374" spans="1:16" x14ac:dyDescent="0.25">
      <c r="A374" s="159">
        <v>371</v>
      </c>
      <c r="B374" s="167" t="s">
        <v>99</v>
      </c>
      <c r="C374" s="203" t="s">
        <v>90</v>
      </c>
      <c r="D374" s="166" t="s">
        <v>823</v>
      </c>
      <c r="E374" s="208" t="s">
        <v>1445</v>
      </c>
      <c r="F374" s="223">
        <v>649</v>
      </c>
      <c r="G374" s="223">
        <v>1192797.95</v>
      </c>
      <c r="H374" s="8">
        <v>481</v>
      </c>
      <c r="I374" s="8">
        <v>771430</v>
      </c>
      <c r="J374" s="51">
        <f t="shared" si="25"/>
        <v>0.74114021571648692</v>
      </c>
      <c r="K374" s="51">
        <f t="shared" si="26"/>
        <v>0.64673987744529582</v>
      </c>
      <c r="L374" s="55">
        <f t="shared" si="27"/>
        <v>0.22234206471494608</v>
      </c>
      <c r="M374" s="55">
        <f t="shared" si="28"/>
        <v>0.45271791421170704</v>
      </c>
      <c r="N374" s="52">
        <f t="shared" si="29"/>
        <v>0.67505997892665315</v>
      </c>
      <c r="O374" s="53"/>
      <c r="P374" s="53"/>
    </row>
    <row r="375" spans="1:16" x14ac:dyDescent="0.25">
      <c r="A375" s="159">
        <v>372</v>
      </c>
      <c r="B375" s="167" t="s">
        <v>100</v>
      </c>
      <c r="C375" s="203" t="s">
        <v>90</v>
      </c>
      <c r="D375" s="166" t="s">
        <v>827</v>
      </c>
      <c r="E375" s="208" t="s">
        <v>1089</v>
      </c>
      <c r="F375" s="223">
        <v>350</v>
      </c>
      <c r="G375" s="223">
        <v>505217.94999999995</v>
      </c>
      <c r="H375" s="8">
        <v>300</v>
      </c>
      <c r="I375" s="8">
        <v>402050</v>
      </c>
      <c r="J375" s="51">
        <f t="shared" si="25"/>
        <v>0.8571428571428571</v>
      </c>
      <c r="K375" s="51">
        <f t="shared" si="26"/>
        <v>0.79579516127643535</v>
      </c>
      <c r="L375" s="55">
        <f t="shared" si="27"/>
        <v>0.25714285714285712</v>
      </c>
      <c r="M375" s="55">
        <f t="shared" si="28"/>
        <v>0.55705661289350472</v>
      </c>
      <c r="N375" s="52">
        <f t="shared" si="29"/>
        <v>0.81419947003636184</v>
      </c>
      <c r="O375" s="53"/>
      <c r="P375" s="53"/>
    </row>
    <row r="376" spans="1:16" x14ac:dyDescent="0.25">
      <c r="A376" s="159">
        <v>373</v>
      </c>
      <c r="B376" s="167" t="s">
        <v>100</v>
      </c>
      <c r="C376" s="203" t="s">
        <v>90</v>
      </c>
      <c r="D376" s="166" t="s">
        <v>826</v>
      </c>
      <c r="E376" s="208" t="s">
        <v>1250</v>
      </c>
      <c r="F376" s="223">
        <v>1009</v>
      </c>
      <c r="G376" s="223">
        <v>1252801</v>
      </c>
      <c r="H376" s="8">
        <v>767</v>
      </c>
      <c r="I376" s="8">
        <v>872975</v>
      </c>
      <c r="J376" s="51">
        <f t="shared" si="25"/>
        <v>0.76015857284440036</v>
      </c>
      <c r="K376" s="51">
        <f t="shared" si="26"/>
        <v>0.69681856895069527</v>
      </c>
      <c r="L376" s="55">
        <f t="shared" si="27"/>
        <v>0.22804757185332009</v>
      </c>
      <c r="M376" s="55">
        <f t="shared" si="28"/>
        <v>0.48777299826548665</v>
      </c>
      <c r="N376" s="52">
        <f t="shared" si="29"/>
        <v>0.71582057011880673</v>
      </c>
      <c r="O376" s="53"/>
      <c r="P376" s="53"/>
    </row>
    <row r="377" spans="1:16" x14ac:dyDescent="0.25">
      <c r="A377" s="159">
        <v>374</v>
      </c>
      <c r="B377" s="167" t="s">
        <v>100</v>
      </c>
      <c r="C377" s="203" t="s">
        <v>90</v>
      </c>
      <c r="D377" s="166" t="s">
        <v>828</v>
      </c>
      <c r="E377" s="208" t="s">
        <v>1251</v>
      </c>
      <c r="F377" s="223">
        <v>630</v>
      </c>
      <c r="G377" s="223">
        <v>814406.67500000005</v>
      </c>
      <c r="H377" s="8">
        <v>360</v>
      </c>
      <c r="I377" s="8">
        <v>485360</v>
      </c>
      <c r="J377" s="51">
        <f t="shared" si="25"/>
        <v>0.5714285714285714</v>
      </c>
      <c r="K377" s="51">
        <f t="shared" si="26"/>
        <v>0.59596761040790824</v>
      </c>
      <c r="L377" s="55">
        <f t="shared" si="27"/>
        <v>0.1714285714285714</v>
      </c>
      <c r="M377" s="55">
        <f t="shared" si="28"/>
        <v>0.41717732728553575</v>
      </c>
      <c r="N377" s="52">
        <f t="shared" si="29"/>
        <v>0.58860589871410718</v>
      </c>
      <c r="O377" s="53"/>
      <c r="P377" s="53"/>
    </row>
    <row r="378" spans="1:16" x14ac:dyDescent="0.25">
      <c r="A378" s="159">
        <v>375</v>
      </c>
      <c r="B378" s="167" t="s">
        <v>89</v>
      </c>
      <c r="C378" s="203" t="s">
        <v>90</v>
      </c>
      <c r="D378" s="166" t="s">
        <v>776</v>
      </c>
      <c r="E378" s="208" t="s">
        <v>1295</v>
      </c>
      <c r="F378" s="223">
        <v>1119</v>
      </c>
      <c r="G378" s="223">
        <v>1912029.45</v>
      </c>
      <c r="H378" s="8">
        <v>931</v>
      </c>
      <c r="I378" s="8">
        <v>1211050</v>
      </c>
      <c r="J378" s="51">
        <f t="shared" si="25"/>
        <v>0.83199285075960683</v>
      </c>
      <c r="K378" s="51">
        <f t="shared" si="26"/>
        <v>0.63338459561906857</v>
      </c>
      <c r="L378" s="55">
        <f t="shared" si="27"/>
        <v>0.24959785522788203</v>
      </c>
      <c r="M378" s="55">
        <f t="shared" si="28"/>
        <v>0.44336921693334796</v>
      </c>
      <c r="N378" s="52">
        <f t="shared" si="29"/>
        <v>0.69296707216122999</v>
      </c>
      <c r="O378" s="53"/>
      <c r="P378" s="53"/>
    </row>
    <row r="379" spans="1:16" x14ac:dyDescent="0.25">
      <c r="A379" s="159">
        <v>376</v>
      </c>
      <c r="B379" s="167" t="s">
        <v>89</v>
      </c>
      <c r="C379" s="203" t="s">
        <v>90</v>
      </c>
      <c r="D379" s="166" t="s">
        <v>770</v>
      </c>
      <c r="E379" s="208" t="s">
        <v>1058</v>
      </c>
      <c r="F379" s="223">
        <v>937</v>
      </c>
      <c r="G379" s="223">
        <v>1472891.55</v>
      </c>
      <c r="H379" s="8">
        <v>1122</v>
      </c>
      <c r="I379" s="8">
        <v>1386935</v>
      </c>
      <c r="J379" s="51">
        <f t="shared" si="25"/>
        <v>1.1974386339381002</v>
      </c>
      <c r="K379" s="51">
        <f t="shared" si="26"/>
        <v>0.94164095109378554</v>
      </c>
      <c r="L379" s="55">
        <f t="shared" si="27"/>
        <v>0.3</v>
      </c>
      <c r="M379" s="55">
        <f t="shared" si="28"/>
        <v>0.65914866576564979</v>
      </c>
      <c r="N379" s="52">
        <f t="shared" si="29"/>
        <v>0.95914866576564983</v>
      </c>
      <c r="O379" s="53"/>
      <c r="P379" s="53"/>
    </row>
    <row r="380" spans="1:16" x14ac:dyDescent="0.25">
      <c r="A380" s="159">
        <v>377</v>
      </c>
      <c r="B380" s="167" t="s">
        <v>89</v>
      </c>
      <c r="C380" s="203" t="s">
        <v>90</v>
      </c>
      <c r="D380" s="166" t="s">
        <v>778</v>
      </c>
      <c r="E380" s="208" t="s">
        <v>779</v>
      </c>
      <c r="F380" s="223">
        <v>817</v>
      </c>
      <c r="G380" s="223">
        <v>1298299.7</v>
      </c>
      <c r="H380" s="8">
        <v>671</v>
      </c>
      <c r="I380" s="8">
        <v>1076955</v>
      </c>
      <c r="J380" s="51">
        <f t="shared" si="25"/>
        <v>0.82129742962056307</v>
      </c>
      <c r="K380" s="51">
        <f t="shared" si="26"/>
        <v>0.82951186078222161</v>
      </c>
      <c r="L380" s="55">
        <f t="shared" si="27"/>
        <v>0.2463892288861689</v>
      </c>
      <c r="M380" s="55">
        <f t="shared" si="28"/>
        <v>0.58065830254755513</v>
      </c>
      <c r="N380" s="52">
        <f t="shared" si="29"/>
        <v>0.827047531433724</v>
      </c>
      <c r="O380" s="53"/>
      <c r="P380" s="53"/>
    </row>
    <row r="381" spans="1:16" x14ac:dyDescent="0.25">
      <c r="A381" s="159">
        <v>378</v>
      </c>
      <c r="B381" s="167" t="s">
        <v>89</v>
      </c>
      <c r="C381" s="203" t="s">
        <v>90</v>
      </c>
      <c r="D381" s="166" t="s">
        <v>774</v>
      </c>
      <c r="E381" s="208" t="s">
        <v>775</v>
      </c>
      <c r="F381" s="223">
        <v>820</v>
      </c>
      <c r="G381" s="223">
        <v>1232191.8999999999</v>
      </c>
      <c r="H381" s="8">
        <v>873</v>
      </c>
      <c r="I381" s="8">
        <v>1083075</v>
      </c>
      <c r="J381" s="51">
        <f t="shared" si="25"/>
        <v>1.0646341463414635</v>
      </c>
      <c r="K381" s="51">
        <f t="shared" si="26"/>
        <v>0.87898240525684357</v>
      </c>
      <c r="L381" s="55">
        <f t="shared" si="27"/>
        <v>0.3</v>
      </c>
      <c r="M381" s="55">
        <f t="shared" si="28"/>
        <v>0.61528768367979048</v>
      </c>
      <c r="N381" s="52">
        <f t="shared" si="29"/>
        <v>0.91528768367979052</v>
      </c>
      <c r="O381" s="53"/>
      <c r="P381" s="53"/>
    </row>
    <row r="382" spans="1:16" x14ac:dyDescent="0.25">
      <c r="A382" s="159">
        <v>379</v>
      </c>
      <c r="B382" s="167" t="s">
        <v>89</v>
      </c>
      <c r="C382" s="203" t="s">
        <v>90</v>
      </c>
      <c r="D382" s="166" t="s">
        <v>771</v>
      </c>
      <c r="E382" s="208" t="s">
        <v>772</v>
      </c>
      <c r="F382" s="223">
        <v>635</v>
      </c>
      <c r="G382" s="223">
        <v>1090793.8500000001</v>
      </c>
      <c r="H382" s="8">
        <v>500</v>
      </c>
      <c r="I382" s="8">
        <v>968380</v>
      </c>
      <c r="J382" s="51">
        <f t="shared" si="25"/>
        <v>0.78740157480314965</v>
      </c>
      <c r="K382" s="51">
        <f t="shared" si="26"/>
        <v>0.88777544904566519</v>
      </c>
      <c r="L382" s="55">
        <f t="shared" si="27"/>
        <v>0.23622047244094488</v>
      </c>
      <c r="M382" s="55">
        <f t="shared" si="28"/>
        <v>0.62144281433196558</v>
      </c>
      <c r="N382" s="52">
        <f t="shared" si="29"/>
        <v>0.85766328677291048</v>
      </c>
      <c r="O382" s="53"/>
      <c r="P382" s="53"/>
    </row>
    <row r="383" spans="1:16" x14ac:dyDescent="0.25">
      <c r="A383" s="159">
        <v>380</v>
      </c>
      <c r="B383" s="167" t="s">
        <v>89</v>
      </c>
      <c r="C383" s="203" t="s">
        <v>90</v>
      </c>
      <c r="D383" s="166" t="s">
        <v>780</v>
      </c>
      <c r="E383" s="208" t="s">
        <v>1208</v>
      </c>
      <c r="F383" s="223">
        <v>825</v>
      </c>
      <c r="G383" s="223">
        <v>1315816.1499999999</v>
      </c>
      <c r="H383" s="8">
        <v>646</v>
      </c>
      <c r="I383" s="8">
        <v>742590</v>
      </c>
      <c r="J383" s="51">
        <f t="shared" si="25"/>
        <v>0.78303030303030308</v>
      </c>
      <c r="K383" s="51">
        <f t="shared" si="26"/>
        <v>0.56435695822702892</v>
      </c>
      <c r="L383" s="55">
        <f t="shared" si="27"/>
        <v>0.2349090909090909</v>
      </c>
      <c r="M383" s="55">
        <f t="shared" si="28"/>
        <v>0.39504987075892023</v>
      </c>
      <c r="N383" s="52">
        <f t="shared" si="29"/>
        <v>0.62995896166801113</v>
      </c>
      <c r="O383" s="53"/>
      <c r="P383" s="53"/>
    </row>
    <row r="384" spans="1:16" x14ac:dyDescent="0.25">
      <c r="A384" s="159">
        <v>381</v>
      </c>
      <c r="B384" s="167" t="s">
        <v>89</v>
      </c>
      <c r="C384" s="203" t="s">
        <v>90</v>
      </c>
      <c r="D384" s="166" t="s">
        <v>777</v>
      </c>
      <c r="E384" s="208" t="s">
        <v>1296</v>
      </c>
      <c r="F384" s="223">
        <v>647</v>
      </c>
      <c r="G384" s="223">
        <v>999732.95</v>
      </c>
      <c r="H384" s="8">
        <v>486</v>
      </c>
      <c r="I384" s="8">
        <v>666480</v>
      </c>
      <c r="J384" s="51">
        <f t="shared" si="25"/>
        <v>0.75115919629057182</v>
      </c>
      <c r="K384" s="51">
        <f t="shared" si="26"/>
        <v>0.66665803102718579</v>
      </c>
      <c r="L384" s="55">
        <f t="shared" si="27"/>
        <v>0.22534775888717154</v>
      </c>
      <c r="M384" s="55">
        <f t="shared" si="28"/>
        <v>0.46666062171903</v>
      </c>
      <c r="N384" s="52">
        <f t="shared" si="29"/>
        <v>0.69200838060620151</v>
      </c>
      <c r="O384" s="53"/>
      <c r="P384" s="53"/>
    </row>
    <row r="385" spans="1:16" x14ac:dyDescent="0.25">
      <c r="A385" s="159">
        <v>382</v>
      </c>
      <c r="B385" s="167" t="s">
        <v>89</v>
      </c>
      <c r="C385" s="203" t="s">
        <v>90</v>
      </c>
      <c r="D385" s="166" t="s">
        <v>773</v>
      </c>
      <c r="E385" s="208" t="s">
        <v>537</v>
      </c>
      <c r="F385" s="223">
        <v>707</v>
      </c>
      <c r="G385" s="223">
        <v>1183826.125</v>
      </c>
      <c r="H385" s="8">
        <v>546</v>
      </c>
      <c r="I385" s="8">
        <v>824670</v>
      </c>
      <c r="J385" s="51">
        <f t="shared" si="25"/>
        <v>0.7722772277227723</v>
      </c>
      <c r="K385" s="51">
        <f t="shared" si="26"/>
        <v>0.69661412481499341</v>
      </c>
      <c r="L385" s="55">
        <f t="shared" si="27"/>
        <v>0.23168316831683167</v>
      </c>
      <c r="M385" s="55">
        <f t="shared" si="28"/>
        <v>0.48762988737049534</v>
      </c>
      <c r="N385" s="52">
        <f t="shared" si="29"/>
        <v>0.71931305568732706</v>
      </c>
      <c r="O385" s="53"/>
      <c r="P385" s="53"/>
    </row>
    <row r="386" spans="1:16" x14ac:dyDescent="0.25">
      <c r="A386" s="159">
        <v>383</v>
      </c>
      <c r="B386" s="167" t="s">
        <v>92</v>
      </c>
      <c r="C386" s="203" t="s">
        <v>90</v>
      </c>
      <c r="D386" s="166" t="s">
        <v>781</v>
      </c>
      <c r="E386" s="208" t="s">
        <v>782</v>
      </c>
      <c r="F386" s="223">
        <v>1540</v>
      </c>
      <c r="G386" s="223">
        <v>2731772.4750000001</v>
      </c>
      <c r="H386" s="8">
        <v>1201</v>
      </c>
      <c r="I386" s="8">
        <v>2313885</v>
      </c>
      <c r="J386" s="51">
        <f t="shared" si="25"/>
        <v>0.77987012987012982</v>
      </c>
      <c r="K386" s="51">
        <f t="shared" si="26"/>
        <v>0.84702698382668196</v>
      </c>
      <c r="L386" s="55">
        <f t="shared" si="27"/>
        <v>0.23396103896103893</v>
      </c>
      <c r="M386" s="55">
        <f t="shared" si="28"/>
        <v>0.59291888867867737</v>
      </c>
      <c r="N386" s="52">
        <f t="shared" si="29"/>
        <v>0.82687992763971629</v>
      </c>
      <c r="O386" s="53"/>
      <c r="P386" s="53"/>
    </row>
    <row r="387" spans="1:16" x14ac:dyDescent="0.25">
      <c r="A387" s="159">
        <v>384</v>
      </c>
      <c r="B387" s="167" t="s">
        <v>92</v>
      </c>
      <c r="C387" s="203" t="s">
        <v>90</v>
      </c>
      <c r="D387" s="166" t="s">
        <v>783</v>
      </c>
      <c r="E387" s="208" t="s">
        <v>353</v>
      </c>
      <c r="F387" s="223">
        <v>933</v>
      </c>
      <c r="G387" s="223">
        <v>1391555.4</v>
      </c>
      <c r="H387" s="8">
        <v>960</v>
      </c>
      <c r="I387" s="8">
        <v>1411860</v>
      </c>
      <c r="J387" s="51">
        <f t="shared" si="25"/>
        <v>1.0289389067524115</v>
      </c>
      <c r="K387" s="51">
        <f t="shared" si="26"/>
        <v>1.01459129834141</v>
      </c>
      <c r="L387" s="55">
        <f t="shared" si="27"/>
        <v>0.3</v>
      </c>
      <c r="M387" s="55">
        <f t="shared" si="28"/>
        <v>0.7</v>
      </c>
      <c r="N387" s="52">
        <f t="shared" si="29"/>
        <v>1</v>
      </c>
      <c r="O387" s="53"/>
      <c r="P387" s="53"/>
    </row>
    <row r="388" spans="1:16" x14ac:dyDescent="0.25">
      <c r="A388" s="159">
        <v>385</v>
      </c>
      <c r="B388" s="167" t="s">
        <v>92</v>
      </c>
      <c r="C388" s="203" t="s">
        <v>90</v>
      </c>
      <c r="D388" s="166" t="s">
        <v>786</v>
      </c>
      <c r="E388" s="208" t="s">
        <v>787</v>
      </c>
      <c r="F388" s="223">
        <v>752</v>
      </c>
      <c r="G388" s="223">
        <v>1095470.8</v>
      </c>
      <c r="H388" s="8">
        <v>689</v>
      </c>
      <c r="I388" s="8">
        <v>938705</v>
      </c>
      <c r="J388" s="51">
        <f t="shared" ref="J388:J451" si="30">IFERROR(H388/F388,0)</f>
        <v>0.91622340425531912</v>
      </c>
      <c r="K388" s="51">
        <f t="shared" ref="K388:K451" si="31">IFERROR(I388/G388,0)</f>
        <v>0.85689641385238202</v>
      </c>
      <c r="L388" s="55">
        <f t="shared" si="27"/>
        <v>0.27486702127659574</v>
      </c>
      <c r="M388" s="55">
        <f t="shared" si="28"/>
        <v>0.59982748969666733</v>
      </c>
      <c r="N388" s="52">
        <f t="shared" si="29"/>
        <v>0.87469451097326312</v>
      </c>
      <c r="O388" s="53"/>
      <c r="P388" s="53"/>
    </row>
    <row r="389" spans="1:16" x14ac:dyDescent="0.25">
      <c r="A389" s="159">
        <v>386</v>
      </c>
      <c r="B389" s="167" t="s">
        <v>92</v>
      </c>
      <c r="C389" s="203" t="s">
        <v>90</v>
      </c>
      <c r="D389" s="166" t="s">
        <v>784</v>
      </c>
      <c r="E389" s="208" t="s">
        <v>785</v>
      </c>
      <c r="F389" s="223">
        <v>818</v>
      </c>
      <c r="G389" s="223">
        <v>1249564.325</v>
      </c>
      <c r="H389" s="8">
        <v>613</v>
      </c>
      <c r="I389" s="8">
        <v>979205</v>
      </c>
      <c r="J389" s="51">
        <f t="shared" si="30"/>
        <v>0.74938875305623476</v>
      </c>
      <c r="K389" s="51">
        <f t="shared" si="31"/>
        <v>0.78363712888490156</v>
      </c>
      <c r="L389" s="55">
        <f t="shared" ref="L389:L452" si="32">IF((J389*0.3)&gt;30%,30%,(J389*0.3))</f>
        <v>0.22481662591687043</v>
      </c>
      <c r="M389" s="55">
        <f t="shared" ref="M389:M452" si="33">IF((K389*0.7)&gt;70%,70%,(K389*0.7))</f>
        <v>0.54854599021943107</v>
      </c>
      <c r="N389" s="52">
        <f t="shared" ref="N389:N452" si="34">L389+M389</f>
        <v>0.77336261613630153</v>
      </c>
      <c r="O389" s="53"/>
      <c r="P389" s="53"/>
    </row>
    <row r="390" spans="1:16" x14ac:dyDescent="0.25">
      <c r="A390" s="159">
        <v>387</v>
      </c>
      <c r="B390" s="209" t="s">
        <v>104</v>
      </c>
      <c r="C390" s="210" t="s">
        <v>90</v>
      </c>
      <c r="D390" s="166" t="s">
        <v>756</v>
      </c>
      <c r="E390" s="211" t="s">
        <v>759</v>
      </c>
      <c r="F390" s="223">
        <v>999</v>
      </c>
      <c r="G390" s="223">
        <v>2345400.6</v>
      </c>
      <c r="H390" s="8">
        <v>1211</v>
      </c>
      <c r="I390" s="8">
        <v>2419835</v>
      </c>
      <c r="J390" s="51">
        <f t="shared" si="30"/>
        <v>1.2122122122122123</v>
      </c>
      <c r="K390" s="51">
        <f t="shared" si="31"/>
        <v>1.0317363268347419</v>
      </c>
      <c r="L390" s="55">
        <f t="shared" si="32"/>
        <v>0.3</v>
      </c>
      <c r="M390" s="55">
        <f t="shared" si="33"/>
        <v>0.7</v>
      </c>
      <c r="N390" s="52">
        <f t="shared" si="34"/>
        <v>1</v>
      </c>
      <c r="O390" s="53"/>
      <c r="P390" s="53"/>
    </row>
    <row r="391" spans="1:16" x14ac:dyDescent="0.25">
      <c r="A391" s="159">
        <v>388</v>
      </c>
      <c r="B391" s="209" t="s">
        <v>104</v>
      </c>
      <c r="C391" s="210" t="s">
        <v>90</v>
      </c>
      <c r="D391" s="166" t="s">
        <v>758</v>
      </c>
      <c r="E391" s="211" t="s">
        <v>1403</v>
      </c>
      <c r="F391" s="223">
        <v>970</v>
      </c>
      <c r="G391" s="223">
        <v>2273096.5750000002</v>
      </c>
      <c r="H391" s="8">
        <v>1363</v>
      </c>
      <c r="I391" s="8">
        <v>2645750</v>
      </c>
      <c r="J391" s="51">
        <f t="shared" si="30"/>
        <v>1.4051546391752576</v>
      </c>
      <c r="K391" s="51">
        <f t="shared" si="31"/>
        <v>1.1639408677565755</v>
      </c>
      <c r="L391" s="55">
        <f t="shared" si="32"/>
        <v>0.3</v>
      </c>
      <c r="M391" s="55">
        <f t="shared" si="33"/>
        <v>0.7</v>
      </c>
      <c r="N391" s="52">
        <f t="shared" si="34"/>
        <v>1</v>
      </c>
      <c r="O391" s="53"/>
      <c r="P391" s="53"/>
    </row>
    <row r="392" spans="1:16" x14ac:dyDescent="0.25">
      <c r="A392" s="159">
        <v>389</v>
      </c>
      <c r="B392" s="212" t="s">
        <v>104</v>
      </c>
      <c r="C392" s="213" t="s">
        <v>90</v>
      </c>
      <c r="D392" s="166" t="s">
        <v>761</v>
      </c>
      <c r="E392" s="213" t="s">
        <v>762</v>
      </c>
      <c r="F392" s="223">
        <v>572</v>
      </c>
      <c r="G392" s="223">
        <v>1493196.4750000001</v>
      </c>
      <c r="H392" s="8">
        <v>573</v>
      </c>
      <c r="I392" s="8">
        <v>1331400</v>
      </c>
      <c r="J392" s="51">
        <f t="shared" si="30"/>
        <v>1.0017482517482517</v>
      </c>
      <c r="K392" s="51">
        <f t="shared" si="31"/>
        <v>0.89164421580890751</v>
      </c>
      <c r="L392" s="55">
        <f t="shared" si="32"/>
        <v>0.3</v>
      </c>
      <c r="M392" s="55">
        <f t="shared" si="33"/>
        <v>0.62415095106623519</v>
      </c>
      <c r="N392" s="52">
        <f t="shared" si="34"/>
        <v>0.92415095106623513</v>
      </c>
      <c r="O392" s="53"/>
      <c r="P392" s="53"/>
    </row>
    <row r="393" spans="1:16" x14ac:dyDescent="0.25">
      <c r="A393" s="159">
        <v>390</v>
      </c>
      <c r="B393" s="212" t="s">
        <v>104</v>
      </c>
      <c r="C393" s="213" t="s">
        <v>90</v>
      </c>
      <c r="D393" s="166" t="s">
        <v>763</v>
      </c>
      <c r="E393" s="213" t="s">
        <v>764</v>
      </c>
      <c r="F393" s="223">
        <v>920</v>
      </c>
      <c r="G393" s="223">
        <v>2220805.7000000002</v>
      </c>
      <c r="H393" s="8">
        <v>798</v>
      </c>
      <c r="I393" s="8">
        <v>1899070</v>
      </c>
      <c r="J393" s="51">
        <f t="shared" si="30"/>
        <v>0.86739130434782608</v>
      </c>
      <c r="K393" s="51">
        <f t="shared" si="31"/>
        <v>0.85512658761637717</v>
      </c>
      <c r="L393" s="55">
        <f t="shared" si="32"/>
        <v>0.26021739130434779</v>
      </c>
      <c r="M393" s="55">
        <f t="shared" si="33"/>
        <v>0.59858861133146402</v>
      </c>
      <c r="N393" s="52">
        <f t="shared" si="34"/>
        <v>0.85880600263581175</v>
      </c>
      <c r="O393" s="53"/>
      <c r="P393" s="53"/>
    </row>
    <row r="394" spans="1:16" x14ac:dyDescent="0.25">
      <c r="A394" s="159">
        <v>391</v>
      </c>
      <c r="B394" s="212" t="s">
        <v>104</v>
      </c>
      <c r="C394" s="213" t="s">
        <v>90</v>
      </c>
      <c r="D394" s="166" t="s">
        <v>760</v>
      </c>
      <c r="E394" s="211" t="s">
        <v>1446</v>
      </c>
      <c r="F394" s="223">
        <v>712</v>
      </c>
      <c r="G394" s="223">
        <v>1593436.7749999999</v>
      </c>
      <c r="H394" s="8">
        <v>530</v>
      </c>
      <c r="I394" s="8">
        <v>1421940</v>
      </c>
      <c r="J394" s="51">
        <f t="shared" si="30"/>
        <v>0.7443820224719101</v>
      </c>
      <c r="K394" s="51">
        <f t="shared" si="31"/>
        <v>0.89237302810461372</v>
      </c>
      <c r="L394" s="55">
        <f t="shared" si="32"/>
        <v>0.22331460674157302</v>
      </c>
      <c r="M394" s="55">
        <f t="shared" si="33"/>
        <v>0.62466111967322957</v>
      </c>
      <c r="N394" s="52">
        <f t="shared" si="34"/>
        <v>0.84797572641480257</v>
      </c>
      <c r="O394" s="53"/>
      <c r="P394" s="53"/>
    </row>
    <row r="395" spans="1:16" x14ac:dyDescent="0.25">
      <c r="A395" s="159">
        <v>392</v>
      </c>
      <c r="B395" s="212" t="s">
        <v>104</v>
      </c>
      <c r="C395" s="213" t="s">
        <v>90</v>
      </c>
      <c r="D395" s="166" t="s">
        <v>769</v>
      </c>
      <c r="E395" s="214" t="s">
        <v>766</v>
      </c>
      <c r="F395" s="223">
        <v>804</v>
      </c>
      <c r="G395" s="223">
        <v>1638805.7</v>
      </c>
      <c r="H395" s="8">
        <v>1155</v>
      </c>
      <c r="I395" s="8">
        <v>1902375</v>
      </c>
      <c r="J395" s="51">
        <f t="shared" si="30"/>
        <v>1.4365671641791045</v>
      </c>
      <c r="K395" s="51">
        <f t="shared" si="31"/>
        <v>1.1608301093900271</v>
      </c>
      <c r="L395" s="55">
        <f t="shared" si="32"/>
        <v>0.3</v>
      </c>
      <c r="M395" s="55">
        <f t="shared" si="33"/>
        <v>0.7</v>
      </c>
      <c r="N395" s="52">
        <f t="shared" si="34"/>
        <v>1</v>
      </c>
      <c r="O395" s="53"/>
      <c r="P395" s="53"/>
    </row>
    <row r="396" spans="1:16" x14ac:dyDescent="0.25">
      <c r="A396" s="159">
        <v>393</v>
      </c>
      <c r="B396" s="212" t="s">
        <v>104</v>
      </c>
      <c r="C396" s="213" t="s">
        <v>90</v>
      </c>
      <c r="D396" s="166" t="s">
        <v>767</v>
      </c>
      <c r="E396" s="213" t="s">
        <v>768</v>
      </c>
      <c r="F396" s="223">
        <v>903</v>
      </c>
      <c r="G396" s="223">
        <v>2264745.7000000002</v>
      </c>
      <c r="H396" s="8">
        <v>989</v>
      </c>
      <c r="I396" s="8">
        <v>2353625</v>
      </c>
      <c r="J396" s="51">
        <f t="shared" si="30"/>
        <v>1.0952380952380953</v>
      </c>
      <c r="K396" s="51">
        <f t="shared" si="31"/>
        <v>1.0392447152013577</v>
      </c>
      <c r="L396" s="55">
        <f t="shared" si="32"/>
        <v>0.3</v>
      </c>
      <c r="M396" s="55">
        <f t="shared" si="33"/>
        <v>0.7</v>
      </c>
      <c r="N396" s="52">
        <f t="shared" si="34"/>
        <v>1</v>
      </c>
      <c r="O396" s="53"/>
      <c r="P396" s="53"/>
    </row>
    <row r="397" spans="1:16" x14ac:dyDescent="0.25">
      <c r="A397" s="159">
        <v>394</v>
      </c>
      <c r="B397" s="212" t="s">
        <v>104</v>
      </c>
      <c r="C397" s="215" t="s">
        <v>90</v>
      </c>
      <c r="D397" s="166" t="s">
        <v>765</v>
      </c>
      <c r="E397" s="214" t="s">
        <v>1155</v>
      </c>
      <c r="F397" s="223">
        <v>713</v>
      </c>
      <c r="G397" s="223">
        <v>1409715.3</v>
      </c>
      <c r="H397" s="8">
        <v>718</v>
      </c>
      <c r="I397" s="8">
        <v>1175255</v>
      </c>
      <c r="J397" s="51">
        <f t="shared" si="30"/>
        <v>1.0070126227208975</v>
      </c>
      <c r="K397" s="51">
        <f t="shared" si="31"/>
        <v>0.83368251731395693</v>
      </c>
      <c r="L397" s="55">
        <f t="shared" si="32"/>
        <v>0.3</v>
      </c>
      <c r="M397" s="55">
        <f t="shared" si="33"/>
        <v>0.58357776211976986</v>
      </c>
      <c r="N397" s="52">
        <f t="shared" si="34"/>
        <v>0.88357776211976979</v>
      </c>
      <c r="O397" s="53"/>
      <c r="P397" s="53"/>
    </row>
    <row r="398" spans="1:16" x14ac:dyDescent="0.25">
      <c r="A398" s="159">
        <v>395</v>
      </c>
      <c r="B398" s="209" t="s">
        <v>1059</v>
      </c>
      <c r="C398" s="210" t="s">
        <v>90</v>
      </c>
      <c r="D398" s="166" t="s">
        <v>749</v>
      </c>
      <c r="E398" s="213" t="s">
        <v>750</v>
      </c>
      <c r="F398" s="223">
        <v>1197</v>
      </c>
      <c r="G398" s="223">
        <v>2376221.9249999998</v>
      </c>
      <c r="H398" s="8">
        <v>1188</v>
      </c>
      <c r="I398" s="8">
        <v>2159735</v>
      </c>
      <c r="J398" s="51">
        <f t="shared" si="30"/>
        <v>0.99248120300751874</v>
      </c>
      <c r="K398" s="51">
        <f t="shared" si="31"/>
        <v>0.90889448383488014</v>
      </c>
      <c r="L398" s="55">
        <f t="shared" si="32"/>
        <v>0.29774436090225559</v>
      </c>
      <c r="M398" s="55">
        <f t="shared" si="33"/>
        <v>0.63622613868441602</v>
      </c>
      <c r="N398" s="52">
        <f t="shared" si="34"/>
        <v>0.93397049958667155</v>
      </c>
      <c r="O398" s="53"/>
      <c r="P398" s="53"/>
    </row>
    <row r="399" spans="1:16" x14ac:dyDescent="0.25">
      <c r="A399" s="159">
        <v>396</v>
      </c>
      <c r="B399" s="209" t="s">
        <v>1059</v>
      </c>
      <c r="C399" s="210" t="s">
        <v>90</v>
      </c>
      <c r="D399" s="166" t="s">
        <v>753</v>
      </c>
      <c r="E399" s="211" t="s">
        <v>1133</v>
      </c>
      <c r="F399" s="223">
        <v>857</v>
      </c>
      <c r="G399" s="223">
        <v>1463212.05</v>
      </c>
      <c r="H399" s="8">
        <v>568</v>
      </c>
      <c r="I399" s="8">
        <v>890110</v>
      </c>
      <c r="J399" s="51">
        <f t="shared" si="30"/>
        <v>0.66277712952158696</v>
      </c>
      <c r="K399" s="51">
        <f t="shared" si="31"/>
        <v>0.60832604542861712</v>
      </c>
      <c r="L399" s="55">
        <f t="shared" si="32"/>
        <v>0.19883313885647608</v>
      </c>
      <c r="M399" s="55">
        <f t="shared" si="33"/>
        <v>0.42582823180003199</v>
      </c>
      <c r="N399" s="52">
        <f t="shared" si="34"/>
        <v>0.62466137065650806</v>
      </c>
      <c r="O399" s="53"/>
      <c r="P399" s="53"/>
    </row>
    <row r="400" spans="1:16" x14ac:dyDescent="0.25">
      <c r="A400" s="159">
        <v>397</v>
      </c>
      <c r="B400" s="209" t="s">
        <v>1059</v>
      </c>
      <c r="C400" s="210" t="s">
        <v>90</v>
      </c>
      <c r="D400" s="166" t="s">
        <v>754</v>
      </c>
      <c r="E400" s="213" t="s">
        <v>755</v>
      </c>
      <c r="F400" s="223">
        <v>558</v>
      </c>
      <c r="G400" s="223">
        <v>823029.75</v>
      </c>
      <c r="H400" s="8">
        <v>340</v>
      </c>
      <c r="I400" s="8">
        <v>414145</v>
      </c>
      <c r="J400" s="51">
        <f t="shared" si="30"/>
        <v>0.60931899641577059</v>
      </c>
      <c r="K400" s="51">
        <f t="shared" si="31"/>
        <v>0.50319566212521483</v>
      </c>
      <c r="L400" s="55">
        <f t="shared" si="32"/>
        <v>0.18279569892473116</v>
      </c>
      <c r="M400" s="55">
        <f t="shared" si="33"/>
        <v>0.35223696348765038</v>
      </c>
      <c r="N400" s="52">
        <f t="shared" si="34"/>
        <v>0.53503266241238157</v>
      </c>
      <c r="O400" s="53"/>
      <c r="P400" s="53"/>
    </row>
    <row r="401" spans="1:16" x14ac:dyDescent="0.25">
      <c r="A401" s="159">
        <v>398</v>
      </c>
      <c r="B401" s="209" t="s">
        <v>1059</v>
      </c>
      <c r="C401" s="210" t="s">
        <v>90</v>
      </c>
      <c r="D401" s="166" t="s">
        <v>751</v>
      </c>
      <c r="E401" s="213" t="s">
        <v>752</v>
      </c>
      <c r="F401" s="223">
        <v>760</v>
      </c>
      <c r="G401" s="223">
        <v>1287224.6499999999</v>
      </c>
      <c r="H401" s="8">
        <v>787</v>
      </c>
      <c r="I401" s="8">
        <v>1166970</v>
      </c>
      <c r="J401" s="51">
        <f t="shared" si="30"/>
        <v>1.0355263157894736</v>
      </c>
      <c r="K401" s="51">
        <f t="shared" si="31"/>
        <v>0.90657835056219604</v>
      </c>
      <c r="L401" s="55">
        <f t="shared" si="32"/>
        <v>0.3</v>
      </c>
      <c r="M401" s="55">
        <f t="shared" si="33"/>
        <v>0.63460484539353723</v>
      </c>
      <c r="N401" s="52">
        <f t="shared" si="34"/>
        <v>0.93460484539353716</v>
      </c>
      <c r="O401" s="53"/>
      <c r="P401" s="53"/>
    </row>
    <row r="402" spans="1:16" x14ac:dyDescent="0.25">
      <c r="A402" s="159">
        <v>399</v>
      </c>
      <c r="B402" s="216" t="s">
        <v>1375</v>
      </c>
      <c r="C402" s="203" t="s">
        <v>90</v>
      </c>
      <c r="D402" s="166" t="s">
        <v>788</v>
      </c>
      <c r="E402" s="208" t="s">
        <v>789</v>
      </c>
      <c r="F402" s="223">
        <v>2574</v>
      </c>
      <c r="G402" s="223">
        <v>4848959.55</v>
      </c>
      <c r="H402" s="8">
        <v>1472</v>
      </c>
      <c r="I402" s="8">
        <v>3021975</v>
      </c>
      <c r="J402" s="51">
        <f t="shared" si="30"/>
        <v>0.5718725718725719</v>
      </c>
      <c r="K402" s="51">
        <f t="shared" si="31"/>
        <v>0.62322132590279089</v>
      </c>
      <c r="L402" s="55">
        <f t="shared" si="32"/>
        <v>0.17156177156177158</v>
      </c>
      <c r="M402" s="55">
        <f t="shared" si="33"/>
        <v>0.4362549281319536</v>
      </c>
      <c r="N402" s="52">
        <f t="shared" si="34"/>
        <v>0.6078166996937252</v>
      </c>
      <c r="O402" s="53"/>
      <c r="P402" s="53"/>
    </row>
    <row r="403" spans="1:16" x14ac:dyDescent="0.25">
      <c r="A403" s="159">
        <v>400</v>
      </c>
      <c r="B403" s="216" t="s">
        <v>1375</v>
      </c>
      <c r="C403" s="203" t="s">
        <v>90</v>
      </c>
      <c r="D403" s="166" t="s">
        <v>790</v>
      </c>
      <c r="E403" s="208" t="s">
        <v>1209</v>
      </c>
      <c r="F403" s="223">
        <v>628</v>
      </c>
      <c r="G403" s="223">
        <v>1375811.575</v>
      </c>
      <c r="H403" s="8">
        <v>673</v>
      </c>
      <c r="I403" s="8">
        <v>961955</v>
      </c>
      <c r="J403" s="51">
        <f t="shared" si="30"/>
        <v>1.0716560509554141</v>
      </c>
      <c r="K403" s="51">
        <f t="shared" si="31"/>
        <v>0.69919094844074126</v>
      </c>
      <c r="L403" s="55">
        <f t="shared" si="32"/>
        <v>0.3</v>
      </c>
      <c r="M403" s="55">
        <f t="shared" si="33"/>
        <v>0.48943366390851883</v>
      </c>
      <c r="N403" s="52">
        <f t="shared" si="34"/>
        <v>0.78943366390851888</v>
      </c>
      <c r="O403" s="53"/>
      <c r="P403" s="53"/>
    </row>
    <row r="404" spans="1:16" x14ac:dyDescent="0.25">
      <c r="A404" s="159">
        <v>401</v>
      </c>
      <c r="B404" s="216" t="s">
        <v>1375</v>
      </c>
      <c r="C404" s="203" t="s">
        <v>90</v>
      </c>
      <c r="D404" s="166" t="s">
        <v>792</v>
      </c>
      <c r="E404" s="208" t="s">
        <v>1210</v>
      </c>
      <c r="F404" s="223">
        <v>1092</v>
      </c>
      <c r="G404" s="223">
        <v>2077094.625</v>
      </c>
      <c r="H404" s="8">
        <v>993</v>
      </c>
      <c r="I404" s="8">
        <v>1594940</v>
      </c>
      <c r="J404" s="51">
        <f t="shared" si="30"/>
        <v>0.90934065934065933</v>
      </c>
      <c r="K404" s="51">
        <f t="shared" si="31"/>
        <v>0.76787065009135058</v>
      </c>
      <c r="L404" s="55">
        <f t="shared" si="32"/>
        <v>0.27280219780219778</v>
      </c>
      <c r="M404" s="55">
        <f t="shared" si="33"/>
        <v>0.53750945506394532</v>
      </c>
      <c r="N404" s="52">
        <f t="shared" si="34"/>
        <v>0.81031165286614315</v>
      </c>
      <c r="O404" s="53"/>
      <c r="P404" s="53"/>
    </row>
    <row r="405" spans="1:16" x14ac:dyDescent="0.25">
      <c r="A405" s="159">
        <v>402</v>
      </c>
      <c r="B405" s="216" t="s">
        <v>1375</v>
      </c>
      <c r="C405" s="203" t="s">
        <v>90</v>
      </c>
      <c r="D405" s="166" t="s">
        <v>791</v>
      </c>
      <c r="E405" s="208" t="s">
        <v>1211</v>
      </c>
      <c r="F405" s="223">
        <v>754</v>
      </c>
      <c r="G405" s="223">
        <v>1549686.675</v>
      </c>
      <c r="H405" s="8">
        <v>654</v>
      </c>
      <c r="I405" s="8">
        <v>908590</v>
      </c>
      <c r="J405" s="51">
        <f t="shared" si="30"/>
        <v>0.86737400530503983</v>
      </c>
      <c r="K405" s="51">
        <f t="shared" si="31"/>
        <v>0.58630561561742789</v>
      </c>
      <c r="L405" s="55">
        <f t="shared" si="32"/>
        <v>0.26021220159151193</v>
      </c>
      <c r="M405" s="55">
        <f t="shared" si="33"/>
        <v>0.41041393093219952</v>
      </c>
      <c r="N405" s="52">
        <f t="shared" si="34"/>
        <v>0.6706261325237115</v>
      </c>
      <c r="O405" s="53"/>
      <c r="P405" s="53"/>
    </row>
    <row r="406" spans="1:16" x14ac:dyDescent="0.25">
      <c r="A406" s="159">
        <v>403</v>
      </c>
      <c r="B406" s="171" t="s">
        <v>1303</v>
      </c>
      <c r="C406" s="203" t="s">
        <v>90</v>
      </c>
      <c r="D406" s="166" t="s">
        <v>793</v>
      </c>
      <c r="E406" s="217" t="s">
        <v>1402</v>
      </c>
      <c r="F406" s="223">
        <v>816</v>
      </c>
      <c r="G406" s="223">
        <v>1438863.05</v>
      </c>
      <c r="H406" s="8">
        <v>387</v>
      </c>
      <c r="I406" s="8">
        <v>628360</v>
      </c>
      <c r="J406" s="51">
        <f t="shared" si="30"/>
        <v>0.47426470588235292</v>
      </c>
      <c r="K406" s="51">
        <f t="shared" si="31"/>
        <v>0.43670591165712397</v>
      </c>
      <c r="L406" s="55">
        <f t="shared" si="32"/>
        <v>0.14227941176470588</v>
      </c>
      <c r="M406" s="55">
        <f t="shared" si="33"/>
        <v>0.30569413815998675</v>
      </c>
      <c r="N406" s="52">
        <f t="shared" si="34"/>
        <v>0.44797354992469263</v>
      </c>
      <c r="O406" s="53"/>
      <c r="P406" s="53"/>
    </row>
    <row r="407" spans="1:16" x14ac:dyDescent="0.25">
      <c r="A407" s="159">
        <v>404</v>
      </c>
      <c r="B407" s="171" t="s">
        <v>1303</v>
      </c>
      <c r="C407" s="203" t="s">
        <v>90</v>
      </c>
      <c r="D407" s="166" t="s">
        <v>795</v>
      </c>
      <c r="E407" s="208" t="s">
        <v>796</v>
      </c>
      <c r="F407" s="223">
        <v>1184</v>
      </c>
      <c r="G407" s="223">
        <v>1865829.7250000001</v>
      </c>
      <c r="H407" s="8">
        <v>784</v>
      </c>
      <c r="I407" s="8">
        <v>1237220</v>
      </c>
      <c r="J407" s="51">
        <f t="shared" si="30"/>
        <v>0.66216216216216217</v>
      </c>
      <c r="K407" s="51">
        <f t="shared" si="31"/>
        <v>0.66309373434384533</v>
      </c>
      <c r="L407" s="55">
        <f t="shared" si="32"/>
        <v>0.19864864864864865</v>
      </c>
      <c r="M407" s="55">
        <f t="shared" si="33"/>
        <v>0.46416561404069168</v>
      </c>
      <c r="N407" s="52">
        <f t="shared" si="34"/>
        <v>0.66281426268934029</v>
      </c>
      <c r="O407" s="53"/>
      <c r="P407" s="53"/>
    </row>
    <row r="408" spans="1:16" x14ac:dyDescent="0.25">
      <c r="A408" s="159">
        <v>405</v>
      </c>
      <c r="B408" s="171" t="s">
        <v>1303</v>
      </c>
      <c r="C408" s="203" t="s">
        <v>90</v>
      </c>
      <c r="D408" s="166" t="s">
        <v>797</v>
      </c>
      <c r="E408" s="208" t="s">
        <v>798</v>
      </c>
      <c r="F408" s="223">
        <v>987</v>
      </c>
      <c r="G408" s="223">
        <v>1564383.45</v>
      </c>
      <c r="H408" s="8">
        <v>621</v>
      </c>
      <c r="I408" s="8">
        <v>849510</v>
      </c>
      <c r="J408" s="51">
        <f t="shared" si="30"/>
        <v>0.62917933130699089</v>
      </c>
      <c r="K408" s="51">
        <f t="shared" si="31"/>
        <v>0.54303182509377734</v>
      </c>
      <c r="L408" s="55">
        <f t="shared" si="32"/>
        <v>0.18875379939209727</v>
      </c>
      <c r="M408" s="55">
        <f t="shared" si="33"/>
        <v>0.3801222775656441</v>
      </c>
      <c r="N408" s="52">
        <f t="shared" si="34"/>
        <v>0.56887607695774134</v>
      </c>
      <c r="O408" s="53"/>
      <c r="P408" s="53"/>
    </row>
    <row r="409" spans="1:16" x14ac:dyDescent="0.25">
      <c r="A409" s="159">
        <v>406</v>
      </c>
      <c r="B409" s="171" t="s">
        <v>95</v>
      </c>
      <c r="C409" s="208" t="s">
        <v>90</v>
      </c>
      <c r="D409" s="166" t="s">
        <v>803</v>
      </c>
      <c r="E409" s="208" t="s">
        <v>1212</v>
      </c>
      <c r="F409" s="223">
        <v>1899</v>
      </c>
      <c r="G409" s="223">
        <v>4219002.7750000004</v>
      </c>
      <c r="H409" s="8">
        <v>907</v>
      </c>
      <c r="I409" s="8">
        <v>2118250</v>
      </c>
      <c r="J409" s="51">
        <f t="shared" si="30"/>
        <v>0.4776197998946814</v>
      </c>
      <c r="K409" s="51">
        <f t="shared" si="31"/>
        <v>0.50207362093996244</v>
      </c>
      <c r="L409" s="55">
        <f t="shared" si="32"/>
        <v>0.14328593996840441</v>
      </c>
      <c r="M409" s="55">
        <f t="shared" si="33"/>
        <v>0.35145153465797369</v>
      </c>
      <c r="N409" s="52">
        <f t="shared" si="34"/>
        <v>0.49473747462637807</v>
      </c>
      <c r="O409" s="53"/>
      <c r="P409" s="53"/>
    </row>
    <row r="410" spans="1:16" x14ac:dyDescent="0.25">
      <c r="A410" s="159">
        <v>407</v>
      </c>
      <c r="B410" s="171" t="s">
        <v>95</v>
      </c>
      <c r="C410" s="208" t="s">
        <v>90</v>
      </c>
      <c r="D410" s="166" t="s">
        <v>805</v>
      </c>
      <c r="E410" s="217" t="s">
        <v>1214</v>
      </c>
      <c r="F410" s="223">
        <v>614</v>
      </c>
      <c r="G410" s="223">
        <v>1160625.3</v>
      </c>
      <c r="H410" s="8">
        <v>784</v>
      </c>
      <c r="I410" s="8">
        <v>1547115</v>
      </c>
      <c r="J410" s="51">
        <f t="shared" si="30"/>
        <v>1.276872964169381</v>
      </c>
      <c r="K410" s="51">
        <f t="shared" si="31"/>
        <v>1.3330012709528216</v>
      </c>
      <c r="L410" s="55">
        <f t="shared" si="32"/>
        <v>0.3</v>
      </c>
      <c r="M410" s="55">
        <f t="shared" si="33"/>
        <v>0.7</v>
      </c>
      <c r="N410" s="52">
        <f t="shared" si="34"/>
        <v>1</v>
      </c>
      <c r="O410" s="53"/>
      <c r="P410" s="53"/>
    </row>
    <row r="411" spans="1:16" x14ac:dyDescent="0.25">
      <c r="A411" s="159">
        <v>408</v>
      </c>
      <c r="B411" s="171" t="s">
        <v>95</v>
      </c>
      <c r="C411" s="208" t="s">
        <v>90</v>
      </c>
      <c r="D411" s="166" t="s">
        <v>808</v>
      </c>
      <c r="E411" s="217" t="s">
        <v>1447</v>
      </c>
      <c r="F411" s="223">
        <v>597</v>
      </c>
      <c r="G411" s="223">
        <v>1182431.375</v>
      </c>
      <c r="H411" s="8">
        <v>638</v>
      </c>
      <c r="I411" s="8">
        <v>848940</v>
      </c>
      <c r="J411" s="51">
        <f t="shared" si="30"/>
        <v>1.068676716917923</v>
      </c>
      <c r="K411" s="51">
        <f t="shared" si="31"/>
        <v>0.71796132777684452</v>
      </c>
      <c r="L411" s="55">
        <f t="shared" si="32"/>
        <v>0.3</v>
      </c>
      <c r="M411" s="55">
        <f t="shared" si="33"/>
        <v>0.50257292944379117</v>
      </c>
      <c r="N411" s="52">
        <f t="shared" si="34"/>
        <v>0.80257292944379111</v>
      </c>
      <c r="O411" s="53"/>
      <c r="P411" s="53"/>
    </row>
    <row r="412" spans="1:16" x14ac:dyDescent="0.25">
      <c r="A412" s="159">
        <v>409</v>
      </c>
      <c r="B412" s="171" t="s">
        <v>95</v>
      </c>
      <c r="C412" s="208" t="s">
        <v>90</v>
      </c>
      <c r="D412" s="166" t="s">
        <v>807</v>
      </c>
      <c r="E412" s="208" t="s">
        <v>1213</v>
      </c>
      <c r="F412" s="223">
        <v>749</v>
      </c>
      <c r="G412" s="223">
        <v>1653355.3</v>
      </c>
      <c r="H412" s="8">
        <v>586</v>
      </c>
      <c r="I412" s="8">
        <v>1051895</v>
      </c>
      <c r="J412" s="51">
        <f t="shared" si="30"/>
        <v>0.78237650200267028</v>
      </c>
      <c r="K412" s="51">
        <f t="shared" si="31"/>
        <v>0.63621836153426914</v>
      </c>
      <c r="L412" s="55">
        <f t="shared" si="32"/>
        <v>0.23471295060080108</v>
      </c>
      <c r="M412" s="55">
        <f t="shared" si="33"/>
        <v>0.44535285307398836</v>
      </c>
      <c r="N412" s="52">
        <f t="shared" si="34"/>
        <v>0.68006580367478942</v>
      </c>
      <c r="O412" s="53"/>
      <c r="P412" s="53"/>
    </row>
    <row r="413" spans="1:16" x14ac:dyDescent="0.25">
      <c r="A413" s="159">
        <v>410</v>
      </c>
      <c r="B413" s="171" t="s">
        <v>95</v>
      </c>
      <c r="C413" s="208" t="s">
        <v>90</v>
      </c>
      <c r="D413" s="166" t="s">
        <v>804</v>
      </c>
      <c r="E413" s="217" t="s">
        <v>1448</v>
      </c>
      <c r="F413" s="223">
        <v>647</v>
      </c>
      <c r="G413" s="223">
        <v>1054580.3999999999</v>
      </c>
      <c r="H413" s="8">
        <v>723</v>
      </c>
      <c r="I413" s="8">
        <v>969905</v>
      </c>
      <c r="J413" s="51">
        <f t="shared" si="30"/>
        <v>1.1174652241112828</v>
      </c>
      <c r="K413" s="51">
        <f t="shared" si="31"/>
        <v>0.91970702281210626</v>
      </c>
      <c r="L413" s="55">
        <f t="shared" si="32"/>
        <v>0.3</v>
      </c>
      <c r="M413" s="55">
        <f t="shared" si="33"/>
        <v>0.64379491596847438</v>
      </c>
      <c r="N413" s="52">
        <f t="shared" si="34"/>
        <v>0.94379491596847442</v>
      </c>
      <c r="O413" s="53"/>
      <c r="P413" s="53"/>
    </row>
    <row r="414" spans="1:16" x14ac:dyDescent="0.25">
      <c r="A414" s="159">
        <v>411</v>
      </c>
      <c r="B414" s="171" t="s">
        <v>97</v>
      </c>
      <c r="C414" s="208" t="s">
        <v>90</v>
      </c>
      <c r="D414" s="166" t="s">
        <v>802</v>
      </c>
      <c r="E414" s="208" t="s">
        <v>1215</v>
      </c>
      <c r="F414" s="223">
        <v>850</v>
      </c>
      <c r="G414" s="223">
        <v>1473210.6</v>
      </c>
      <c r="H414" s="8">
        <v>663</v>
      </c>
      <c r="I414" s="8">
        <v>941390</v>
      </c>
      <c r="J414" s="51">
        <f t="shared" si="30"/>
        <v>0.78</v>
      </c>
      <c r="K414" s="51">
        <f t="shared" si="31"/>
        <v>0.6390057198882495</v>
      </c>
      <c r="L414" s="55">
        <f t="shared" si="32"/>
        <v>0.23399999999999999</v>
      </c>
      <c r="M414" s="55">
        <f t="shared" si="33"/>
        <v>0.44730400392177461</v>
      </c>
      <c r="N414" s="52">
        <f t="shared" si="34"/>
        <v>0.68130400392177459</v>
      </c>
      <c r="O414" s="53"/>
      <c r="P414" s="53"/>
    </row>
    <row r="415" spans="1:16" x14ac:dyDescent="0.25">
      <c r="A415" s="159">
        <v>412</v>
      </c>
      <c r="B415" s="171" t="s">
        <v>97</v>
      </c>
      <c r="C415" s="208" t="s">
        <v>90</v>
      </c>
      <c r="D415" s="166" t="s">
        <v>799</v>
      </c>
      <c r="E415" s="208" t="s">
        <v>1216</v>
      </c>
      <c r="F415" s="223">
        <v>913</v>
      </c>
      <c r="G415" s="223">
        <v>1424614.5249999999</v>
      </c>
      <c r="H415" s="8">
        <v>628</v>
      </c>
      <c r="I415" s="8">
        <v>839535</v>
      </c>
      <c r="J415" s="51">
        <f t="shared" si="30"/>
        <v>0.68784227820372401</v>
      </c>
      <c r="K415" s="51">
        <f t="shared" si="31"/>
        <v>0.58930678107469114</v>
      </c>
      <c r="L415" s="55">
        <f t="shared" si="32"/>
        <v>0.20635268346111721</v>
      </c>
      <c r="M415" s="55">
        <f t="shared" si="33"/>
        <v>0.41251474675228378</v>
      </c>
      <c r="N415" s="52">
        <f t="shared" si="34"/>
        <v>0.61886743021340096</v>
      </c>
      <c r="O415" s="53"/>
      <c r="P415" s="53"/>
    </row>
    <row r="416" spans="1:16" x14ac:dyDescent="0.25">
      <c r="A416" s="159">
        <v>413</v>
      </c>
      <c r="B416" s="171" t="s">
        <v>97</v>
      </c>
      <c r="C416" s="208" t="s">
        <v>90</v>
      </c>
      <c r="D416" s="166" t="s">
        <v>801</v>
      </c>
      <c r="E416" s="217" t="s">
        <v>1449</v>
      </c>
      <c r="F416" s="223">
        <v>1012</v>
      </c>
      <c r="G416" s="223">
        <v>1658813.45</v>
      </c>
      <c r="H416" s="8">
        <v>591</v>
      </c>
      <c r="I416" s="8">
        <v>884490</v>
      </c>
      <c r="J416" s="51">
        <f t="shared" si="30"/>
        <v>0.58399209486166004</v>
      </c>
      <c r="K416" s="51">
        <f t="shared" si="31"/>
        <v>0.5332064313802134</v>
      </c>
      <c r="L416" s="55">
        <f t="shared" si="32"/>
        <v>0.17519762845849801</v>
      </c>
      <c r="M416" s="55">
        <f t="shared" si="33"/>
        <v>0.37324450196614933</v>
      </c>
      <c r="N416" s="52">
        <f t="shared" si="34"/>
        <v>0.5484421304246474</v>
      </c>
      <c r="O416" s="53"/>
      <c r="P416" s="53"/>
    </row>
    <row r="417" spans="1:16" x14ac:dyDescent="0.25">
      <c r="A417" s="159">
        <v>414</v>
      </c>
      <c r="B417" s="171" t="s">
        <v>97</v>
      </c>
      <c r="C417" s="208" t="s">
        <v>90</v>
      </c>
      <c r="D417" s="166" t="s">
        <v>800</v>
      </c>
      <c r="E417" s="217" t="s">
        <v>1450</v>
      </c>
      <c r="F417" s="223">
        <v>763</v>
      </c>
      <c r="G417" s="223">
        <v>1212623.05</v>
      </c>
      <c r="H417" s="8">
        <v>506</v>
      </c>
      <c r="I417" s="8">
        <v>773410</v>
      </c>
      <c r="J417" s="51">
        <f t="shared" si="30"/>
        <v>0.66317169069462645</v>
      </c>
      <c r="K417" s="51">
        <f t="shared" si="31"/>
        <v>0.63779919077078406</v>
      </c>
      <c r="L417" s="55">
        <f t="shared" si="32"/>
        <v>0.19895150720838792</v>
      </c>
      <c r="M417" s="55">
        <f t="shared" si="33"/>
        <v>0.44645943353954881</v>
      </c>
      <c r="N417" s="52">
        <f t="shared" si="34"/>
        <v>0.6454109407479367</v>
      </c>
      <c r="O417" s="53"/>
      <c r="P417" s="53"/>
    </row>
    <row r="418" spans="1:16" x14ac:dyDescent="0.25">
      <c r="A418" s="159">
        <v>415</v>
      </c>
      <c r="B418" s="167" t="s">
        <v>101</v>
      </c>
      <c r="C418" s="203" t="s">
        <v>90</v>
      </c>
      <c r="D418" s="166" t="s">
        <v>829</v>
      </c>
      <c r="E418" s="208" t="s">
        <v>1219</v>
      </c>
      <c r="F418" s="223">
        <v>1457</v>
      </c>
      <c r="G418" s="223">
        <v>2782888.4249999998</v>
      </c>
      <c r="H418" s="8">
        <v>1051</v>
      </c>
      <c r="I418" s="8">
        <v>1928880</v>
      </c>
      <c r="J418" s="51">
        <f t="shared" si="30"/>
        <v>0.72134522992450245</v>
      </c>
      <c r="K418" s="51">
        <f t="shared" si="31"/>
        <v>0.6931215720587145</v>
      </c>
      <c r="L418" s="55">
        <f t="shared" si="32"/>
        <v>0.21640356897735072</v>
      </c>
      <c r="M418" s="55">
        <f t="shared" si="33"/>
        <v>0.48518510044110014</v>
      </c>
      <c r="N418" s="52">
        <f t="shared" si="34"/>
        <v>0.70158866941845088</v>
      </c>
      <c r="O418" s="53"/>
      <c r="P418" s="53"/>
    </row>
    <row r="419" spans="1:16" x14ac:dyDescent="0.25">
      <c r="A419" s="159">
        <v>416</v>
      </c>
      <c r="B419" s="167" t="s">
        <v>101</v>
      </c>
      <c r="C419" s="203" t="s">
        <v>90</v>
      </c>
      <c r="D419" s="166" t="s">
        <v>832</v>
      </c>
      <c r="E419" s="208" t="s">
        <v>1220</v>
      </c>
      <c r="F419" s="223">
        <v>1026</v>
      </c>
      <c r="G419" s="223">
        <v>1792050.125</v>
      </c>
      <c r="H419" s="8">
        <v>1048</v>
      </c>
      <c r="I419" s="8">
        <v>1791715</v>
      </c>
      <c r="J419" s="51">
        <f t="shared" si="30"/>
        <v>1.0214424951267056</v>
      </c>
      <c r="K419" s="51">
        <f t="shared" si="31"/>
        <v>0.9998129935121095</v>
      </c>
      <c r="L419" s="55">
        <f t="shared" si="32"/>
        <v>0.3</v>
      </c>
      <c r="M419" s="55">
        <f t="shared" si="33"/>
        <v>0.69986909545847664</v>
      </c>
      <c r="N419" s="52">
        <f t="shared" si="34"/>
        <v>0.99986909545847658</v>
      </c>
      <c r="O419" s="53"/>
      <c r="P419" s="53"/>
    </row>
    <row r="420" spans="1:16" x14ac:dyDescent="0.25">
      <c r="A420" s="159">
        <v>417</v>
      </c>
      <c r="B420" s="167" t="s">
        <v>101</v>
      </c>
      <c r="C420" s="203" t="s">
        <v>90</v>
      </c>
      <c r="D420" s="166" t="s">
        <v>830</v>
      </c>
      <c r="E420" s="208" t="s">
        <v>1221</v>
      </c>
      <c r="F420" s="223">
        <v>921</v>
      </c>
      <c r="G420" s="223">
        <v>1746800.6</v>
      </c>
      <c r="H420" s="8">
        <v>1016</v>
      </c>
      <c r="I420" s="8">
        <v>1542055</v>
      </c>
      <c r="J420" s="51">
        <f t="shared" si="30"/>
        <v>1.1031487513572205</v>
      </c>
      <c r="K420" s="51">
        <f t="shared" si="31"/>
        <v>0.88278822436859705</v>
      </c>
      <c r="L420" s="55">
        <f t="shared" si="32"/>
        <v>0.3</v>
      </c>
      <c r="M420" s="55">
        <f t="shared" si="33"/>
        <v>0.61795175705801786</v>
      </c>
      <c r="N420" s="52">
        <f t="shared" si="34"/>
        <v>0.91795175705801779</v>
      </c>
      <c r="O420" s="53"/>
      <c r="P420" s="53"/>
    </row>
    <row r="421" spans="1:16" x14ac:dyDescent="0.25">
      <c r="A421" s="159">
        <v>418</v>
      </c>
      <c r="B421" s="167" t="s">
        <v>101</v>
      </c>
      <c r="C421" s="203" t="s">
        <v>90</v>
      </c>
      <c r="D421" s="166" t="s">
        <v>831</v>
      </c>
      <c r="E421" s="208" t="s">
        <v>1222</v>
      </c>
      <c r="F421" s="223">
        <v>880</v>
      </c>
      <c r="G421" s="223">
        <v>1531763.85</v>
      </c>
      <c r="H421" s="8">
        <v>1059</v>
      </c>
      <c r="I421" s="8">
        <v>1614745</v>
      </c>
      <c r="J421" s="51">
        <f t="shared" si="30"/>
        <v>1.2034090909090909</v>
      </c>
      <c r="K421" s="51">
        <f t="shared" si="31"/>
        <v>1.0541735920977635</v>
      </c>
      <c r="L421" s="55">
        <f t="shared" si="32"/>
        <v>0.3</v>
      </c>
      <c r="M421" s="55">
        <f t="shared" si="33"/>
        <v>0.7</v>
      </c>
      <c r="N421" s="52">
        <f t="shared" si="34"/>
        <v>1</v>
      </c>
      <c r="O421" s="53"/>
      <c r="P421" s="53"/>
    </row>
    <row r="422" spans="1:16" x14ac:dyDescent="0.25">
      <c r="A422" s="159">
        <v>419</v>
      </c>
      <c r="B422" s="167" t="s">
        <v>103</v>
      </c>
      <c r="C422" s="203" t="s">
        <v>90</v>
      </c>
      <c r="D422" s="166" t="s">
        <v>835</v>
      </c>
      <c r="E422" s="208" t="s">
        <v>836</v>
      </c>
      <c r="F422" s="223">
        <v>909</v>
      </c>
      <c r="G422" s="223">
        <v>1481786.875</v>
      </c>
      <c r="H422" s="8">
        <v>818</v>
      </c>
      <c r="I422" s="8">
        <v>1031335</v>
      </c>
      <c r="J422" s="51">
        <f t="shared" si="30"/>
        <v>0.89988998899889994</v>
      </c>
      <c r="K422" s="51">
        <f t="shared" si="31"/>
        <v>0.69600764954811734</v>
      </c>
      <c r="L422" s="55">
        <f t="shared" si="32"/>
        <v>0.26996699669966995</v>
      </c>
      <c r="M422" s="55">
        <f t="shared" si="33"/>
        <v>0.48720535468368209</v>
      </c>
      <c r="N422" s="52">
        <f t="shared" si="34"/>
        <v>0.75717235138335204</v>
      </c>
      <c r="O422" s="53"/>
      <c r="P422" s="53"/>
    </row>
    <row r="423" spans="1:16" x14ac:dyDescent="0.25">
      <c r="A423" s="159">
        <v>420</v>
      </c>
      <c r="B423" s="167" t="s">
        <v>103</v>
      </c>
      <c r="C423" s="203" t="s">
        <v>90</v>
      </c>
      <c r="D423" s="166" t="s">
        <v>837</v>
      </c>
      <c r="E423" s="208" t="s">
        <v>1223</v>
      </c>
      <c r="F423" s="223">
        <v>1030</v>
      </c>
      <c r="G423" s="223">
        <v>2236696.4500000002</v>
      </c>
      <c r="H423" s="8">
        <v>520</v>
      </c>
      <c r="I423" s="8">
        <v>1061645</v>
      </c>
      <c r="J423" s="51">
        <f t="shared" si="30"/>
        <v>0.50485436893203883</v>
      </c>
      <c r="K423" s="51">
        <f t="shared" si="31"/>
        <v>0.47464867215218226</v>
      </c>
      <c r="L423" s="55">
        <f t="shared" si="32"/>
        <v>0.15145631067961166</v>
      </c>
      <c r="M423" s="55">
        <f t="shared" si="33"/>
        <v>0.33225407050652755</v>
      </c>
      <c r="N423" s="52">
        <f t="shared" si="34"/>
        <v>0.48371038118613918</v>
      </c>
      <c r="O423" s="53"/>
      <c r="P423" s="53"/>
    </row>
    <row r="424" spans="1:16" x14ac:dyDescent="0.25">
      <c r="A424" s="159">
        <v>421</v>
      </c>
      <c r="B424" s="167" t="s">
        <v>103</v>
      </c>
      <c r="C424" s="203" t="s">
        <v>90</v>
      </c>
      <c r="D424" s="166" t="s">
        <v>1160</v>
      </c>
      <c r="E424" s="208" t="s">
        <v>838</v>
      </c>
      <c r="F424" s="223">
        <v>1361</v>
      </c>
      <c r="G424" s="223">
        <v>2655330.25</v>
      </c>
      <c r="H424" s="8">
        <v>716</v>
      </c>
      <c r="I424" s="8">
        <v>1150085</v>
      </c>
      <c r="J424" s="51">
        <f t="shared" si="30"/>
        <v>0.52608376193975015</v>
      </c>
      <c r="K424" s="51">
        <f t="shared" si="31"/>
        <v>0.43312314918266759</v>
      </c>
      <c r="L424" s="55">
        <f t="shared" si="32"/>
        <v>0.15782512858192504</v>
      </c>
      <c r="M424" s="55">
        <f t="shared" si="33"/>
        <v>0.30318620442786731</v>
      </c>
      <c r="N424" s="52">
        <f t="shared" si="34"/>
        <v>0.46101133300979236</v>
      </c>
      <c r="O424" s="53"/>
      <c r="P424" s="53"/>
    </row>
    <row r="425" spans="1:16" x14ac:dyDescent="0.25">
      <c r="A425" s="159">
        <v>422</v>
      </c>
      <c r="B425" s="167" t="s">
        <v>103</v>
      </c>
      <c r="C425" s="203" t="s">
        <v>90</v>
      </c>
      <c r="D425" s="166" t="s">
        <v>833</v>
      </c>
      <c r="E425" s="208" t="s">
        <v>834</v>
      </c>
      <c r="F425" s="223">
        <v>847</v>
      </c>
      <c r="G425" s="223">
        <v>1717344.4</v>
      </c>
      <c r="H425" s="8">
        <v>658</v>
      </c>
      <c r="I425" s="8">
        <v>1034735</v>
      </c>
      <c r="J425" s="51">
        <f t="shared" si="30"/>
        <v>0.77685950413223137</v>
      </c>
      <c r="K425" s="51">
        <f t="shared" si="31"/>
        <v>0.60252037972115557</v>
      </c>
      <c r="L425" s="55">
        <f t="shared" si="32"/>
        <v>0.23305785123966941</v>
      </c>
      <c r="M425" s="55">
        <f t="shared" si="33"/>
        <v>0.42176426580480886</v>
      </c>
      <c r="N425" s="52">
        <f t="shared" si="34"/>
        <v>0.65482211704447824</v>
      </c>
      <c r="O425" s="53"/>
      <c r="P425" s="53"/>
    </row>
    <row r="426" spans="1:16" x14ac:dyDescent="0.25">
      <c r="A426" s="159">
        <v>423</v>
      </c>
      <c r="B426" s="126" t="s">
        <v>120</v>
      </c>
      <c r="C426" s="127" t="s">
        <v>108</v>
      </c>
      <c r="D426" s="166" t="s">
        <v>841</v>
      </c>
      <c r="E426" s="190" t="s">
        <v>1346</v>
      </c>
      <c r="F426" s="226">
        <v>790</v>
      </c>
      <c r="G426" s="223">
        <v>1331351.8500000001</v>
      </c>
      <c r="H426" s="8">
        <v>894</v>
      </c>
      <c r="I426" s="8">
        <v>1123525</v>
      </c>
      <c r="J426" s="51">
        <f t="shared" si="30"/>
        <v>1.1316455696202532</v>
      </c>
      <c r="K426" s="51">
        <f t="shared" si="31"/>
        <v>0.84389787718400655</v>
      </c>
      <c r="L426" s="55">
        <f t="shared" si="32"/>
        <v>0.3</v>
      </c>
      <c r="M426" s="55">
        <f t="shared" si="33"/>
        <v>0.59072851402880455</v>
      </c>
      <c r="N426" s="52">
        <f t="shared" si="34"/>
        <v>0.8907285140288046</v>
      </c>
      <c r="O426" s="53"/>
      <c r="P426" s="53"/>
    </row>
    <row r="427" spans="1:16" x14ac:dyDescent="0.25">
      <c r="A427" s="159">
        <v>424</v>
      </c>
      <c r="B427" s="126" t="s">
        <v>120</v>
      </c>
      <c r="C427" s="127" t="s">
        <v>108</v>
      </c>
      <c r="D427" s="166" t="s">
        <v>843</v>
      </c>
      <c r="E427" s="190" t="s">
        <v>1297</v>
      </c>
      <c r="F427" s="226">
        <v>971</v>
      </c>
      <c r="G427" s="223">
        <v>1625500.4750000001</v>
      </c>
      <c r="H427" s="8">
        <v>881</v>
      </c>
      <c r="I427" s="8">
        <v>1529710</v>
      </c>
      <c r="J427" s="51">
        <f t="shared" si="30"/>
        <v>0.90731204943357369</v>
      </c>
      <c r="K427" s="51">
        <f t="shared" si="31"/>
        <v>0.94107016486722339</v>
      </c>
      <c r="L427" s="55">
        <f t="shared" si="32"/>
        <v>0.27219361483007209</v>
      </c>
      <c r="M427" s="55">
        <f t="shared" si="33"/>
        <v>0.65874911540705638</v>
      </c>
      <c r="N427" s="52">
        <f t="shared" si="34"/>
        <v>0.93094273023712848</v>
      </c>
      <c r="O427" s="53"/>
      <c r="P427" s="53"/>
    </row>
    <row r="428" spans="1:16" x14ac:dyDescent="0.25">
      <c r="A428" s="159">
        <v>425</v>
      </c>
      <c r="B428" s="128" t="s">
        <v>120</v>
      </c>
      <c r="C428" s="127" t="s">
        <v>108</v>
      </c>
      <c r="D428" s="166" t="s">
        <v>840</v>
      </c>
      <c r="E428" s="190" t="s">
        <v>1347</v>
      </c>
      <c r="F428" s="226">
        <v>1227</v>
      </c>
      <c r="G428" s="223">
        <v>2186226.4500000002</v>
      </c>
      <c r="H428" s="8">
        <v>935</v>
      </c>
      <c r="I428" s="8">
        <v>1610880</v>
      </c>
      <c r="J428" s="51">
        <f t="shared" si="30"/>
        <v>0.76202118989405054</v>
      </c>
      <c r="K428" s="51">
        <f t="shared" si="31"/>
        <v>0.73683126466610993</v>
      </c>
      <c r="L428" s="55">
        <f t="shared" si="32"/>
        <v>0.22860635696821516</v>
      </c>
      <c r="M428" s="55">
        <f t="shared" si="33"/>
        <v>0.51578188526627688</v>
      </c>
      <c r="N428" s="52">
        <f t="shared" si="34"/>
        <v>0.74438824223449207</v>
      </c>
      <c r="O428" s="53"/>
      <c r="P428" s="53"/>
    </row>
    <row r="429" spans="1:16" x14ac:dyDescent="0.25">
      <c r="A429" s="159">
        <v>426</v>
      </c>
      <c r="B429" s="128" t="s">
        <v>120</v>
      </c>
      <c r="C429" s="127" t="s">
        <v>108</v>
      </c>
      <c r="D429" s="166" t="s">
        <v>839</v>
      </c>
      <c r="E429" s="190" t="s">
        <v>1382</v>
      </c>
      <c r="F429" s="226">
        <v>790</v>
      </c>
      <c r="G429" s="223">
        <v>1331351.8500000001</v>
      </c>
      <c r="H429" s="8">
        <v>748</v>
      </c>
      <c r="I429" s="8">
        <v>1180950</v>
      </c>
      <c r="J429" s="51">
        <f t="shared" si="30"/>
        <v>0.94683544303797473</v>
      </c>
      <c r="K429" s="51">
        <f t="shared" si="31"/>
        <v>0.88703072745195033</v>
      </c>
      <c r="L429" s="55">
        <f t="shared" si="32"/>
        <v>0.28405063291139243</v>
      </c>
      <c r="M429" s="55">
        <f t="shared" si="33"/>
        <v>0.62092150921636524</v>
      </c>
      <c r="N429" s="52">
        <f t="shared" si="34"/>
        <v>0.90497214212775767</v>
      </c>
      <c r="O429" s="53"/>
      <c r="P429" s="53"/>
    </row>
    <row r="430" spans="1:16" x14ac:dyDescent="0.25">
      <c r="A430" s="159">
        <v>427</v>
      </c>
      <c r="B430" s="128" t="s">
        <v>1404</v>
      </c>
      <c r="C430" s="127" t="s">
        <v>108</v>
      </c>
      <c r="D430" s="166" t="s">
        <v>852</v>
      </c>
      <c r="E430" s="218" t="s">
        <v>1062</v>
      </c>
      <c r="F430" s="226">
        <v>1608</v>
      </c>
      <c r="G430" s="223">
        <v>3180941.3</v>
      </c>
      <c r="H430" s="8">
        <v>1894</v>
      </c>
      <c r="I430" s="8">
        <v>4119550</v>
      </c>
      <c r="J430" s="51">
        <f t="shared" si="30"/>
        <v>1.177860696517413</v>
      </c>
      <c r="K430" s="51">
        <f t="shared" si="31"/>
        <v>1.2950726252005971</v>
      </c>
      <c r="L430" s="55">
        <f t="shared" si="32"/>
        <v>0.3</v>
      </c>
      <c r="M430" s="55">
        <f t="shared" si="33"/>
        <v>0.7</v>
      </c>
      <c r="N430" s="52">
        <f t="shared" si="34"/>
        <v>1</v>
      </c>
      <c r="O430" s="53"/>
      <c r="P430" s="53"/>
    </row>
    <row r="431" spans="1:16" x14ac:dyDescent="0.25">
      <c r="A431" s="159">
        <v>428</v>
      </c>
      <c r="B431" s="128" t="s">
        <v>1404</v>
      </c>
      <c r="C431" s="127" t="s">
        <v>108</v>
      </c>
      <c r="D431" s="166" t="s">
        <v>848</v>
      </c>
      <c r="E431" s="218" t="s">
        <v>1157</v>
      </c>
      <c r="F431" s="226">
        <v>711</v>
      </c>
      <c r="G431" s="223">
        <v>1168831.875</v>
      </c>
      <c r="H431" s="8">
        <v>470</v>
      </c>
      <c r="I431" s="8">
        <v>674935</v>
      </c>
      <c r="J431" s="51">
        <f t="shared" si="30"/>
        <v>0.66104078762306606</v>
      </c>
      <c r="K431" s="51">
        <f t="shared" si="31"/>
        <v>0.577444040016448</v>
      </c>
      <c r="L431" s="55">
        <f t="shared" si="32"/>
        <v>0.19831223628691982</v>
      </c>
      <c r="M431" s="55">
        <f t="shared" si="33"/>
        <v>0.40421082801151359</v>
      </c>
      <c r="N431" s="52">
        <f t="shared" si="34"/>
        <v>0.60252306429843339</v>
      </c>
      <c r="O431" s="53"/>
      <c r="P431" s="53"/>
    </row>
    <row r="432" spans="1:16" x14ac:dyDescent="0.25">
      <c r="A432" s="159">
        <v>429</v>
      </c>
      <c r="B432" s="128" t="s">
        <v>1404</v>
      </c>
      <c r="C432" s="127" t="s">
        <v>108</v>
      </c>
      <c r="D432" s="166" t="s">
        <v>849</v>
      </c>
      <c r="E432" s="190" t="s">
        <v>850</v>
      </c>
      <c r="F432" s="226">
        <v>1273</v>
      </c>
      <c r="G432" s="223">
        <v>2080777.4750000001</v>
      </c>
      <c r="H432" s="8">
        <v>1114</v>
      </c>
      <c r="I432" s="8">
        <v>1508270</v>
      </c>
      <c r="J432" s="51">
        <f t="shared" si="30"/>
        <v>0.87509819324430482</v>
      </c>
      <c r="K432" s="51">
        <f t="shared" si="31"/>
        <v>0.72485886555456869</v>
      </c>
      <c r="L432" s="55">
        <f t="shared" si="32"/>
        <v>0.26252945797329141</v>
      </c>
      <c r="M432" s="55">
        <f t="shared" si="33"/>
        <v>0.50740120588819804</v>
      </c>
      <c r="N432" s="52">
        <f t="shared" si="34"/>
        <v>0.76993066386148945</v>
      </c>
      <c r="O432" s="53"/>
      <c r="P432" s="53"/>
    </row>
    <row r="433" spans="1:16" x14ac:dyDescent="0.25">
      <c r="A433" s="159">
        <v>430</v>
      </c>
      <c r="B433" s="128" t="s">
        <v>1404</v>
      </c>
      <c r="C433" s="127" t="s">
        <v>108</v>
      </c>
      <c r="D433" s="166" t="s">
        <v>851</v>
      </c>
      <c r="E433" s="218" t="s">
        <v>1063</v>
      </c>
      <c r="F433" s="226">
        <v>1066</v>
      </c>
      <c r="G433" s="223">
        <v>1745069.825</v>
      </c>
      <c r="H433" s="8">
        <v>802</v>
      </c>
      <c r="I433" s="8">
        <v>1127850</v>
      </c>
      <c r="J433" s="51">
        <f t="shared" si="30"/>
        <v>0.75234521575984992</v>
      </c>
      <c r="K433" s="51">
        <f t="shared" si="31"/>
        <v>0.64630651670342187</v>
      </c>
      <c r="L433" s="55">
        <f t="shared" si="32"/>
        <v>0.22570356472795497</v>
      </c>
      <c r="M433" s="55">
        <f t="shared" si="33"/>
        <v>0.4524145616923953</v>
      </c>
      <c r="N433" s="52">
        <f t="shared" si="34"/>
        <v>0.6781181264203503</v>
      </c>
      <c r="O433" s="53"/>
      <c r="P433" s="53"/>
    </row>
    <row r="434" spans="1:16" x14ac:dyDescent="0.25">
      <c r="A434" s="159">
        <v>431</v>
      </c>
      <c r="B434" s="128" t="s">
        <v>1404</v>
      </c>
      <c r="C434" s="127" t="s">
        <v>108</v>
      </c>
      <c r="D434" s="166" t="s">
        <v>846</v>
      </c>
      <c r="E434" s="218" t="s">
        <v>621</v>
      </c>
      <c r="F434" s="226">
        <v>1555</v>
      </c>
      <c r="G434" s="223">
        <v>2526777.875</v>
      </c>
      <c r="H434" s="8">
        <v>1349</v>
      </c>
      <c r="I434" s="8">
        <v>2092680</v>
      </c>
      <c r="J434" s="51">
        <f t="shared" si="30"/>
        <v>0.86752411575562705</v>
      </c>
      <c r="K434" s="51">
        <f t="shared" si="31"/>
        <v>0.8282010147013813</v>
      </c>
      <c r="L434" s="55">
        <f t="shared" si="32"/>
        <v>0.2602572347266881</v>
      </c>
      <c r="M434" s="55">
        <f t="shared" si="33"/>
        <v>0.57974071029096685</v>
      </c>
      <c r="N434" s="52">
        <f t="shared" si="34"/>
        <v>0.8399979450176549</v>
      </c>
      <c r="O434" s="53"/>
      <c r="P434" s="53"/>
    </row>
    <row r="435" spans="1:16" x14ac:dyDescent="0.25">
      <c r="A435" s="159">
        <v>432</v>
      </c>
      <c r="B435" s="128" t="s">
        <v>1404</v>
      </c>
      <c r="C435" s="127" t="s">
        <v>108</v>
      </c>
      <c r="D435" s="166" t="s">
        <v>844</v>
      </c>
      <c r="E435" s="218" t="s">
        <v>845</v>
      </c>
      <c r="F435" s="226">
        <v>999</v>
      </c>
      <c r="G435" s="223">
        <v>1680463.25</v>
      </c>
      <c r="H435" s="8">
        <v>1060</v>
      </c>
      <c r="I435" s="8">
        <v>1490440</v>
      </c>
      <c r="J435" s="51">
        <f t="shared" si="30"/>
        <v>1.0610610610610611</v>
      </c>
      <c r="K435" s="51">
        <f t="shared" si="31"/>
        <v>0.88692210317601416</v>
      </c>
      <c r="L435" s="55">
        <f t="shared" si="32"/>
        <v>0.3</v>
      </c>
      <c r="M435" s="55">
        <f t="shared" si="33"/>
        <v>0.62084547222320985</v>
      </c>
      <c r="N435" s="52">
        <f t="shared" si="34"/>
        <v>0.92084547222320978</v>
      </c>
      <c r="O435" s="53"/>
      <c r="P435" s="53"/>
    </row>
    <row r="436" spans="1:16" x14ac:dyDescent="0.25">
      <c r="A436" s="159">
        <v>433</v>
      </c>
      <c r="B436" s="230" t="s">
        <v>1404</v>
      </c>
      <c r="C436" s="231" t="s">
        <v>108</v>
      </c>
      <c r="D436" s="166" t="s">
        <v>847</v>
      </c>
      <c r="E436" s="232" t="s">
        <v>1064</v>
      </c>
      <c r="F436" s="226">
        <v>0</v>
      </c>
      <c r="G436" s="223">
        <v>0</v>
      </c>
      <c r="H436" s="8" t="e">
        <v>#N/A</v>
      </c>
      <c r="I436" s="8" t="e">
        <v>#N/A</v>
      </c>
      <c r="J436" s="51">
        <f t="shared" si="30"/>
        <v>0</v>
      </c>
      <c r="K436" s="51">
        <f t="shared" si="31"/>
        <v>0</v>
      </c>
      <c r="L436" s="55">
        <f t="shared" si="32"/>
        <v>0</v>
      </c>
      <c r="M436" s="55">
        <f t="shared" si="33"/>
        <v>0</v>
      </c>
      <c r="N436" s="52">
        <f t="shared" si="34"/>
        <v>0</v>
      </c>
      <c r="O436" s="53"/>
      <c r="P436" s="53"/>
    </row>
    <row r="437" spans="1:16" x14ac:dyDescent="0.25">
      <c r="A437" s="159">
        <v>434</v>
      </c>
      <c r="B437" s="127" t="s">
        <v>107</v>
      </c>
      <c r="C437" s="127" t="s">
        <v>108</v>
      </c>
      <c r="D437" s="166" t="s">
        <v>855</v>
      </c>
      <c r="E437" s="219" t="s">
        <v>1065</v>
      </c>
      <c r="F437" s="226">
        <v>878</v>
      </c>
      <c r="G437" s="223">
        <v>897203.95</v>
      </c>
      <c r="H437" s="8">
        <v>545</v>
      </c>
      <c r="I437" s="8">
        <v>579940</v>
      </c>
      <c r="J437" s="51">
        <f t="shared" si="30"/>
        <v>0.62072892938496582</v>
      </c>
      <c r="K437" s="51">
        <f t="shared" si="31"/>
        <v>0.64638591927732825</v>
      </c>
      <c r="L437" s="55">
        <f t="shared" si="32"/>
        <v>0.18621867881548973</v>
      </c>
      <c r="M437" s="55">
        <f t="shared" si="33"/>
        <v>0.45247014349412973</v>
      </c>
      <c r="N437" s="52">
        <f t="shared" si="34"/>
        <v>0.63868882230961943</v>
      </c>
      <c r="O437" s="53"/>
      <c r="P437" s="53"/>
    </row>
    <row r="438" spans="1:16" x14ac:dyDescent="0.25">
      <c r="A438" s="159">
        <v>435</v>
      </c>
      <c r="B438" s="127" t="s">
        <v>107</v>
      </c>
      <c r="C438" s="127" t="s">
        <v>108</v>
      </c>
      <c r="D438" s="166" t="s">
        <v>853</v>
      </c>
      <c r="E438" s="219" t="s">
        <v>854</v>
      </c>
      <c r="F438" s="226">
        <v>891</v>
      </c>
      <c r="G438" s="223">
        <v>1459545.55</v>
      </c>
      <c r="H438" s="8">
        <v>871</v>
      </c>
      <c r="I438" s="8">
        <v>1166590</v>
      </c>
      <c r="J438" s="51">
        <f t="shared" si="30"/>
        <v>0.97755331088664421</v>
      </c>
      <c r="K438" s="51">
        <f t="shared" si="31"/>
        <v>0.79928303710699533</v>
      </c>
      <c r="L438" s="55">
        <f t="shared" si="32"/>
        <v>0.29326599326599323</v>
      </c>
      <c r="M438" s="55">
        <f t="shared" si="33"/>
        <v>0.55949812597489668</v>
      </c>
      <c r="N438" s="52">
        <f t="shared" si="34"/>
        <v>0.85276411924088991</v>
      </c>
      <c r="O438" s="53"/>
      <c r="P438" s="53"/>
    </row>
    <row r="439" spans="1:16" x14ac:dyDescent="0.25">
      <c r="A439" s="159">
        <v>436</v>
      </c>
      <c r="B439" s="127" t="s">
        <v>107</v>
      </c>
      <c r="C439" s="127" t="s">
        <v>108</v>
      </c>
      <c r="D439" s="166" t="s">
        <v>856</v>
      </c>
      <c r="E439" s="219" t="s">
        <v>1066</v>
      </c>
      <c r="F439" s="226">
        <v>987</v>
      </c>
      <c r="G439" s="223">
        <v>1779376.825</v>
      </c>
      <c r="H439" s="8">
        <v>739</v>
      </c>
      <c r="I439" s="8">
        <v>1035910</v>
      </c>
      <c r="J439" s="51">
        <f t="shared" si="30"/>
        <v>0.74873353596757852</v>
      </c>
      <c r="K439" s="51">
        <f t="shared" si="31"/>
        <v>0.58217572885383628</v>
      </c>
      <c r="L439" s="55">
        <f t="shared" si="32"/>
        <v>0.22462006079027355</v>
      </c>
      <c r="M439" s="55">
        <f t="shared" si="33"/>
        <v>0.40752301019768539</v>
      </c>
      <c r="N439" s="52">
        <f t="shared" si="34"/>
        <v>0.63214307098795897</v>
      </c>
      <c r="O439" s="53"/>
      <c r="P439" s="53"/>
    </row>
    <row r="440" spans="1:16" x14ac:dyDescent="0.25">
      <c r="A440" s="159">
        <v>437</v>
      </c>
      <c r="B440" s="127" t="s">
        <v>107</v>
      </c>
      <c r="C440" s="127" t="s">
        <v>108</v>
      </c>
      <c r="D440" s="166" t="s">
        <v>857</v>
      </c>
      <c r="E440" s="218" t="s">
        <v>1224</v>
      </c>
      <c r="F440" s="226">
        <v>1303</v>
      </c>
      <c r="G440" s="223">
        <v>2610267.6749999998</v>
      </c>
      <c r="H440" s="8">
        <v>1111</v>
      </c>
      <c r="I440" s="8">
        <v>2092455</v>
      </c>
      <c r="J440" s="51">
        <f t="shared" si="30"/>
        <v>0.85264773599386035</v>
      </c>
      <c r="K440" s="51">
        <f t="shared" si="31"/>
        <v>0.8016246839512351</v>
      </c>
      <c r="L440" s="55">
        <f t="shared" si="32"/>
        <v>0.25579432079815811</v>
      </c>
      <c r="M440" s="55">
        <f t="shared" si="33"/>
        <v>0.5611372787658645</v>
      </c>
      <c r="N440" s="52">
        <f t="shared" si="34"/>
        <v>0.81693159956402261</v>
      </c>
      <c r="O440" s="53"/>
      <c r="P440" s="53"/>
    </row>
    <row r="441" spans="1:16" x14ac:dyDescent="0.25">
      <c r="A441" s="159">
        <v>438</v>
      </c>
      <c r="B441" s="127" t="s">
        <v>118</v>
      </c>
      <c r="C441" s="127" t="s">
        <v>108</v>
      </c>
      <c r="D441" s="166" t="s">
        <v>858</v>
      </c>
      <c r="E441" s="219" t="s">
        <v>1067</v>
      </c>
      <c r="F441" s="226">
        <v>1841</v>
      </c>
      <c r="G441" s="223">
        <v>3525340.05</v>
      </c>
      <c r="H441" s="8">
        <v>977</v>
      </c>
      <c r="I441" s="8">
        <v>1971005</v>
      </c>
      <c r="J441" s="51">
        <f t="shared" si="30"/>
        <v>0.53068984247691475</v>
      </c>
      <c r="K441" s="51">
        <f t="shared" si="31"/>
        <v>0.55909641964893575</v>
      </c>
      <c r="L441" s="55">
        <f t="shared" si="32"/>
        <v>0.15920695274307442</v>
      </c>
      <c r="M441" s="55">
        <f t="shared" si="33"/>
        <v>0.391367493754255</v>
      </c>
      <c r="N441" s="52">
        <f t="shared" si="34"/>
        <v>0.55057444649732945</v>
      </c>
      <c r="O441" s="53"/>
      <c r="P441" s="53"/>
    </row>
    <row r="442" spans="1:16" x14ac:dyDescent="0.25">
      <c r="A442" s="159">
        <v>439</v>
      </c>
      <c r="B442" s="127" t="s">
        <v>118</v>
      </c>
      <c r="C442" s="127" t="s">
        <v>108</v>
      </c>
      <c r="D442" s="166" t="s">
        <v>859</v>
      </c>
      <c r="E442" s="219" t="s">
        <v>1068</v>
      </c>
      <c r="F442" s="226">
        <v>948</v>
      </c>
      <c r="G442" s="223">
        <v>1796393.925</v>
      </c>
      <c r="H442" s="8">
        <v>898</v>
      </c>
      <c r="I442" s="8">
        <v>1439455</v>
      </c>
      <c r="J442" s="51">
        <f t="shared" si="30"/>
        <v>0.9472573839662447</v>
      </c>
      <c r="K442" s="51">
        <f t="shared" si="31"/>
        <v>0.8013025316816299</v>
      </c>
      <c r="L442" s="55">
        <f t="shared" si="32"/>
        <v>0.28417721518987338</v>
      </c>
      <c r="M442" s="55">
        <f t="shared" si="33"/>
        <v>0.56091177217714094</v>
      </c>
      <c r="N442" s="52">
        <f t="shared" si="34"/>
        <v>0.84508898736701432</v>
      </c>
      <c r="O442" s="53"/>
      <c r="P442" s="53"/>
    </row>
    <row r="443" spans="1:16" x14ac:dyDescent="0.25">
      <c r="A443" s="159">
        <v>440</v>
      </c>
      <c r="B443" s="127" t="s">
        <v>118</v>
      </c>
      <c r="C443" s="127" t="s">
        <v>108</v>
      </c>
      <c r="D443" s="166" t="s">
        <v>860</v>
      </c>
      <c r="E443" s="219" t="s">
        <v>1383</v>
      </c>
      <c r="F443" s="226">
        <v>741</v>
      </c>
      <c r="G443" s="223">
        <v>764657.42500000005</v>
      </c>
      <c r="H443" s="8">
        <v>606</v>
      </c>
      <c r="I443" s="8">
        <v>685405</v>
      </c>
      <c r="J443" s="51">
        <f t="shared" si="30"/>
        <v>0.81781376518218618</v>
      </c>
      <c r="K443" s="51">
        <f t="shared" si="31"/>
        <v>0.89635564579785509</v>
      </c>
      <c r="L443" s="55">
        <f t="shared" si="32"/>
        <v>0.24534412955465584</v>
      </c>
      <c r="M443" s="55">
        <f t="shared" si="33"/>
        <v>0.62744895205849849</v>
      </c>
      <c r="N443" s="52">
        <f t="shared" si="34"/>
        <v>0.87279308161315439</v>
      </c>
      <c r="O443" s="53"/>
      <c r="P443" s="53"/>
    </row>
    <row r="444" spans="1:16" x14ac:dyDescent="0.25">
      <c r="A444" s="159">
        <v>441</v>
      </c>
      <c r="B444" s="127" t="s">
        <v>109</v>
      </c>
      <c r="C444" s="127" t="s">
        <v>108</v>
      </c>
      <c r="D444" s="166" t="s">
        <v>894</v>
      </c>
      <c r="E444" s="219" t="s">
        <v>895</v>
      </c>
      <c r="F444" s="226">
        <v>1876</v>
      </c>
      <c r="G444" s="223">
        <v>3477732.1749999998</v>
      </c>
      <c r="H444" s="8">
        <v>1360</v>
      </c>
      <c r="I444" s="8">
        <v>2138015</v>
      </c>
      <c r="J444" s="51">
        <f t="shared" si="30"/>
        <v>0.72494669509594878</v>
      </c>
      <c r="K444" s="51">
        <f t="shared" si="31"/>
        <v>0.61477275776706419</v>
      </c>
      <c r="L444" s="55">
        <f t="shared" si="32"/>
        <v>0.21748400852878463</v>
      </c>
      <c r="M444" s="55">
        <f t="shared" si="33"/>
        <v>0.43034093043694494</v>
      </c>
      <c r="N444" s="52">
        <f t="shared" si="34"/>
        <v>0.64782493896572957</v>
      </c>
      <c r="O444" s="53"/>
      <c r="P444" s="53"/>
    </row>
    <row r="445" spans="1:16" x14ac:dyDescent="0.25">
      <c r="A445" s="159">
        <v>442</v>
      </c>
      <c r="B445" s="127" t="s">
        <v>109</v>
      </c>
      <c r="C445" s="127" t="s">
        <v>108</v>
      </c>
      <c r="D445" s="166" t="s">
        <v>896</v>
      </c>
      <c r="E445" s="219" t="s">
        <v>897</v>
      </c>
      <c r="F445" s="226">
        <v>1434</v>
      </c>
      <c r="G445" s="223">
        <v>2379564.15</v>
      </c>
      <c r="H445" s="8">
        <v>997</v>
      </c>
      <c r="I445" s="8">
        <v>1299995</v>
      </c>
      <c r="J445" s="51">
        <f t="shared" si="30"/>
        <v>0.69525801952580191</v>
      </c>
      <c r="K445" s="51">
        <f t="shared" si="31"/>
        <v>0.5463164336208377</v>
      </c>
      <c r="L445" s="55">
        <f t="shared" si="32"/>
        <v>0.20857740585774057</v>
      </c>
      <c r="M445" s="55">
        <f t="shared" si="33"/>
        <v>0.38242150353458637</v>
      </c>
      <c r="N445" s="52">
        <f t="shared" si="34"/>
        <v>0.59099890939232691</v>
      </c>
      <c r="O445" s="53"/>
      <c r="P445" s="53"/>
    </row>
    <row r="446" spans="1:16" x14ac:dyDescent="0.25">
      <c r="A446" s="159">
        <v>443</v>
      </c>
      <c r="B446" s="127" t="s">
        <v>109</v>
      </c>
      <c r="C446" s="127" t="s">
        <v>108</v>
      </c>
      <c r="D446" s="166" t="s">
        <v>899</v>
      </c>
      <c r="E446" s="219" t="s">
        <v>900</v>
      </c>
      <c r="F446" s="226">
        <v>1815</v>
      </c>
      <c r="G446" s="223">
        <v>3273174.7</v>
      </c>
      <c r="H446" s="8">
        <v>1337</v>
      </c>
      <c r="I446" s="8">
        <v>2240250</v>
      </c>
      <c r="J446" s="51">
        <f t="shared" si="30"/>
        <v>0.73663911845730023</v>
      </c>
      <c r="K446" s="51">
        <f t="shared" si="31"/>
        <v>0.68442726262059883</v>
      </c>
      <c r="L446" s="55">
        <f t="shared" si="32"/>
        <v>0.22099173553719006</v>
      </c>
      <c r="M446" s="55">
        <f t="shared" si="33"/>
        <v>0.47909908383441913</v>
      </c>
      <c r="N446" s="52">
        <f t="shared" si="34"/>
        <v>0.70009081937160922</v>
      </c>
      <c r="O446" s="53"/>
      <c r="P446" s="53"/>
    </row>
    <row r="447" spans="1:16" x14ac:dyDescent="0.25">
      <c r="A447" s="159">
        <v>444</v>
      </c>
      <c r="B447" s="127" t="s">
        <v>109</v>
      </c>
      <c r="C447" s="127" t="s">
        <v>108</v>
      </c>
      <c r="D447" s="166" t="s">
        <v>898</v>
      </c>
      <c r="E447" s="219" t="s">
        <v>1069</v>
      </c>
      <c r="F447" s="226">
        <v>1433</v>
      </c>
      <c r="G447" s="223">
        <v>2170529.65</v>
      </c>
      <c r="H447" s="8">
        <v>1155</v>
      </c>
      <c r="I447" s="8">
        <v>1648070</v>
      </c>
      <c r="J447" s="51">
        <f t="shared" si="30"/>
        <v>0.80600139567341245</v>
      </c>
      <c r="K447" s="51">
        <f t="shared" si="31"/>
        <v>0.75929393546870005</v>
      </c>
      <c r="L447" s="55">
        <f t="shared" si="32"/>
        <v>0.24180041870202373</v>
      </c>
      <c r="M447" s="55">
        <f t="shared" si="33"/>
        <v>0.53150575482809004</v>
      </c>
      <c r="N447" s="52">
        <f t="shared" si="34"/>
        <v>0.77330617353011377</v>
      </c>
      <c r="O447" s="53"/>
      <c r="P447" s="53"/>
    </row>
    <row r="448" spans="1:16" x14ac:dyDescent="0.25">
      <c r="A448" s="159">
        <v>445</v>
      </c>
      <c r="B448" s="127" t="s">
        <v>110</v>
      </c>
      <c r="C448" s="127" t="s">
        <v>108</v>
      </c>
      <c r="D448" s="166" t="s">
        <v>867</v>
      </c>
      <c r="E448" s="219" t="s">
        <v>868</v>
      </c>
      <c r="F448" s="226">
        <v>1051</v>
      </c>
      <c r="G448" s="223">
        <v>1801759</v>
      </c>
      <c r="H448" s="8">
        <v>1017</v>
      </c>
      <c r="I448" s="8">
        <v>1369335</v>
      </c>
      <c r="J448" s="51">
        <f t="shared" si="30"/>
        <v>0.96764985727878217</v>
      </c>
      <c r="K448" s="51">
        <f t="shared" si="31"/>
        <v>0.75999897877574085</v>
      </c>
      <c r="L448" s="55">
        <f t="shared" si="32"/>
        <v>0.29029495718363463</v>
      </c>
      <c r="M448" s="55">
        <f t="shared" si="33"/>
        <v>0.53199928514301853</v>
      </c>
      <c r="N448" s="52">
        <f t="shared" si="34"/>
        <v>0.82229424232665316</v>
      </c>
      <c r="O448" s="53"/>
      <c r="P448" s="53"/>
    </row>
    <row r="449" spans="1:16" x14ac:dyDescent="0.25">
      <c r="A449" s="159">
        <v>446</v>
      </c>
      <c r="B449" s="127" t="s">
        <v>110</v>
      </c>
      <c r="C449" s="127" t="s">
        <v>108</v>
      </c>
      <c r="D449" s="166" t="s">
        <v>861</v>
      </c>
      <c r="E449" s="219" t="s">
        <v>862</v>
      </c>
      <c r="F449" s="226">
        <v>959</v>
      </c>
      <c r="G449" s="223">
        <v>1646480.2749999999</v>
      </c>
      <c r="H449" s="8">
        <v>790</v>
      </c>
      <c r="I449" s="8">
        <v>1225445</v>
      </c>
      <c r="J449" s="51">
        <f t="shared" si="30"/>
        <v>0.82377476538060479</v>
      </c>
      <c r="K449" s="51">
        <f t="shared" si="31"/>
        <v>0.74428161612807664</v>
      </c>
      <c r="L449" s="55">
        <f t="shared" si="32"/>
        <v>0.24713242961418141</v>
      </c>
      <c r="M449" s="55">
        <f t="shared" si="33"/>
        <v>0.52099713128965364</v>
      </c>
      <c r="N449" s="52">
        <f t="shared" si="34"/>
        <v>0.768129560903835</v>
      </c>
      <c r="O449" s="53"/>
      <c r="P449" s="53"/>
    </row>
    <row r="450" spans="1:16" x14ac:dyDescent="0.25">
      <c r="A450" s="159">
        <v>447</v>
      </c>
      <c r="B450" s="127" t="s">
        <v>110</v>
      </c>
      <c r="C450" s="127" t="s">
        <v>108</v>
      </c>
      <c r="D450" s="166" t="s">
        <v>865</v>
      </c>
      <c r="E450" s="219" t="s">
        <v>866</v>
      </c>
      <c r="F450" s="226">
        <v>843</v>
      </c>
      <c r="G450" s="223">
        <v>1375665.375</v>
      </c>
      <c r="H450" s="8">
        <v>856</v>
      </c>
      <c r="I450" s="8">
        <v>1158620</v>
      </c>
      <c r="J450" s="51">
        <f t="shared" si="30"/>
        <v>1.0154211150652432</v>
      </c>
      <c r="K450" s="51">
        <f t="shared" si="31"/>
        <v>0.84222516685789228</v>
      </c>
      <c r="L450" s="55">
        <f t="shared" si="32"/>
        <v>0.3</v>
      </c>
      <c r="M450" s="55">
        <f t="shared" si="33"/>
        <v>0.58955761680052454</v>
      </c>
      <c r="N450" s="52">
        <f t="shared" si="34"/>
        <v>0.88955761680052459</v>
      </c>
      <c r="O450" s="53"/>
      <c r="P450" s="53"/>
    </row>
    <row r="451" spans="1:16" x14ac:dyDescent="0.25">
      <c r="A451" s="159">
        <v>448</v>
      </c>
      <c r="B451" s="127" t="s">
        <v>110</v>
      </c>
      <c r="C451" s="127" t="s">
        <v>108</v>
      </c>
      <c r="D451" s="166" t="s">
        <v>863</v>
      </c>
      <c r="E451" s="219" t="s">
        <v>864</v>
      </c>
      <c r="F451" s="226">
        <v>1264</v>
      </c>
      <c r="G451" s="223">
        <v>2442811.25</v>
      </c>
      <c r="H451" s="8">
        <v>824</v>
      </c>
      <c r="I451" s="8">
        <v>1510285</v>
      </c>
      <c r="J451" s="51">
        <f t="shared" si="30"/>
        <v>0.65189873417721522</v>
      </c>
      <c r="K451" s="51">
        <f t="shared" si="31"/>
        <v>0.61825693655209746</v>
      </c>
      <c r="L451" s="55">
        <f t="shared" si="32"/>
        <v>0.19556962025316457</v>
      </c>
      <c r="M451" s="55">
        <f t="shared" si="33"/>
        <v>0.4327798555864682</v>
      </c>
      <c r="N451" s="52">
        <f t="shared" si="34"/>
        <v>0.62834947583963274</v>
      </c>
      <c r="O451" s="53"/>
      <c r="P451" s="53"/>
    </row>
    <row r="452" spans="1:16" x14ac:dyDescent="0.25">
      <c r="A452" s="159">
        <v>449</v>
      </c>
      <c r="B452" s="127" t="s">
        <v>110</v>
      </c>
      <c r="C452" s="127" t="s">
        <v>108</v>
      </c>
      <c r="D452" s="166" t="s">
        <v>869</v>
      </c>
      <c r="E452" s="219" t="s">
        <v>870</v>
      </c>
      <c r="F452" s="226">
        <v>667</v>
      </c>
      <c r="G452" s="223">
        <v>932595.27500000002</v>
      </c>
      <c r="H452" s="8">
        <v>620</v>
      </c>
      <c r="I452" s="8">
        <v>717670</v>
      </c>
      <c r="J452" s="51">
        <f t="shared" ref="J452:J515" si="35">IFERROR(H452/F452,0)</f>
        <v>0.92953523238380809</v>
      </c>
      <c r="K452" s="51">
        <f t="shared" ref="K452:K515" si="36">IFERROR(I452/G452,0)</f>
        <v>0.76954067776077895</v>
      </c>
      <c r="L452" s="55">
        <f t="shared" si="32"/>
        <v>0.27886056971514239</v>
      </c>
      <c r="M452" s="55">
        <f t="shared" si="33"/>
        <v>0.53867847443254524</v>
      </c>
      <c r="N452" s="52">
        <f t="shared" si="34"/>
        <v>0.81753904414768763</v>
      </c>
      <c r="O452" s="53"/>
      <c r="P452" s="53"/>
    </row>
    <row r="453" spans="1:16" x14ac:dyDescent="0.25">
      <c r="A453" s="159">
        <v>450</v>
      </c>
      <c r="B453" s="127" t="s">
        <v>112</v>
      </c>
      <c r="C453" s="127" t="s">
        <v>108</v>
      </c>
      <c r="D453" s="166" t="s">
        <v>872</v>
      </c>
      <c r="E453" s="218" t="s">
        <v>873</v>
      </c>
      <c r="F453" s="226">
        <v>1432</v>
      </c>
      <c r="G453" s="223">
        <v>2540778.625</v>
      </c>
      <c r="H453" s="8">
        <v>1157</v>
      </c>
      <c r="I453" s="8">
        <v>1787095</v>
      </c>
      <c r="J453" s="51">
        <f t="shared" si="35"/>
        <v>0.80796089385474856</v>
      </c>
      <c r="K453" s="51">
        <f t="shared" si="36"/>
        <v>0.70336509541440273</v>
      </c>
      <c r="L453" s="55">
        <f t="shared" ref="L453:L516" si="37">IF((J453*0.3)&gt;30%,30%,(J453*0.3))</f>
        <v>0.24238826815642456</v>
      </c>
      <c r="M453" s="55">
        <f t="shared" ref="M453:M516" si="38">IF((K453*0.7)&gt;70%,70%,(K453*0.7))</f>
        <v>0.49235556679008186</v>
      </c>
      <c r="N453" s="52">
        <f t="shared" ref="N453:N516" si="39">L453+M453</f>
        <v>0.73474383494650641</v>
      </c>
      <c r="O453" s="53"/>
      <c r="P453" s="53"/>
    </row>
    <row r="454" spans="1:16" x14ac:dyDescent="0.25">
      <c r="A454" s="159">
        <v>451</v>
      </c>
      <c r="B454" s="127" t="s">
        <v>112</v>
      </c>
      <c r="C454" s="127" t="s">
        <v>108</v>
      </c>
      <c r="D454" s="166" t="s">
        <v>871</v>
      </c>
      <c r="E454" s="219" t="s">
        <v>1190</v>
      </c>
      <c r="F454" s="226">
        <v>1149</v>
      </c>
      <c r="G454" s="223">
        <v>1960692.45</v>
      </c>
      <c r="H454" s="8">
        <v>825</v>
      </c>
      <c r="I454" s="8">
        <v>1171465</v>
      </c>
      <c r="J454" s="51">
        <f t="shared" si="35"/>
        <v>0.71801566579634468</v>
      </c>
      <c r="K454" s="51">
        <f t="shared" si="36"/>
        <v>0.59747514200914076</v>
      </c>
      <c r="L454" s="55">
        <f t="shared" si="37"/>
        <v>0.21540469973890339</v>
      </c>
      <c r="M454" s="55">
        <f t="shared" si="38"/>
        <v>0.41823259940639851</v>
      </c>
      <c r="N454" s="52">
        <f t="shared" si="39"/>
        <v>0.63363729914530187</v>
      </c>
      <c r="O454" s="53"/>
      <c r="P454" s="53"/>
    </row>
    <row r="455" spans="1:16" x14ac:dyDescent="0.25">
      <c r="A455" s="159">
        <v>452</v>
      </c>
      <c r="B455" s="127" t="s">
        <v>112</v>
      </c>
      <c r="C455" s="127" t="s">
        <v>108</v>
      </c>
      <c r="D455" s="166" t="s">
        <v>874</v>
      </c>
      <c r="E455" s="219" t="s">
        <v>875</v>
      </c>
      <c r="F455" s="226">
        <v>1234</v>
      </c>
      <c r="G455" s="223">
        <v>2268466.9500000002</v>
      </c>
      <c r="H455" s="8">
        <v>827</v>
      </c>
      <c r="I455" s="8">
        <v>1087865</v>
      </c>
      <c r="J455" s="51">
        <f t="shared" si="35"/>
        <v>0.67017828200972451</v>
      </c>
      <c r="K455" s="51">
        <f t="shared" si="36"/>
        <v>0.4795595545264611</v>
      </c>
      <c r="L455" s="55">
        <f t="shared" si="37"/>
        <v>0.20105348460291736</v>
      </c>
      <c r="M455" s="55">
        <f t="shared" si="38"/>
        <v>0.33569168816852274</v>
      </c>
      <c r="N455" s="52">
        <f t="shared" si="39"/>
        <v>0.53674517277144007</v>
      </c>
      <c r="O455" s="53"/>
      <c r="P455" s="53"/>
    </row>
    <row r="456" spans="1:16" x14ac:dyDescent="0.25">
      <c r="A456" s="159">
        <v>453</v>
      </c>
      <c r="B456" s="127" t="s">
        <v>112</v>
      </c>
      <c r="C456" s="127" t="s">
        <v>108</v>
      </c>
      <c r="D456" s="166" t="s">
        <v>876</v>
      </c>
      <c r="E456" s="203" t="s">
        <v>1363</v>
      </c>
      <c r="F456" s="226">
        <v>1478</v>
      </c>
      <c r="G456" s="223">
        <v>2597615</v>
      </c>
      <c r="H456" s="8">
        <v>1395</v>
      </c>
      <c r="I456" s="8">
        <v>2113520</v>
      </c>
      <c r="J456" s="51">
        <f t="shared" si="35"/>
        <v>0.94384303112313939</v>
      </c>
      <c r="K456" s="51">
        <f t="shared" si="36"/>
        <v>0.81363866469819435</v>
      </c>
      <c r="L456" s="55">
        <f t="shared" si="37"/>
        <v>0.28315290933694182</v>
      </c>
      <c r="M456" s="55">
        <f t="shared" si="38"/>
        <v>0.569547065288736</v>
      </c>
      <c r="N456" s="52">
        <f t="shared" si="39"/>
        <v>0.85269997462567781</v>
      </c>
      <c r="O456" s="53"/>
      <c r="P456" s="53"/>
    </row>
    <row r="457" spans="1:16" x14ac:dyDescent="0.25">
      <c r="A457" s="159">
        <v>454</v>
      </c>
      <c r="B457" s="127" t="s">
        <v>888</v>
      </c>
      <c r="C457" s="127" t="s">
        <v>108</v>
      </c>
      <c r="D457" s="166" t="s">
        <v>889</v>
      </c>
      <c r="E457" s="219" t="s">
        <v>890</v>
      </c>
      <c r="F457" s="226">
        <v>1838</v>
      </c>
      <c r="G457" s="223">
        <v>4009889</v>
      </c>
      <c r="H457" s="8">
        <v>892</v>
      </c>
      <c r="I457" s="8">
        <v>1972715</v>
      </c>
      <c r="J457" s="51">
        <f t="shared" si="35"/>
        <v>0.48531011969532101</v>
      </c>
      <c r="K457" s="51">
        <f t="shared" si="36"/>
        <v>0.49196249571995632</v>
      </c>
      <c r="L457" s="55">
        <f t="shared" si="37"/>
        <v>0.14559303590859629</v>
      </c>
      <c r="M457" s="55">
        <f t="shared" si="38"/>
        <v>0.34437374700396939</v>
      </c>
      <c r="N457" s="52">
        <f t="shared" si="39"/>
        <v>0.48996678291256568</v>
      </c>
      <c r="O457" s="53"/>
      <c r="P457" s="53"/>
    </row>
    <row r="458" spans="1:16" x14ac:dyDescent="0.25">
      <c r="A458" s="159">
        <v>455</v>
      </c>
      <c r="B458" s="127" t="s">
        <v>888</v>
      </c>
      <c r="C458" s="127" t="s">
        <v>108</v>
      </c>
      <c r="D458" s="166" t="s">
        <v>891</v>
      </c>
      <c r="E458" s="219" t="s">
        <v>1328</v>
      </c>
      <c r="F458" s="226">
        <v>2447</v>
      </c>
      <c r="G458" s="223">
        <v>5590495.0250000004</v>
      </c>
      <c r="H458" s="8">
        <v>1532</v>
      </c>
      <c r="I458" s="8">
        <v>3780415</v>
      </c>
      <c r="J458" s="51">
        <f t="shared" si="35"/>
        <v>0.62607274213322439</v>
      </c>
      <c r="K458" s="51">
        <f t="shared" si="36"/>
        <v>0.67622186999441969</v>
      </c>
      <c r="L458" s="55">
        <f t="shared" si="37"/>
        <v>0.1878218226399673</v>
      </c>
      <c r="M458" s="55">
        <f t="shared" si="38"/>
        <v>0.47335530899609374</v>
      </c>
      <c r="N458" s="52">
        <f t="shared" si="39"/>
        <v>0.66117713163606107</v>
      </c>
      <c r="O458" s="53"/>
      <c r="P458" s="53"/>
    </row>
    <row r="459" spans="1:16" x14ac:dyDescent="0.25">
      <c r="A459" s="159">
        <v>456</v>
      </c>
      <c r="B459" s="127" t="s">
        <v>888</v>
      </c>
      <c r="C459" s="127" t="s">
        <v>108</v>
      </c>
      <c r="D459" s="166" t="s">
        <v>892</v>
      </c>
      <c r="E459" s="219" t="s">
        <v>893</v>
      </c>
      <c r="F459" s="226">
        <v>919</v>
      </c>
      <c r="G459" s="223">
        <v>1030074.275</v>
      </c>
      <c r="H459" s="8">
        <v>339</v>
      </c>
      <c r="I459" s="8">
        <v>509495</v>
      </c>
      <c r="J459" s="51">
        <f t="shared" si="35"/>
        <v>0.36887921653971706</v>
      </c>
      <c r="K459" s="51">
        <f t="shared" si="36"/>
        <v>0.4946196719649173</v>
      </c>
      <c r="L459" s="55">
        <f t="shared" si="37"/>
        <v>0.11066376496191511</v>
      </c>
      <c r="M459" s="55">
        <f t="shared" si="38"/>
        <v>0.34623377037544206</v>
      </c>
      <c r="N459" s="52">
        <f t="shared" si="39"/>
        <v>0.45689753533735716</v>
      </c>
      <c r="O459" s="53"/>
      <c r="P459" s="53"/>
    </row>
    <row r="460" spans="1:16" x14ac:dyDescent="0.25">
      <c r="A460" s="159">
        <v>457</v>
      </c>
      <c r="B460" s="127" t="s">
        <v>114</v>
      </c>
      <c r="C460" s="127" t="s">
        <v>108</v>
      </c>
      <c r="D460" s="166" t="s">
        <v>878</v>
      </c>
      <c r="E460" s="219" t="s">
        <v>879</v>
      </c>
      <c r="F460" s="226">
        <v>829</v>
      </c>
      <c r="G460" s="223">
        <v>1092010.75</v>
      </c>
      <c r="H460" s="8">
        <v>576</v>
      </c>
      <c r="I460" s="8">
        <v>684985</v>
      </c>
      <c r="J460" s="51">
        <f t="shared" si="35"/>
        <v>0.69481302774427023</v>
      </c>
      <c r="K460" s="51">
        <f t="shared" si="36"/>
        <v>0.62726946598282118</v>
      </c>
      <c r="L460" s="55">
        <f t="shared" si="37"/>
        <v>0.20844390832328105</v>
      </c>
      <c r="M460" s="55">
        <f t="shared" si="38"/>
        <v>0.43908862618797478</v>
      </c>
      <c r="N460" s="52">
        <f t="shared" si="39"/>
        <v>0.64753253451125581</v>
      </c>
      <c r="O460" s="53"/>
      <c r="P460" s="53"/>
    </row>
    <row r="461" spans="1:16" x14ac:dyDescent="0.25">
      <c r="A461" s="159">
        <v>458</v>
      </c>
      <c r="B461" s="127" t="s">
        <v>114</v>
      </c>
      <c r="C461" s="127" t="s">
        <v>108</v>
      </c>
      <c r="D461" s="166" t="s">
        <v>877</v>
      </c>
      <c r="E461" s="219" t="s">
        <v>1071</v>
      </c>
      <c r="F461" s="226">
        <v>921</v>
      </c>
      <c r="G461" s="223">
        <v>1998475</v>
      </c>
      <c r="H461" s="8">
        <v>685</v>
      </c>
      <c r="I461" s="8">
        <v>1248620</v>
      </c>
      <c r="J461" s="51">
        <f t="shared" si="35"/>
        <v>0.74375678610206297</v>
      </c>
      <c r="K461" s="51">
        <f t="shared" si="36"/>
        <v>0.62478639962971771</v>
      </c>
      <c r="L461" s="55">
        <f t="shared" si="37"/>
        <v>0.22312703583061888</v>
      </c>
      <c r="M461" s="55">
        <f t="shared" si="38"/>
        <v>0.43735047974080238</v>
      </c>
      <c r="N461" s="52">
        <f t="shared" si="39"/>
        <v>0.66047751557142131</v>
      </c>
      <c r="O461" s="53"/>
      <c r="P461" s="53"/>
    </row>
    <row r="462" spans="1:16" x14ac:dyDescent="0.25">
      <c r="A462" s="159">
        <v>459</v>
      </c>
      <c r="B462" s="220" t="s">
        <v>115</v>
      </c>
      <c r="C462" s="220" t="s">
        <v>108</v>
      </c>
      <c r="D462" s="166" t="s">
        <v>885</v>
      </c>
      <c r="E462" s="219" t="s">
        <v>886</v>
      </c>
      <c r="F462" s="226">
        <v>1655</v>
      </c>
      <c r="G462" s="223">
        <v>3100705.45</v>
      </c>
      <c r="H462" s="8">
        <v>1062</v>
      </c>
      <c r="I462" s="8">
        <v>1770340</v>
      </c>
      <c r="J462" s="51">
        <f t="shared" si="35"/>
        <v>0.64169184290030212</v>
      </c>
      <c r="K462" s="51">
        <f t="shared" si="36"/>
        <v>0.57094749196509453</v>
      </c>
      <c r="L462" s="55">
        <f t="shared" si="37"/>
        <v>0.19250755287009064</v>
      </c>
      <c r="M462" s="55">
        <f t="shared" si="38"/>
        <v>0.39966324437556616</v>
      </c>
      <c r="N462" s="52">
        <f t="shared" si="39"/>
        <v>0.5921707972456568</v>
      </c>
      <c r="O462" s="53"/>
      <c r="P462" s="53"/>
    </row>
    <row r="463" spans="1:16" x14ac:dyDescent="0.25">
      <c r="A463" s="159">
        <v>460</v>
      </c>
      <c r="B463" s="220" t="s">
        <v>115</v>
      </c>
      <c r="C463" s="220" t="s">
        <v>108</v>
      </c>
      <c r="D463" s="166" t="s">
        <v>883</v>
      </c>
      <c r="E463" s="203" t="s">
        <v>884</v>
      </c>
      <c r="F463" s="226">
        <v>1615</v>
      </c>
      <c r="G463" s="223">
        <v>2554583</v>
      </c>
      <c r="H463" s="8">
        <v>1128</v>
      </c>
      <c r="I463" s="8">
        <v>1590975</v>
      </c>
      <c r="J463" s="51">
        <f t="shared" si="35"/>
        <v>0.69845201238390098</v>
      </c>
      <c r="K463" s="51">
        <f t="shared" si="36"/>
        <v>0.62279244792594335</v>
      </c>
      <c r="L463" s="55">
        <f t="shared" si="37"/>
        <v>0.2095356037151703</v>
      </c>
      <c r="M463" s="55">
        <f t="shared" si="38"/>
        <v>0.43595471354816034</v>
      </c>
      <c r="N463" s="52">
        <f t="shared" si="39"/>
        <v>0.64549031726333062</v>
      </c>
      <c r="O463" s="53"/>
      <c r="P463" s="53"/>
    </row>
    <row r="464" spans="1:16" x14ac:dyDescent="0.25">
      <c r="A464" s="159">
        <v>461</v>
      </c>
      <c r="B464" s="220" t="s">
        <v>115</v>
      </c>
      <c r="C464" s="220" t="s">
        <v>108</v>
      </c>
      <c r="D464" s="166" t="s">
        <v>887</v>
      </c>
      <c r="E464" s="203" t="s">
        <v>1110</v>
      </c>
      <c r="F464" s="226">
        <v>1465</v>
      </c>
      <c r="G464" s="223">
        <v>2219648.875</v>
      </c>
      <c r="H464" s="8">
        <v>1174</v>
      </c>
      <c r="I464" s="8">
        <v>1707150</v>
      </c>
      <c r="J464" s="51">
        <f t="shared" si="35"/>
        <v>0.80136518771331056</v>
      </c>
      <c r="K464" s="51">
        <f t="shared" si="36"/>
        <v>0.76910813202380934</v>
      </c>
      <c r="L464" s="55">
        <f t="shared" si="37"/>
        <v>0.24040955631399316</v>
      </c>
      <c r="M464" s="55">
        <f t="shared" si="38"/>
        <v>0.5383756924166665</v>
      </c>
      <c r="N464" s="52">
        <f t="shared" si="39"/>
        <v>0.77878524873065968</v>
      </c>
      <c r="O464" s="53"/>
      <c r="P464" s="53"/>
    </row>
    <row r="465" spans="1:16" x14ac:dyDescent="0.25">
      <c r="A465" s="159">
        <v>462</v>
      </c>
      <c r="B465" s="220" t="s">
        <v>115</v>
      </c>
      <c r="C465" s="220" t="s">
        <v>108</v>
      </c>
      <c r="D465" s="166" t="s">
        <v>882</v>
      </c>
      <c r="E465" s="219" t="s">
        <v>1384</v>
      </c>
      <c r="F465" s="226">
        <v>1862</v>
      </c>
      <c r="G465" s="223">
        <v>4180715.45</v>
      </c>
      <c r="H465" s="8">
        <v>1252</v>
      </c>
      <c r="I465" s="8">
        <v>2462125</v>
      </c>
      <c r="J465" s="51">
        <f t="shared" si="35"/>
        <v>0.67239527389903331</v>
      </c>
      <c r="K465" s="51">
        <f t="shared" si="36"/>
        <v>0.58892431916168797</v>
      </c>
      <c r="L465" s="55">
        <f t="shared" si="37"/>
        <v>0.20171858216970998</v>
      </c>
      <c r="M465" s="55">
        <f t="shared" si="38"/>
        <v>0.41224702341318153</v>
      </c>
      <c r="N465" s="52">
        <f t="shared" si="39"/>
        <v>0.61396560558289148</v>
      </c>
      <c r="O465" s="53"/>
      <c r="P465" s="53"/>
    </row>
    <row r="466" spans="1:16" x14ac:dyDescent="0.25">
      <c r="A466" s="159">
        <v>463</v>
      </c>
      <c r="B466" s="220" t="s">
        <v>115</v>
      </c>
      <c r="C466" s="220" t="s">
        <v>108</v>
      </c>
      <c r="D466" s="166" t="s">
        <v>880</v>
      </c>
      <c r="E466" s="219" t="s">
        <v>881</v>
      </c>
      <c r="F466" s="226">
        <v>1200</v>
      </c>
      <c r="G466" s="223">
        <v>1937143.4750000001</v>
      </c>
      <c r="H466" s="8">
        <v>761</v>
      </c>
      <c r="I466" s="8">
        <v>1097440</v>
      </c>
      <c r="J466" s="51">
        <f t="shared" si="35"/>
        <v>0.63416666666666666</v>
      </c>
      <c r="K466" s="51">
        <f t="shared" si="36"/>
        <v>0.56652489305161036</v>
      </c>
      <c r="L466" s="55">
        <f t="shared" si="37"/>
        <v>0.19025</v>
      </c>
      <c r="M466" s="55">
        <f t="shared" si="38"/>
        <v>0.39656742513612725</v>
      </c>
      <c r="N466" s="52">
        <f t="shared" si="39"/>
        <v>0.58681742513612722</v>
      </c>
      <c r="O466" s="53"/>
      <c r="P466" s="53"/>
    </row>
    <row r="467" spans="1:16" x14ac:dyDescent="0.25">
      <c r="A467" s="159">
        <v>464</v>
      </c>
      <c r="B467" s="128" t="s">
        <v>119</v>
      </c>
      <c r="C467" s="127" t="s">
        <v>108</v>
      </c>
      <c r="D467" s="166" t="s">
        <v>910</v>
      </c>
      <c r="E467" s="190" t="s">
        <v>1111</v>
      </c>
      <c r="F467" s="226">
        <v>1259</v>
      </c>
      <c r="G467" s="223">
        <v>2254735.1749999998</v>
      </c>
      <c r="H467" s="8">
        <v>1016</v>
      </c>
      <c r="I467" s="8">
        <v>1522635</v>
      </c>
      <c r="J467" s="51">
        <f t="shared" si="35"/>
        <v>0.80698967434471802</v>
      </c>
      <c r="K467" s="51">
        <f t="shared" si="36"/>
        <v>0.67530547129553697</v>
      </c>
      <c r="L467" s="55">
        <f t="shared" si="37"/>
        <v>0.24209690230341541</v>
      </c>
      <c r="M467" s="55">
        <f t="shared" si="38"/>
        <v>0.47271382990687583</v>
      </c>
      <c r="N467" s="52">
        <f t="shared" si="39"/>
        <v>0.71481073221029123</v>
      </c>
      <c r="O467" s="53"/>
      <c r="P467" s="53"/>
    </row>
    <row r="468" spans="1:16" x14ac:dyDescent="0.25">
      <c r="A468" s="159">
        <v>465</v>
      </c>
      <c r="B468" s="128" t="s">
        <v>119</v>
      </c>
      <c r="C468" s="127" t="s">
        <v>108</v>
      </c>
      <c r="D468" s="166" t="s">
        <v>913</v>
      </c>
      <c r="E468" s="218" t="s">
        <v>1385</v>
      </c>
      <c r="F468" s="226">
        <v>831</v>
      </c>
      <c r="G468" s="223">
        <v>1378383.65</v>
      </c>
      <c r="H468" s="8">
        <v>582</v>
      </c>
      <c r="I468" s="8">
        <v>752140</v>
      </c>
      <c r="J468" s="51">
        <f t="shared" si="35"/>
        <v>0.70036101083032487</v>
      </c>
      <c r="K468" s="51">
        <f t="shared" si="36"/>
        <v>0.54566810916539821</v>
      </c>
      <c r="L468" s="55">
        <f t="shared" si="37"/>
        <v>0.21010830324909746</v>
      </c>
      <c r="M468" s="55">
        <f t="shared" si="38"/>
        <v>0.38196767641577872</v>
      </c>
      <c r="N468" s="52">
        <f t="shared" si="39"/>
        <v>0.59207597966487624</v>
      </c>
      <c r="O468" s="53"/>
      <c r="P468" s="53"/>
    </row>
    <row r="469" spans="1:16" x14ac:dyDescent="0.25">
      <c r="A469" s="159">
        <v>466</v>
      </c>
      <c r="B469" s="128" t="s">
        <v>119</v>
      </c>
      <c r="C469" s="127" t="s">
        <v>108</v>
      </c>
      <c r="D469" s="166" t="s">
        <v>912</v>
      </c>
      <c r="E469" s="190" t="s">
        <v>1364</v>
      </c>
      <c r="F469" s="226">
        <v>1322</v>
      </c>
      <c r="G469" s="223">
        <v>2493465.9249999998</v>
      </c>
      <c r="H469" s="8">
        <v>902</v>
      </c>
      <c r="I469" s="8">
        <v>1443295</v>
      </c>
      <c r="J469" s="51">
        <f t="shared" si="35"/>
        <v>0.68229954614220878</v>
      </c>
      <c r="K469" s="51">
        <f t="shared" si="36"/>
        <v>0.57883084967363252</v>
      </c>
      <c r="L469" s="55">
        <f t="shared" si="37"/>
        <v>0.20468986384266263</v>
      </c>
      <c r="M469" s="55">
        <f t="shared" si="38"/>
        <v>0.40518159477154275</v>
      </c>
      <c r="N469" s="52">
        <f t="shared" si="39"/>
        <v>0.60987145861420533</v>
      </c>
      <c r="O469" s="53"/>
      <c r="P469" s="53"/>
    </row>
    <row r="470" spans="1:16" x14ac:dyDescent="0.25">
      <c r="A470" s="159">
        <v>467</v>
      </c>
      <c r="B470" s="128" t="s">
        <v>119</v>
      </c>
      <c r="C470" s="127" t="s">
        <v>108</v>
      </c>
      <c r="D470" s="166" t="s">
        <v>911</v>
      </c>
      <c r="E470" s="190" t="s">
        <v>1112</v>
      </c>
      <c r="F470" s="226">
        <v>1450</v>
      </c>
      <c r="G470" s="223">
        <v>2638964</v>
      </c>
      <c r="H470" s="8">
        <v>1263</v>
      </c>
      <c r="I470" s="8">
        <v>1631250</v>
      </c>
      <c r="J470" s="51">
        <f t="shared" si="35"/>
        <v>0.87103448275862072</v>
      </c>
      <c r="K470" s="51">
        <f t="shared" si="36"/>
        <v>0.61814030051186752</v>
      </c>
      <c r="L470" s="55">
        <f t="shared" si="37"/>
        <v>0.26131034482758619</v>
      </c>
      <c r="M470" s="55">
        <f t="shared" si="38"/>
        <v>0.43269821035830724</v>
      </c>
      <c r="N470" s="52">
        <f t="shared" si="39"/>
        <v>0.69400855518589344</v>
      </c>
      <c r="O470" s="53"/>
      <c r="P470" s="53"/>
    </row>
    <row r="471" spans="1:16" x14ac:dyDescent="0.25">
      <c r="A471" s="159">
        <v>468</v>
      </c>
      <c r="B471" s="127" t="s">
        <v>116</v>
      </c>
      <c r="C471" s="127" t="s">
        <v>108</v>
      </c>
      <c r="D471" s="166" t="s">
        <v>903</v>
      </c>
      <c r="E471" s="221" t="s">
        <v>904</v>
      </c>
      <c r="F471" s="226">
        <v>1506</v>
      </c>
      <c r="G471" s="223">
        <v>3084863.3</v>
      </c>
      <c r="H471" s="8">
        <v>941</v>
      </c>
      <c r="I471" s="8">
        <v>1785560</v>
      </c>
      <c r="J471" s="51">
        <f t="shared" si="35"/>
        <v>0.6248339973439575</v>
      </c>
      <c r="K471" s="51">
        <f t="shared" si="36"/>
        <v>0.57881333023735615</v>
      </c>
      <c r="L471" s="55">
        <f t="shared" si="37"/>
        <v>0.18745019920318726</v>
      </c>
      <c r="M471" s="55">
        <f t="shared" si="38"/>
        <v>0.40516933116614928</v>
      </c>
      <c r="N471" s="52">
        <f t="shared" si="39"/>
        <v>0.59261953036933657</v>
      </c>
      <c r="O471" s="53"/>
      <c r="P471" s="53"/>
    </row>
    <row r="472" spans="1:16" x14ac:dyDescent="0.25">
      <c r="A472" s="159">
        <v>469</v>
      </c>
      <c r="B472" s="127" t="s">
        <v>116</v>
      </c>
      <c r="C472" s="127" t="s">
        <v>108</v>
      </c>
      <c r="D472" s="166" t="s">
        <v>907</v>
      </c>
      <c r="E472" s="221" t="s">
        <v>902</v>
      </c>
      <c r="F472" s="226">
        <v>1175</v>
      </c>
      <c r="G472" s="223">
        <v>1851214.925</v>
      </c>
      <c r="H472" s="8">
        <v>1262</v>
      </c>
      <c r="I472" s="8">
        <v>1707545</v>
      </c>
      <c r="J472" s="51">
        <f t="shared" si="35"/>
        <v>1.0740425531914894</v>
      </c>
      <c r="K472" s="51">
        <f t="shared" si="36"/>
        <v>0.92239154781014954</v>
      </c>
      <c r="L472" s="55">
        <f t="shared" si="37"/>
        <v>0.3</v>
      </c>
      <c r="M472" s="55">
        <f t="shared" si="38"/>
        <v>0.64567408346710464</v>
      </c>
      <c r="N472" s="52">
        <f t="shared" si="39"/>
        <v>0.94567408346710469</v>
      </c>
      <c r="O472" s="53"/>
      <c r="P472" s="53"/>
    </row>
    <row r="473" spans="1:16" x14ac:dyDescent="0.25">
      <c r="A473" s="159">
        <v>470</v>
      </c>
      <c r="B473" s="127" t="s">
        <v>116</v>
      </c>
      <c r="C473" s="127" t="s">
        <v>108</v>
      </c>
      <c r="D473" s="166" t="s">
        <v>909</v>
      </c>
      <c r="E473" s="221" t="s">
        <v>908</v>
      </c>
      <c r="F473" s="226">
        <v>1126</v>
      </c>
      <c r="G473" s="223">
        <v>2110352.625</v>
      </c>
      <c r="H473" s="8">
        <v>1048</v>
      </c>
      <c r="I473" s="8">
        <v>1786040</v>
      </c>
      <c r="J473" s="51">
        <f t="shared" si="35"/>
        <v>0.93072824156305511</v>
      </c>
      <c r="K473" s="51">
        <f t="shared" si="36"/>
        <v>0.84632301675176203</v>
      </c>
      <c r="L473" s="55">
        <f t="shared" si="37"/>
        <v>0.27921847246891651</v>
      </c>
      <c r="M473" s="55">
        <f t="shared" si="38"/>
        <v>0.59242611172623338</v>
      </c>
      <c r="N473" s="52">
        <f t="shared" si="39"/>
        <v>0.8716445841951499</v>
      </c>
      <c r="O473" s="53"/>
      <c r="P473" s="53"/>
    </row>
    <row r="474" spans="1:16" x14ac:dyDescent="0.25">
      <c r="A474" s="159">
        <v>471</v>
      </c>
      <c r="B474" s="127" t="s">
        <v>116</v>
      </c>
      <c r="C474" s="127" t="s">
        <v>108</v>
      </c>
      <c r="D474" s="166" t="s">
        <v>901</v>
      </c>
      <c r="E474" s="221" t="s">
        <v>1072</v>
      </c>
      <c r="F474" s="226">
        <v>1137</v>
      </c>
      <c r="G474" s="223">
        <v>2088579.55</v>
      </c>
      <c r="H474" s="8">
        <v>966</v>
      </c>
      <c r="I474" s="8">
        <v>1450400</v>
      </c>
      <c r="J474" s="51">
        <f t="shared" si="35"/>
        <v>0.84960422163588389</v>
      </c>
      <c r="K474" s="51">
        <f t="shared" si="36"/>
        <v>0.69444326408347723</v>
      </c>
      <c r="L474" s="55">
        <f t="shared" si="37"/>
        <v>0.25488126649076515</v>
      </c>
      <c r="M474" s="55">
        <f t="shared" si="38"/>
        <v>0.48611028485843405</v>
      </c>
      <c r="N474" s="52">
        <f t="shared" si="39"/>
        <v>0.74099155134919914</v>
      </c>
      <c r="O474" s="53"/>
      <c r="P474" s="53"/>
    </row>
    <row r="475" spans="1:16" x14ac:dyDescent="0.25">
      <c r="A475" s="159">
        <v>472</v>
      </c>
      <c r="B475" s="127" t="s">
        <v>116</v>
      </c>
      <c r="C475" s="127" t="s">
        <v>108</v>
      </c>
      <c r="D475" s="166" t="s">
        <v>905</v>
      </c>
      <c r="E475" s="221" t="s">
        <v>906</v>
      </c>
      <c r="F475" s="226">
        <v>1138</v>
      </c>
      <c r="G475" s="223">
        <v>1883393.35</v>
      </c>
      <c r="H475" s="8">
        <v>799</v>
      </c>
      <c r="I475" s="8">
        <v>990985</v>
      </c>
      <c r="J475" s="51">
        <f t="shared" si="35"/>
        <v>0.70210896309314585</v>
      </c>
      <c r="K475" s="51">
        <f t="shared" si="36"/>
        <v>0.52616995807062816</v>
      </c>
      <c r="L475" s="55">
        <f t="shared" si="37"/>
        <v>0.21063268892794376</v>
      </c>
      <c r="M475" s="55">
        <f t="shared" si="38"/>
        <v>0.36831897064943969</v>
      </c>
      <c r="N475" s="52">
        <f t="shared" si="39"/>
        <v>0.57895165957738348</v>
      </c>
      <c r="O475" s="53"/>
      <c r="P475" s="53"/>
    </row>
    <row r="476" spans="1:16" x14ac:dyDescent="0.25">
      <c r="A476" s="159">
        <v>473</v>
      </c>
      <c r="B476" s="171" t="s">
        <v>123</v>
      </c>
      <c r="C476" s="171" t="s">
        <v>124</v>
      </c>
      <c r="D476" s="166" t="s">
        <v>930</v>
      </c>
      <c r="E476" s="171" t="s">
        <v>931</v>
      </c>
      <c r="F476" s="226">
        <v>541</v>
      </c>
      <c r="G476" s="223">
        <v>1315136.6000000001</v>
      </c>
      <c r="H476" s="8">
        <v>237</v>
      </c>
      <c r="I476" s="8">
        <v>457620</v>
      </c>
      <c r="J476" s="51">
        <f t="shared" si="35"/>
        <v>0.43807763401109057</v>
      </c>
      <c r="K476" s="51">
        <f t="shared" si="36"/>
        <v>0.34796385409698122</v>
      </c>
      <c r="L476" s="55">
        <f t="shared" si="37"/>
        <v>0.13142329020332716</v>
      </c>
      <c r="M476" s="55">
        <f t="shared" si="38"/>
        <v>0.24357469786788682</v>
      </c>
      <c r="N476" s="52">
        <f t="shared" si="39"/>
        <v>0.37499798807121398</v>
      </c>
      <c r="O476" s="53"/>
      <c r="P476" s="53"/>
    </row>
    <row r="477" spans="1:16" x14ac:dyDescent="0.25">
      <c r="A477" s="159">
        <v>474</v>
      </c>
      <c r="B477" s="171" t="s">
        <v>123</v>
      </c>
      <c r="C477" s="171" t="s">
        <v>124</v>
      </c>
      <c r="D477" s="166" t="s">
        <v>934</v>
      </c>
      <c r="E477" s="171" t="s">
        <v>935</v>
      </c>
      <c r="F477" s="226">
        <v>971</v>
      </c>
      <c r="G477" s="223">
        <v>2334820.4500000002</v>
      </c>
      <c r="H477" s="8">
        <v>343</v>
      </c>
      <c r="I477" s="8">
        <v>617035</v>
      </c>
      <c r="J477" s="51">
        <f t="shared" si="35"/>
        <v>0.3532440782698249</v>
      </c>
      <c r="K477" s="51">
        <f t="shared" si="36"/>
        <v>0.26427513944380604</v>
      </c>
      <c r="L477" s="55">
        <f t="shared" si="37"/>
        <v>0.10597322348094747</v>
      </c>
      <c r="M477" s="55">
        <f t="shared" si="38"/>
        <v>0.18499259761066422</v>
      </c>
      <c r="N477" s="52">
        <f t="shared" si="39"/>
        <v>0.29096582109161168</v>
      </c>
      <c r="O477" s="53"/>
      <c r="P477" s="53"/>
    </row>
    <row r="478" spans="1:16" x14ac:dyDescent="0.25">
      <c r="A478" s="159">
        <v>475</v>
      </c>
      <c r="B478" s="171" t="s">
        <v>123</v>
      </c>
      <c r="C478" s="171" t="s">
        <v>124</v>
      </c>
      <c r="D478" s="166" t="s">
        <v>932</v>
      </c>
      <c r="E478" s="171" t="s">
        <v>1113</v>
      </c>
      <c r="F478" s="226">
        <v>1004</v>
      </c>
      <c r="G478" s="223">
        <v>2410465.65</v>
      </c>
      <c r="H478" s="8">
        <v>286</v>
      </c>
      <c r="I478" s="8">
        <v>482010</v>
      </c>
      <c r="J478" s="51">
        <f t="shared" si="35"/>
        <v>0.28486055776892433</v>
      </c>
      <c r="K478" s="51">
        <f t="shared" si="36"/>
        <v>0.19996551288752032</v>
      </c>
      <c r="L478" s="55">
        <f t="shared" si="37"/>
        <v>8.5458167330677293E-2</v>
      </c>
      <c r="M478" s="55">
        <f t="shared" si="38"/>
        <v>0.13997585902126422</v>
      </c>
      <c r="N478" s="52">
        <f t="shared" si="39"/>
        <v>0.22543402635194151</v>
      </c>
      <c r="O478" s="53"/>
      <c r="P478" s="53"/>
    </row>
    <row r="479" spans="1:16" x14ac:dyDescent="0.25">
      <c r="A479" s="159">
        <v>476</v>
      </c>
      <c r="B479" s="171" t="s">
        <v>123</v>
      </c>
      <c r="C479" s="171" t="s">
        <v>124</v>
      </c>
      <c r="D479" s="166" t="s">
        <v>929</v>
      </c>
      <c r="E479" s="171" t="s">
        <v>1410</v>
      </c>
      <c r="F479" s="226">
        <v>892</v>
      </c>
      <c r="G479" s="223">
        <v>2148883.875</v>
      </c>
      <c r="H479" s="8">
        <v>234</v>
      </c>
      <c r="I479" s="8">
        <v>432230</v>
      </c>
      <c r="J479" s="51">
        <f t="shared" si="35"/>
        <v>0.2623318385650224</v>
      </c>
      <c r="K479" s="51">
        <f t="shared" si="36"/>
        <v>0.20114162753443343</v>
      </c>
      <c r="L479" s="55">
        <f t="shared" si="37"/>
        <v>7.8699551569506712E-2</v>
      </c>
      <c r="M479" s="55">
        <f t="shared" si="38"/>
        <v>0.1407991392741034</v>
      </c>
      <c r="N479" s="52">
        <f t="shared" si="39"/>
        <v>0.21949869084361012</v>
      </c>
      <c r="O479" s="53"/>
      <c r="P479" s="53"/>
    </row>
    <row r="480" spans="1:16" x14ac:dyDescent="0.25">
      <c r="A480" s="159">
        <v>477</v>
      </c>
      <c r="B480" s="171" t="s">
        <v>123</v>
      </c>
      <c r="C480" s="171" t="s">
        <v>124</v>
      </c>
      <c r="D480" s="166" t="s">
        <v>933</v>
      </c>
      <c r="E480" s="171" t="s">
        <v>499</v>
      </c>
      <c r="F480" s="226">
        <v>465</v>
      </c>
      <c r="G480" s="223">
        <v>1121525.0249999999</v>
      </c>
      <c r="H480" s="8">
        <v>339</v>
      </c>
      <c r="I480" s="8">
        <v>462450</v>
      </c>
      <c r="J480" s="51">
        <f t="shared" si="35"/>
        <v>0.7290322580645161</v>
      </c>
      <c r="K480" s="51">
        <f t="shared" si="36"/>
        <v>0.41234033097032324</v>
      </c>
      <c r="L480" s="55">
        <f t="shared" si="37"/>
        <v>0.21870967741935482</v>
      </c>
      <c r="M480" s="55">
        <f t="shared" si="38"/>
        <v>0.28863823167922625</v>
      </c>
      <c r="N480" s="52">
        <f t="shared" si="39"/>
        <v>0.50734790909858107</v>
      </c>
      <c r="O480" s="53"/>
      <c r="P480" s="53"/>
    </row>
    <row r="481" spans="1:16" x14ac:dyDescent="0.25">
      <c r="A481" s="159">
        <v>478</v>
      </c>
      <c r="B481" s="171" t="s">
        <v>127</v>
      </c>
      <c r="C481" s="171" t="s">
        <v>124</v>
      </c>
      <c r="D481" s="166" t="s">
        <v>925</v>
      </c>
      <c r="E481" s="171" t="s">
        <v>1411</v>
      </c>
      <c r="F481" s="226">
        <v>898</v>
      </c>
      <c r="G481" s="223">
        <v>1701409.9</v>
      </c>
      <c r="H481" s="8">
        <v>825</v>
      </c>
      <c r="I481" s="8">
        <v>1147480</v>
      </c>
      <c r="J481" s="51">
        <f t="shared" si="35"/>
        <v>0.91870824053452116</v>
      </c>
      <c r="K481" s="51">
        <f t="shared" si="36"/>
        <v>0.67442889570584963</v>
      </c>
      <c r="L481" s="55">
        <f t="shared" si="37"/>
        <v>0.27561247216035634</v>
      </c>
      <c r="M481" s="55">
        <f t="shared" si="38"/>
        <v>0.47210022699409471</v>
      </c>
      <c r="N481" s="52">
        <f t="shared" si="39"/>
        <v>0.74771269915445104</v>
      </c>
      <c r="O481" s="53"/>
      <c r="P481" s="53"/>
    </row>
    <row r="482" spans="1:16" x14ac:dyDescent="0.25">
      <c r="A482" s="159">
        <v>479</v>
      </c>
      <c r="B482" s="171" t="s">
        <v>127</v>
      </c>
      <c r="C482" s="171" t="s">
        <v>124</v>
      </c>
      <c r="D482" s="166" t="s">
        <v>922</v>
      </c>
      <c r="E482" s="171" t="s">
        <v>1412</v>
      </c>
      <c r="F482" s="226">
        <v>1096</v>
      </c>
      <c r="G482" s="223">
        <v>2076717.35</v>
      </c>
      <c r="H482" s="8">
        <v>623</v>
      </c>
      <c r="I482" s="8">
        <v>1266410</v>
      </c>
      <c r="J482" s="51">
        <f t="shared" si="35"/>
        <v>0.56843065693430661</v>
      </c>
      <c r="K482" s="51">
        <f t="shared" si="36"/>
        <v>0.60981336723555568</v>
      </c>
      <c r="L482" s="55">
        <f t="shared" si="37"/>
        <v>0.17052919708029199</v>
      </c>
      <c r="M482" s="55">
        <f t="shared" si="38"/>
        <v>0.42686935706488893</v>
      </c>
      <c r="N482" s="52">
        <f t="shared" si="39"/>
        <v>0.59739855414518095</v>
      </c>
      <c r="O482" s="53"/>
      <c r="P482" s="53"/>
    </row>
    <row r="483" spans="1:16" x14ac:dyDescent="0.25">
      <c r="A483" s="159">
        <v>480</v>
      </c>
      <c r="B483" s="171" t="s">
        <v>127</v>
      </c>
      <c r="C483" s="171" t="s">
        <v>124</v>
      </c>
      <c r="D483" s="166" t="s">
        <v>923</v>
      </c>
      <c r="E483" s="171" t="s">
        <v>1230</v>
      </c>
      <c r="F483" s="226">
        <v>961</v>
      </c>
      <c r="G483" s="223">
        <v>1794078.425</v>
      </c>
      <c r="H483" s="8">
        <v>757</v>
      </c>
      <c r="I483" s="8">
        <v>1222220</v>
      </c>
      <c r="J483" s="51">
        <f t="shared" si="35"/>
        <v>0.78772112382934445</v>
      </c>
      <c r="K483" s="51">
        <f t="shared" si="36"/>
        <v>0.68125227022893386</v>
      </c>
      <c r="L483" s="55">
        <f t="shared" si="37"/>
        <v>0.23631633714880332</v>
      </c>
      <c r="M483" s="55">
        <f t="shared" si="38"/>
        <v>0.47687658916025366</v>
      </c>
      <c r="N483" s="52">
        <f t="shared" si="39"/>
        <v>0.71319292630905695</v>
      </c>
      <c r="O483" s="53"/>
      <c r="P483" s="53"/>
    </row>
    <row r="484" spans="1:16" x14ac:dyDescent="0.25">
      <c r="A484" s="159">
        <v>481</v>
      </c>
      <c r="B484" s="171" t="s">
        <v>127</v>
      </c>
      <c r="C484" s="171" t="s">
        <v>124</v>
      </c>
      <c r="D484" s="166" t="s">
        <v>924</v>
      </c>
      <c r="E484" s="171" t="s">
        <v>1413</v>
      </c>
      <c r="F484" s="226">
        <v>1158</v>
      </c>
      <c r="G484" s="223">
        <v>2174754.9</v>
      </c>
      <c r="H484" s="8">
        <v>721</v>
      </c>
      <c r="I484" s="8">
        <v>1363985</v>
      </c>
      <c r="J484" s="51">
        <f t="shared" si="35"/>
        <v>0.62262521588946462</v>
      </c>
      <c r="K484" s="51">
        <f t="shared" si="36"/>
        <v>0.62719021807928799</v>
      </c>
      <c r="L484" s="55">
        <f t="shared" si="37"/>
        <v>0.18678756476683939</v>
      </c>
      <c r="M484" s="55">
        <f t="shared" si="38"/>
        <v>0.43903315265550158</v>
      </c>
      <c r="N484" s="52">
        <f t="shared" si="39"/>
        <v>0.62582071742234091</v>
      </c>
      <c r="O484" s="53"/>
      <c r="P484" s="53"/>
    </row>
    <row r="485" spans="1:16" x14ac:dyDescent="0.25">
      <c r="A485" s="159">
        <v>482</v>
      </c>
      <c r="B485" s="171" t="s">
        <v>127</v>
      </c>
      <c r="C485" s="171" t="s">
        <v>124</v>
      </c>
      <c r="D485" s="166" t="s">
        <v>1159</v>
      </c>
      <c r="E485" s="171" t="s">
        <v>1414</v>
      </c>
      <c r="F485" s="226">
        <v>898</v>
      </c>
      <c r="G485" s="223">
        <v>1701409.9</v>
      </c>
      <c r="H485" s="8">
        <v>817</v>
      </c>
      <c r="I485" s="8">
        <v>1332135</v>
      </c>
      <c r="J485" s="51">
        <f t="shared" si="35"/>
        <v>0.90979955456570161</v>
      </c>
      <c r="K485" s="51">
        <f t="shared" si="36"/>
        <v>0.78295947378700459</v>
      </c>
      <c r="L485" s="55">
        <f t="shared" si="37"/>
        <v>0.27293986636971046</v>
      </c>
      <c r="M485" s="55">
        <f t="shared" si="38"/>
        <v>0.54807163165090322</v>
      </c>
      <c r="N485" s="52">
        <f t="shared" si="39"/>
        <v>0.82101149802061368</v>
      </c>
      <c r="O485" s="53"/>
      <c r="P485" s="53"/>
    </row>
    <row r="486" spans="1:16" x14ac:dyDescent="0.25">
      <c r="A486" s="159">
        <v>483</v>
      </c>
      <c r="B486" s="171" t="s">
        <v>127</v>
      </c>
      <c r="C486" s="171" t="s">
        <v>124</v>
      </c>
      <c r="D486" s="166" t="s">
        <v>927</v>
      </c>
      <c r="E486" s="171" t="s">
        <v>806</v>
      </c>
      <c r="F486" s="226">
        <v>837</v>
      </c>
      <c r="G486" s="223">
        <v>1589281.375</v>
      </c>
      <c r="H486" s="8">
        <v>863</v>
      </c>
      <c r="I486" s="8">
        <v>1197190</v>
      </c>
      <c r="J486" s="51">
        <f t="shared" si="35"/>
        <v>1.031063321385902</v>
      </c>
      <c r="K486" s="51">
        <f t="shared" si="36"/>
        <v>0.75329014662365879</v>
      </c>
      <c r="L486" s="55">
        <f t="shared" si="37"/>
        <v>0.3</v>
      </c>
      <c r="M486" s="55">
        <f t="shared" si="38"/>
        <v>0.52730310263656111</v>
      </c>
      <c r="N486" s="52">
        <f t="shared" si="39"/>
        <v>0.82730310263656115</v>
      </c>
      <c r="O486" s="53"/>
      <c r="P486" s="53"/>
    </row>
    <row r="487" spans="1:16" x14ac:dyDescent="0.25">
      <c r="A487" s="159">
        <v>484</v>
      </c>
      <c r="B487" s="171" t="s">
        <v>127</v>
      </c>
      <c r="C487" s="171" t="s">
        <v>124</v>
      </c>
      <c r="D487" s="166" t="s">
        <v>928</v>
      </c>
      <c r="E487" s="171" t="s">
        <v>1229</v>
      </c>
      <c r="F487" s="226">
        <v>583</v>
      </c>
      <c r="G487" s="223">
        <v>1098488.5249999999</v>
      </c>
      <c r="H487" s="8">
        <v>268</v>
      </c>
      <c r="I487" s="8">
        <v>494930</v>
      </c>
      <c r="J487" s="51">
        <f t="shared" si="35"/>
        <v>0.45969125214408235</v>
      </c>
      <c r="K487" s="51">
        <f t="shared" si="36"/>
        <v>0.45055545755473414</v>
      </c>
      <c r="L487" s="55">
        <f t="shared" si="37"/>
        <v>0.13790737564322469</v>
      </c>
      <c r="M487" s="55">
        <f t="shared" si="38"/>
        <v>0.31538882028831389</v>
      </c>
      <c r="N487" s="52">
        <f t="shared" si="39"/>
        <v>0.45329619593153858</v>
      </c>
      <c r="O487" s="53"/>
      <c r="P487" s="53"/>
    </row>
    <row r="488" spans="1:16" x14ac:dyDescent="0.25">
      <c r="A488" s="159">
        <v>485</v>
      </c>
      <c r="B488" s="171" t="s">
        <v>141</v>
      </c>
      <c r="C488" s="171" t="s">
        <v>124</v>
      </c>
      <c r="D488" s="166" t="s">
        <v>268</v>
      </c>
      <c r="E488" s="171" t="s">
        <v>1415</v>
      </c>
      <c r="F488" s="226">
        <v>712</v>
      </c>
      <c r="G488" s="223">
        <v>1296559.675</v>
      </c>
      <c r="H488" s="8">
        <v>619</v>
      </c>
      <c r="I488" s="8">
        <v>1007390</v>
      </c>
      <c r="J488" s="51">
        <f t="shared" si="35"/>
        <v>0.8693820224719101</v>
      </c>
      <c r="K488" s="51">
        <f t="shared" si="36"/>
        <v>0.77697156515375965</v>
      </c>
      <c r="L488" s="55">
        <f t="shared" si="37"/>
        <v>0.26081460674157303</v>
      </c>
      <c r="M488" s="55">
        <f t="shared" si="38"/>
        <v>0.54388009560763173</v>
      </c>
      <c r="N488" s="52">
        <f t="shared" si="39"/>
        <v>0.80469470234920482</v>
      </c>
      <c r="O488" s="53"/>
      <c r="P488" s="53"/>
    </row>
    <row r="489" spans="1:16" x14ac:dyDescent="0.25">
      <c r="A489" s="159">
        <v>486</v>
      </c>
      <c r="B489" s="171" t="s">
        <v>141</v>
      </c>
      <c r="C489" s="171" t="s">
        <v>124</v>
      </c>
      <c r="D489" s="166" t="s">
        <v>270</v>
      </c>
      <c r="E489" s="171" t="s">
        <v>1416</v>
      </c>
      <c r="F489" s="226">
        <v>567</v>
      </c>
      <c r="G489" s="223">
        <v>1027441.45</v>
      </c>
      <c r="H489" s="8">
        <v>484</v>
      </c>
      <c r="I489" s="8">
        <v>797400</v>
      </c>
      <c r="J489" s="51">
        <f t="shared" si="35"/>
        <v>0.8536155202821869</v>
      </c>
      <c r="K489" s="51">
        <f t="shared" si="36"/>
        <v>0.77610261879156228</v>
      </c>
      <c r="L489" s="55">
        <f t="shared" si="37"/>
        <v>0.25608465608465608</v>
      </c>
      <c r="M489" s="55">
        <f t="shared" si="38"/>
        <v>0.54327183315409355</v>
      </c>
      <c r="N489" s="52">
        <f t="shared" si="39"/>
        <v>0.79935648923874969</v>
      </c>
      <c r="O489" s="53"/>
      <c r="P489" s="53"/>
    </row>
    <row r="490" spans="1:16" x14ac:dyDescent="0.25">
      <c r="A490" s="159">
        <v>487</v>
      </c>
      <c r="B490" s="171" t="s">
        <v>141</v>
      </c>
      <c r="C490" s="171" t="s">
        <v>124</v>
      </c>
      <c r="D490" s="166" t="s">
        <v>269</v>
      </c>
      <c r="E490" s="171" t="s">
        <v>1417</v>
      </c>
      <c r="F490" s="226">
        <v>621</v>
      </c>
      <c r="G490" s="223">
        <v>1120549.9750000001</v>
      </c>
      <c r="H490" s="8">
        <v>547</v>
      </c>
      <c r="I490" s="8">
        <v>981210</v>
      </c>
      <c r="J490" s="51">
        <f t="shared" si="35"/>
        <v>0.88083735909822869</v>
      </c>
      <c r="K490" s="51">
        <f t="shared" si="36"/>
        <v>0.8756503698105923</v>
      </c>
      <c r="L490" s="55">
        <f t="shared" si="37"/>
        <v>0.26425120772946858</v>
      </c>
      <c r="M490" s="55">
        <f t="shared" si="38"/>
        <v>0.61295525886741453</v>
      </c>
      <c r="N490" s="52">
        <f t="shared" si="39"/>
        <v>0.87720646659688306</v>
      </c>
      <c r="O490" s="53"/>
      <c r="P490" s="53"/>
    </row>
    <row r="491" spans="1:16" x14ac:dyDescent="0.25">
      <c r="A491" s="159">
        <v>488</v>
      </c>
      <c r="B491" s="171" t="s">
        <v>141</v>
      </c>
      <c r="C491" s="171" t="s">
        <v>124</v>
      </c>
      <c r="D491" s="166" t="s">
        <v>267</v>
      </c>
      <c r="E491" s="171" t="s">
        <v>1418</v>
      </c>
      <c r="F491" s="226">
        <v>1065</v>
      </c>
      <c r="G491" s="223">
        <v>1926384.375</v>
      </c>
      <c r="H491" s="8">
        <v>970</v>
      </c>
      <c r="I491" s="8">
        <v>1607730</v>
      </c>
      <c r="J491" s="51">
        <f t="shared" si="35"/>
        <v>0.91079812206572774</v>
      </c>
      <c r="K491" s="51">
        <f t="shared" si="36"/>
        <v>0.83458421946554673</v>
      </c>
      <c r="L491" s="55">
        <f t="shared" si="37"/>
        <v>0.27323943661971833</v>
      </c>
      <c r="M491" s="55">
        <f t="shared" si="38"/>
        <v>0.58420895362588265</v>
      </c>
      <c r="N491" s="52">
        <f t="shared" si="39"/>
        <v>0.85744839024560093</v>
      </c>
      <c r="O491" s="53"/>
      <c r="P491" s="53"/>
    </row>
    <row r="492" spans="1:16" x14ac:dyDescent="0.25">
      <c r="A492" s="159">
        <v>489</v>
      </c>
      <c r="B492" s="171" t="s">
        <v>952</v>
      </c>
      <c r="C492" s="171" t="s">
        <v>124</v>
      </c>
      <c r="D492" s="166" t="s">
        <v>957</v>
      </c>
      <c r="E492" s="171" t="s">
        <v>1451</v>
      </c>
      <c r="F492" s="226">
        <v>435</v>
      </c>
      <c r="G492" s="223">
        <v>867745.375</v>
      </c>
      <c r="H492" s="8">
        <v>503</v>
      </c>
      <c r="I492" s="8">
        <v>711540</v>
      </c>
      <c r="J492" s="51">
        <f t="shared" si="35"/>
        <v>1.1563218390804597</v>
      </c>
      <c r="K492" s="51">
        <f t="shared" si="36"/>
        <v>0.81998708434487477</v>
      </c>
      <c r="L492" s="55">
        <f t="shared" si="37"/>
        <v>0.3</v>
      </c>
      <c r="M492" s="55">
        <f t="shared" si="38"/>
        <v>0.57399095904141229</v>
      </c>
      <c r="N492" s="52">
        <f t="shared" si="39"/>
        <v>0.87399095904141233</v>
      </c>
      <c r="O492" s="53"/>
      <c r="P492" s="53"/>
    </row>
    <row r="493" spans="1:16" x14ac:dyDescent="0.25">
      <c r="A493" s="159">
        <v>490</v>
      </c>
      <c r="B493" s="171" t="s">
        <v>952</v>
      </c>
      <c r="C493" s="171" t="s">
        <v>124</v>
      </c>
      <c r="D493" s="166" t="s">
        <v>955</v>
      </c>
      <c r="E493" s="171" t="s">
        <v>1419</v>
      </c>
      <c r="F493" s="226">
        <v>816</v>
      </c>
      <c r="G493" s="223">
        <v>1592634.375</v>
      </c>
      <c r="H493" s="8">
        <v>596</v>
      </c>
      <c r="I493" s="8">
        <v>1006505</v>
      </c>
      <c r="J493" s="51">
        <f t="shared" si="35"/>
        <v>0.73039215686274506</v>
      </c>
      <c r="K493" s="51">
        <f t="shared" si="36"/>
        <v>0.63197493147163797</v>
      </c>
      <c r="L493" s="55">
        <f t="shared" si="37"/>
        <v>0.2191176470588235</v>
      </c>
      <c r="M493" s="55">
        <f t="shared" si="38"/>
        <v>0.44238245203014653</v>
      </c>
      <c r="N493" s="52">
        <f t="shared" si="39"/>
        <v>0.66150009908897001</v>
      </c>
      <c r="O493" s="53"/>
      <c r="P493" s="53"/>
    </row>
    <row r="494" spans="1:16" x14ac:dyDescent="0.25">
      <c r="A494" s="159">
        <v>491</v>
      </c>
      <c r="B494" s="171" t="s">
        <v>952</v>
      </c>
      <c r="C494" s="171" t="s">
        <v>124</v>
      </c>
      <c r="D494" s="166" t="s">
        <v>953</v>
      </c>
      <c r="E494" s="171" t="s">
        <v>954</v>
      </c>
      <c r="F494" s="226">
        <v>1669</v>
      </c>
      <c r="G494" s="223">
        <v>3418231.875</v>
      </c>
      <c r="H494" s="8">
        <v>1278</v>
      </c>
      <c r="I494" s="8">
        <v>2318420</v>
      </c>
      <c r="J494" s="51">
        <f t="shared" si="35"/>
        <v>0.76572798082684246</v>
      </c>
      <c r="K494" s="51">
        <f t="shared" si="36"/>
        <v>0.67825123771043183</v>
      </c>
      <c r="L494" s="55">
        <f t="shared" si="37"/>
        <v>0.22971839424805274</v>
      </c>
      <c r="M494" s="55">
        <f t="shared" si="38"/>
        <v>0.47477586639730224</v>
      </c>
      <c r="N494" s="52">
        <f t="shared" si="39"/>
        <v>0.70449426064535503</v>
      </c>
      <c r="O494" s="53"/>
      <c r="P494" s="53"/>
    </row>
    <row r="495" spans="1:16" x14ac:dyDescent="0.25">
      <c r="A495" s="159">
        <v>492</v>
      </c>
      <c r="B495" s="171" t="s">
        <v>952</v>
      </c>
      <c r="C495" s="171" t="s">
        <v>124</v>
      </c>
      <c r="D495" s="166" t="s">
        <v>959</v>
      </c>
      <c r="E495" s="171" t="s">
        <v>960</v>
      </c>
      <c r="F495" s="226">
        <v>1316</v>
      </c>
      <c r="G495" s="223">
        <v>3446279.65</v>
      </c>
      <c r="H495" s="8">
        <v>1019</v>
      </c>
      <c r="I495" s="8">
        <v>2239625</v>
      </c>
      <c r="J495" s="51">
        <f t="shared" si="35"/>
        <v>0.7743161094224924</v>
      </c>
      <c r="K495" s="51">
        <f t="shared" si="36"/>
        <v>0.64986745924695932</v>
      </c>
      <c r="L495" s="55">
        <f t="shared" si="37"/>
        <v>0.2322948328267477</v>
      </c>
      <c r="M495" s="55">
        <f t="shared" si="38"/>
        <v>0.45490722147287149</v>
      </c>
      <c r="N495" s="52">
        <f t="shared" si="39"/>
        <v>0.68720205429961922</v>
      </c>
      <c r="O495" s="53"/>
      <c r="P495" s="53"/>
    </row>
    <row r="496" spans="1:16" x14ac:dyDescent="0.25">
      <c r="A496" s="159">
        <v>493</v>
      </c>
      <c r="B496" s="171" t="s">
        <v>952</v>
      </c>
      <c r="C496" s="171" t="s">
        <v>124</v>
      </c>
      <c r="D496" s="166" t="s">
        <v>962</v>
      </c>
      <c r="E496" s="171" t="s">
        <v>1420</v>
      </c>
      <c r="F496" s="226">
        <v>662</v>
      </c>
      <c r="G496" s="223">
        <v>1191384.4750000001</v>
      </c>
      <c r="H496" s="8">
        <v>482</v>
      </c>
      <c r="I496" s="8">
        <v>736750</v>
      </c>
      <c r="J496" s="51">
        <f t="shared" si="35"/>
        <v>0.72809667673716016</v>
      </c>
      <c r="K496" s="51">
        <f t="shared" si="36"/>
        <v>0.61839818753723474</v>
      </c>
      <c r="L496" s="55">
        <f t="shared" si="37"/>
        <v>0.21842900302114804</v>
      </c>
      <c r="M496" s="55">
        <f t="shared" si="38"/>
        <v>0.4328787312760643</v>
      </c>
      <c r="N496" s="52">
        <f t="shared" si="39"/>
        <v>0.65130773429721234</v>
      </c>
      <c r="O496" s="53"/>
      <c r="P496" s="53"/>
    </row>
    <row r="497" spans="1:16" x14ac:dyDescent="0.25">
      <c r="A497" s="159">
        <v>494</v>
      </c>
      <c r="B497" s="171" t="s">
        <v>952</v>
      </c>
      <c r="C497" s="171" t="s">
        <v>124</v>
      </c>
      <c r="D497" s="166" t="s">
        <v>961</v>
      </c>
      <c r="E497" s="171" t="s">
        <v>1421</v>
      </c>
      <c r="F497" s="226">
        <v>358</v>
      </c>
      <c r="G497" s="223">
        <v>402305.375</v>
      </c>
      <c r="H497" s="8">
        <v>329</v>
      </c>
      <c r="I497" s="8">
        <v>335395</v>
      </c>
      <c r="J497" s="51">
        <f t="shared" si="35"/>
        <v>0.91899441340782118</v>
      </c>
      <c r="K497" s="51">
        <f t="shared" si="36"/>
        <v>0.83368262231147172</v>
      </c>
      <c r="L497" s="55">
        <f t="shared" si="37"/>
        <v>0.27569832402234634</v>
      </c>
      <c r="M497" s="55">
        <f t="shared" si="38"/>
        <v>0.58357783561803012</v>
      </c>
      <c r="N497" s="52">
        <f t="shared" si="39"/>
        <v>0.8592761596403764</v>
      </c>
      <c r="O497" s="53"/>
      <c r="P497" s="53"/>
    </row>
    <row r="498" spans="1:16" x14ac:dyDescent="0.25">
      <c r="A498" s="159">
        <v>495</v>
      </c>
      <c r="B498" s="171" t="s">
        <v>129</v>
      </c>
      <c r="C498" s="171" t="s">
        <v>124</v>
      </c>
      <c r="D498" s="166" t="s">
        <v>963</v>
      </c>
      <c r="E498" s="171" t="s">
        <v>1452</v>
      </c>
      <c r="F498" s="226">
        <v>748</v>
      </c>
      <c r="G498" s="223">
        <v>1431385.7749999999</v>
      </c>
      <c r="H498" s="8">
        <v>608</v>
      </c>
      <c r="I498" s="8">
        <v>1033205</v>
      </c>
      <c r="J498" s="51">
        <f t="shared" si="35"/>
        <v>0.81283422459893051</v>
      </c>
      <c r="K498" s="51">
        <f t="shared" si="36"/>
        <v>0.7218214810050072</v>
      </c>
      <c r="L498" s="55">
        <f t="shared" si="37"/>
        <v>0.24385026737967913</v>
      </c>
      <c r="M498" s="55">
        <f t="shared" si="38"/>
        <v>0.50527503670350504</v>
      </c>
      <c r="N498" s="52">
        <f t="shared" si="39"/>
        <v>0.74912530408318423</v>
      </c>
      <c r="O498" s="53"/>
      <c r="P498" s="53"/>
    </row>
    <row r="499" spans="1:16" x14ac:dyDescent="0.25">
      <c r="A499" s="159">
        <v>496</v>
      </c>
      <c r="B499" s="171" t="s">
        <v>129</v>
      </c>
      <c r="C499" s="171" t="s">
        <v>124</v>
      </c>
      <c r="D499" s="166" t="s">
        <v>968</v>
      </c>
      <c r="E499" s="171" t="s">
        <v>969</v>
      </c>
      <c r="F499" s="226">
        <v>660</v>
      </c>
      <c r="G499" s="223">
        <v>1259131.075</v>
      </c>
      <c r="H499" s="8">
        <v>644</v>
      </c>
      <c r="I499" s="8">
        <v>1043855</v>
      </c>
      <c r="J499" s="51">
        <f t="shared" si="35"/>
        <v>0.97575757575757571</v>
      </c>
      <c r="K499" s="51">
        <f t="shared" si="36"/>
        <v>0.82902806604149615</v>
      </c>
      <c r="L499" s="55">
        <f t="shared" si="37"/>
        <v>0.29272727272727272</v>
      </c>
      <c r="M499" s="55">
        <f t="shared" si="38"/>
        <v>0.5803196462290473</v>
      </c>
      <c r="N499" s="52">
        <f t="shared" si="39"/>
        <v>0.87304691895632003</v>
      </c>
      <c r="O499" s="53"/>
      <c r="P499" s="53"/>
    </row>
    <row r="500" spans="1:16" x14ac:dyDescent="0.25">
      <c r="A500" s="159">
        <v>497</v>
      </c>
      <c r="B500" s="171" t="s">
        <v>129</v>
      </c>
      <c r="C500" s="171" t="s">
        <v>124</v>
      </c>
      <c r="D500" s="166" t="s">
        <v>966</v>
      </c>
      <c r="E500" s="171" t="s">
        <v>958</v>
      </c>
      <c r="F500" s="226">
        <v>671</v>
      </c>
      <c r="G500" s="223">
        <v>1323331.075</v>
      </c>
      <c r="H500" s="8">
        <v>654</v>
      </c>
      <c r="I500" s="8">
        <v>1161065</v>
      </c>
      <c r="J500" s="51">
        <f t="shared" si="35"/>
        <v>0.97466467958271241</v>
      </c>
      <c r="K500" s="51">
        <f t="shared" si="36"/>
        <v>0.87738059049206563</v>
      </c>
      <c r="L500" s="55">
        <f t="shared" si="37"/>
        <v>0.29239940387481372</v>
      </c>
      <c r="M500" s="55">
        <f t="shared" si="38"/>
        <v>0.61416641334444588</v>
      </c>
      <c r="N500" s="52">
        <f t="shared" si="39"/>
        <v>0.90656581721925966</v>
      </c>
      <c r="O500" s="53"/>
      <c r="P500" s="53"/>
    </row>
    <row r="501" spans="1:16" x14ac:dyDescent="0.25">
      <c r="A501" s="159">
        <v>498</v>
      </c>
      <c r="B501" s="171" t="s">
        <v>129</v>
      </c>
      <c r="C501" s="171" t="s">
        <v>124</v>
      </c>
      <c r="D501" s="166" t="s">
        <v>964</v>
      </c>
      <c r="E501" s="171" t="s">
        <v>965</v>
      </c>
      <c r="F501" s="226">
        <v>798</v>
      </c>
      <c r="G501" s="223">
        <v>1479657.15</v>
      </c>
      <c r="H501" s="8">
        <v>617</v>
      </c>
      <c r="I501" s="8">
        <v>1058505</v>
      </c>
      <c r="J501" s="51">
        <f t="shared" si="35"/>
        <v>0.77318295739348375</v>
      </c>
      <c r="K501" s="51">
        <f t="shared" si="36"/>
        <v>0.71537180082561702</v>
      </c>
      <c r="L501" s="55">
        <f t="shared" si="37"/>
        <v>0.23195488721804511</v>
      </c>
      <c r="M501" s="55">
        <f t="shared" si="38"/>
        <v>0.50076026057793188</v>
      </c>
      <c r="N501" s="52">
        <f t="shared" si="39"/>
        <v>0.73271514779597702</v>
      </c>
      <c r="O501" s="53"/>
      <c r="P501" s="53"/>
    </row>
    <row r="502" spans="1:16" x14ac:dyDescent="0.25">
      <c r="A502" s="159">
        <v>499</v>
      </c>
      <c r="B502" s="171" t="s">
        <v>77</v>
      </c>
      <c r="C502" s="171" t="s">
        <v>124</v>
      </c>
      <c r="D502" s="166" t="s">
        <v>684</v>
      </c>
      <c r="E502" s="171" t="s">
        <v>1422</v>
      </c>
      <c r="F502" s="226">
        <v>1527</v>
      </c>
      <c r="G502" s="223">
        <v>2417119.0499999998</v>
      </c>
      <c r="H502" s="8">
        <v>1231</v>
      </c>
      <c r="I502" s="8">
        <v>1877955</v>
      </c>
      <c r="J502" s="51">
        <f t="shared" si="35"/>
        <v>0.80615586116568438</v>
      </c>
      <c r="K502" s="51">
        <f t="shared" si="36"/>
        <v>0.77693938989062217</v>
      </c>
      <c r="L502" s="55">
        <f t="shared" si="37"/>
        <v>0.24184675834970532</v>
      </c>
      <c r="M502" s="55">
        <f t="shared" si="38"/>
        <v>0.54385757292343551</v>
      </c>
      <c r="N502" s="52">
        <f t="shared" si="39"/>
        <v>0.78570433127314088</v>
      </c>
      <c r="O502" s="53"/>
      <c r="P502" s="53"/>
    </row>
    <row r="503" spans="1:16" x14ac:dyDescent="0.25">
      <c r="A503" s="159">
        <v>500</v>
      </c>
      <c r="B503" s="171" t="s">
        <v>77</v>
      </c>
      <c r="C503" s="171" t="s">
        <v>124</v>
      </c>
      <c r="D503" s="166" t="s">
        <v>686</v>
      </c>
      <c r="E503" s="171" t="s">
        <v>687</v>
      </c>
      <c r="F503" s="226">
        <v>549</v>
      </c>
      <c r="G503" s="223">
        <v>867883.375</v>
      </c>
      <c r="H503" s="8">
        <v>357</v>
      </c>
      <c r="I503" s="8">
        <v>513845</v>
      </c>
      <c r="J503" s="51">
        <f t="shared" si="35"/>
        <v>0.65027322404371579</v>
      </c>
      <c r="K503" s="51">
        <f t="shared" si="36"/>
        <v>0.59206687764931554</v>
      </c>
      <c r="L503" s="55">
        <f t="shared" si="37"/>
        <v>0.19508196721311474</v>
      </c>
      <c r="M503" s="55">
        <f t="shared" si="38"/>
        <v>0.41444681435452085</v>
      </c>
      <c r="N503" s="52">
        <f t="shared" si="39"/>
        <v>0.60952878156763557</v>
      </c>
      <c r="O503" s="53"/>
      <c r="P503" s="53"/>
    </row>
    <row r="504" spans="1:16" x14ac:dyDescent="0.25">
      <c r="A504" s="159">
        <v>501</v>
      </c>
      <c r="B504" s="171" t="s">
        <v>130</v>
      </c>
      <c r="C504" s="171" t="s">
        <v>124</v>
      </c>
      <c r="D504" s="166" t="s">
        <v>918</v>
      </c>
      <c r="E504" s="171" t="s">
        <v>787</v>
      </c>
      <c r="F504" s="226">
        <v>1024</v>
      </c>
      <c r="G504" s="223">
        <v>1631670.875</v>
      </c>
      <c r="H504" s="8">
        <v>774</v>
      </c>
      <c r="I504" s="8">
        <v>1189120</v>
      </c>
      <c r="J504" s="51">
        <f t="shared" si="35"/>
        <v>0.755859375</v>
      </c>
      <c r="K504" s="51">
        <f t="shared" si="36"/>
        <v>0.7287744227217392</v>
      </c>
      <c r="L504" s="55">
        <f t="shared" si="37"/>
        <v>0.22675781249999999</v>
      </c>
      <c r="M504" s="55">
        <f t="shared" si="38"/>
        <v>0.51014209590521742</v>
      </c>
      <c r="N504" s="52">
        <f t="shared" si="39"/>
        <v>0.73689990840521746</v>
      </c>
      <c r="O504" s="53"/>
      <c r="P504" s="53"/>
    </row>
    <row r="505" spans="1:16" x14ac:dyDescent="0.25">
      <c r="A505" s="159">
        <v>502</v>
      </c>
      <c r="B505" s="171" t="s">
        <v>130</v>
      </c>
      <c r="C505" s="171" t="s">
        <v>124</v>
      </c>
      <c r="D505" s="166" t="s">
        <v>920</v>
      </c>
      <c r="E505" s="171" t="s">
        <v>1114</v>
      </c>
      <c r="F505" s="226">
        <v>842</v>
      </c>
      <c r="G505" s="223">
        <v>1354017.5249999999</v>
      </c>
      <c r="H505" s="8">
        <v>417</v>
      </c>
      <c r="I505" s="8">
        <v>605390</v>
      </c>
      <c r="J505" s="51">
        <f t="shared" si="35"/>
        <v>0.49524940617577196</v>
      </c>
      <c r="K505" s="51">
        <f t="shared" si="36"/>
        <v>0.44710647301260009</v>
      </c>
      <c r="L505" s="55">
        <f t="shared" si="37"/>
        <v>0.14857482185273158</v>
      </c>
      <c r="M505" s="55">
        <f t="shared" si="38"/>
        <v>0.31297453110882006</v>
      </c>
      <c r="N505" s="52">
        <f t="shared" si="39"/>
        <v>0.46154935296155164</v>
      </c>
      <c r="O505" s="53"/>
      <c r="P505" s="53"/>
    </row>
    <row r="506" spans="1:16" x14ac:dyDescent="0.25">
      <c r="A506" s="159">
        <v>503</v>
      </c>
      <c r="B506" s="171" t="s">
        <v>130</v>
      </c>
      <c r="C506" s="171" t="s">
        <v>124</v>
      </c>
      <c r="D506" s="166" t="s">
        <v>917</v>
      </c>
      <c r="E506" s="171" t="s">
        <v>1256</v>
      </c>
      <c r="F506" s="226">
        <v>1399</v>
      </c>
      <c r="G506" s="223">
        <v>2236762.7749999999</v>
      </c>
      <c r="H506" s="8">
        <v>926</v>
      </c>
      <c r="I506" s="8">
        <v>1387430</v>
      </c>
      <c r="J506" s="51">
        <f t="shared" si="35"/>
        <v>0.66190135811293782</v>
      </c>
      <c r="K506" s="51">
        <f t="shared" si="36"/>
        <v>0.62028482211306479</v>
      </c>
      <c r="L506" s="55">
        <f t="shared" si="37"/>
        <v>0.19857040743388135</v>
      </c>
      <c r="M506" s="55">
        <f t="shared" si="38"/>
        <v>0.43419937547914533</v>
      </c>
      <c r="N506" s="52">
        <f t="shared" si="39"/>
        <v>0.63276978291302666</v>
      </c>
      <c r="O506" s="53"/>
      <c r="P506" s="53"/>
    </row>
    <row r="507" spans="1:16" x14ac:dyDescent="0.25">
      <c r="A507" s="159">
        <v>504</v>
      </c>
      <c r="B507" s="171" t="s">
        <v>130</v>
      </c>
      <c r="C507" s="171" t="s">
        <v>124</v>
      </c>
      <c r="D507" s="166" t="s">
        <v>919</v>
      </c>
      <c r="E507" s="171" t="s">
        <v>1453</v>
      </c>
      <c r="F507" s="226">
        <v>931</v>
      </c>
      <c r="G507" s="223">
        <v>1483552.15</v>
      </c>
      <c r="H507" s="8">
        <v>731</v>
      </c>
      <c r="I507" s="8">
        <v>1069505</v>
      </c>
      <c r="J507" s="51">
        <f t="shared" si="35"/>
        <v>0.78517722878625129</v>
      </c>
      <c r="K507" s="51">
        <f t="shared" si="36"/>
        <v>0.72090826062299196</v>
      </c>
      <c r="L507" s="55">
        <f t="shared" si="37"/>
        <v>0.23555316863587539</v>
      </c>
      <c r="M507" s="55">
        <f t="shared" si="38"/>
        <v>0.5046357824360943</v>
      </c>
      <c r="N507" s="52">
        <f t="shared" si="39"/>
        <v>0.74018895107196969</v>
      </c>
      <c r="O507" s="53"/>
      <c r="P507" s="53"/>
    </row>
    <row r="508" spans="1:16" x14ac:dyDescent="0.25">
      <c r="A508" s="159">
        <v>505</v>
      </c>
      <c r="B508" s="171" t="s">
        <v>130</v>
      </c>
      <c r="C508" s="171" t="s">
        <v>124</v>
      </c>
      <c r="D508" s="166" t="s">
        <v>921</v>
      </c>
      <c r="E508" s="171" t="s">
        <v>1258</v>
      </c>
      <c r="F508" s="226">
        <v>465</v>
      </c>
      <c r="G508" s="223">
        <v>744117.5</v>
      </c>
      <c r="H508" s="8">
        <v>261</v>
      </c>
      <c r="I508" s="8">
        <v>428490</v>
      </c>
      <c r="J508" s="51">
        <f t="shared" si="35"/>
        <v>0.56129032258064515</v>
      </c>
      <c r="K508" s="51">
        <f t="shared" si="36"/>
        <v>0.57583647743803901</v>
      </c>
      <c r="L508" s="55">
        <f t="shared" si="37"/>
        <v>0.16838709677419353</v>
      </c>
      <c r="M508" s="55">
        <f t="shared" si="38"/>
        <v>0.40308553420662729</v>
      </c>
      <c r="N508" s="52">
        <f t="shared" si="39"/>
        <v>0.57147263098082079</v>
      </c>
      <c r="O508" s="53"/>
      <c r="P508" s="53"/>
    </row>
    <row r="509" spans="1:16" x14ac:dyDescent="0.25">
      <c r="A509" s="159">
        <v>506</v>
      </c>
      <c r="B509" s="171" t="s">
        <v>126</v>
      </c>
      <c r="C509" s="171" t="s">
        <v>124</v>
      </c>
      <c r="D509" s="166" t="s">
        <v>916</v>
      </c>
      <c r="E509" s="171" t="s">
        <v>842</v>
      </c>
      <c r="F509" s="226">
        <v>1360</v>
      </c>
      <c r="G509" s="223">
        <v>2615300.7250000001</v>
      </c>
      <c r="H509" s="8">
        <v>892</v>
      </c>
      <c r="I509" s="8">
        <v>1486315</v>
      </c>
      <c r="J509" s="51">
        <f t="shared" si="35"/>
        <v>0.65588235294117647</v>
      </c>
      <c r="K509" s="51">
        <f t="shared" si="36"/>
        <v>0.56831514089072876</v>
      </c>
      <c r="L509" s="55">
        <f t="shared" si="37"/>
        <v>0.19676470588235292</v>
      </c>
      <c r="M509" s="55">
        <f t="shared" si="38"/>
        <v>0.3978205986235101</v>
      </c>
      <c r="N509" s="52">
        <f t="shared" si="39"/>
        <v>0.594585304505863</v>
      </c>
      <c r="O509" s="53"/>
      <c r="P509" s="53"/>
    </row>
    <row r="510" spans="1:16" x14ac:dyDescent="0.25">
      <c r="A510" s="159">
        <v>507</v>
      </c>
      <c r="B510" s="171" t="s">
        <v>126</v>
      </c>
      <c r="C510" s="171" t="s">
        <v>124</v>
      </c>
      <c r="D510" s="166" t="s">
        <v>914</v>
      </c>
      <c r="E510" s="171" t="s">
        <v>915</v>
      </c>
      <c r="F510" s="226">
        <v>676</v>
      </c>
      <c r="G510" s="223">
        <v>1298585.8500000001</v>
      </c>
      <c r="H510" s="8">
        <v>435</v>
      </c>
      <c r="I510" s="8">
        <v>646190</v>
      </c>
      <c r="J510" s="51">
        <f t="shared" si="35"/>
        <v>0.64349112426035504</v>
      </c>
      <c r="K510" s="51">
        <f t="shared" si="36"/>
        <v>0.49761053533734406</v>
      </c>
      <c r="L510" s="55">
        <f t="shared" si="37"/>
        <v>0.1930473372781065</v>
      </c>
      <c r="M510" s="55">
        <f t="shared" si="38"/>
        <v>0.34832737473614084</v>
      </c>
      <c r="N510" s="52">
        <f t="shared" si="39"/>
        <v>0.54137471201424736</v>
      </c>
      <c r="O510" s="53"/>
      <c r="P510" s="53"/>
    </row>
    <row r="511" spans="1:16" x14ac:dyDescent="0.25">
      <c r="A511" s="159">
        <v>508</v>
      </c>
      <c r="B511" s="171" t="s">
        <v>136</v>
      </c>
      <c r="C511" s="171" t="s">
        <v>124</v>
      </c>
      <c r="D511" s="166" t="s">
        <v>979</v>
      </c>
      <c r="E511" s="171" t="s">
        <v>980</v>
      </c>
      <c r="F511" s="226">
        <v>1805</v>
      </c>
      <c r="G511" s="223">
        <v>3243955.05</v>
      </c>
      <c r="H511" s="8">
        <v>1473</v>
      </c>
      <c r="I511" s="8">
        <v>2416770</v>
      </c>
      <c r="J511" s="51">
        <f t="shared" si="35"/>
        <v>0.81606648199445986</v>
      </c>
      <c r="K511" s="51">
        <f t="shared" si="36"/>
        <v>0.74500724046715761</v>
      </c>
      <c r="L511" s="55">
        <f t="shared" si="37"/>
        <v>0.24481994459833795</v>
      </c>
      <c r="M511" s="55">
        <f t="shared" si="38"/>
        <v>0.52150506832701027</v>
      </c>
      <c r="N511" s="52">
        <f t="shared" si="39"/>
        <v>0.76632501292534827</v>
      </c>
      <c r="O511" s="53"/>
      <c r="P511" s="53"/>
    </row>
    <row r="512" spans="1:16" x14ac:dyDescent="0.25">
      <c r="A512" s="159">
        <v>509</v>
      </c>
      <c r="B512" s="171" t="s">
        <v>136</v>
      </c>
      <c r="C512" s="171" t="s">
        <v>124</v>
      </c>
      <c r="D512" s="166" t="s">
        <v>985</v>
      </c>
      <c r="E512" s="171" t="s">
        <v>986</v>
      </c>
      <c r="F512" s="226">
        <v>710</v>
      </c>
      <c r="G512" s="223">
        <v>1196429.1000000001</v>
      </c>
      <c r="H512" s="8">
        <v>585</v>
      </c>
      <c r="I512" s="8">
        <v>811530</v>
      </c>
      <c r="J512" s="51">
        <f t="shared" si="35"/>
        <v>0.823943661971831</v>
      </c>
      <c r="K512" s="51">
        <f t="shared" si="36"/>
        <v>0.67829343167931966</v>
      </c>
      <c r="L512" s="55">
        <f t="shared" si="37"/>
        <v>0.2471830985915493</v>
      </c>
      <c r="M512" s="55">
        <f t="shared" si="38"/>
        <v>0.47480540217552375</v>
      </c>
      <c r="N512" s="52">
        <f t="shared" si="39"/>
        <v>0.72198850076707299</v>
      </c>
      <c r="O512" s="53"/>
      <c r="P512" s="53"/>
    </row>
    <row r="513" spans="1:16" x14ac:dyDescent="0.25">
      <c r="A513" s="159">
        <v>510</v>
      </c>
      <c r="B513" s="171" t="s">
        <v>136</v>
      </c>
      <c r="C513" s="171" t="s">
        <v>124</v>
      </c>
      <c r="D513" s="166" t="s">
        <v>990</v>
      </c>
      <c r="E513" s="222" t="s">
        <v>1423</v>
      </c>
      <c r="F513" s="226">
        <v>658</v>
      </c>
      <c r="G513" s="223">
        <v>1727825.2</v>
      </c>
      <c r="H513" s="8">
        <v>524</v>
      </c>
      <c r="I513" s="8">
        <v>1118110</v>
      </c>
      <c r="J513" s="51">
        <f t="shared" si="35"/>
        <v>0.79635258358662619</v>
      </c>
      <c r="K513" s="51">
        <f t="shared" si="36"/>
        <v>0.64711985911537817</v>
      </c>
      <c r="L513" s="55">
        <f t="shared" si="37"/>
        <v>0.23890577507598784</v>
      </c>
      <c r="M513" s="55">
        <f t="shared" si="38"/>
        <v>0.45298390138076466</v>
      </c>
      <c r="N513" s="52">
        <f t="shared" si="39"/>
        <v>0.69188967645675248</v>
      </c>
      <c r="O513" s="53"/>
      <c r="P513" s="53"/>
    </row>
    <row r="514" spans="1:16" x14ac:dyDescent="0.25">
      <c r="A514" s="159">
        <v>511</v>
      </c>
      <c r="B514" s="171" t="s">
        <v>136</v>
      </c>
      <c r="C514" s="171" t="s">
        <v>124</v>
      </c>
      <c r="D514" s="166" t="s">
        <v>982</v>
      </c>
      <c r="E514" s="171" t="s">
        <v>1231</v>
      </c>
      <c r="F514" s="226">
        <v>567</v>
      </c>
      <c r="G514" s="223">
        <v>1099456.8500000001</v>
      </c>
      <c r="H514" s="8">
        <v>493</v>
      </c>
      <c r="I514" s="8">
        <v>824270</v>
      </c>
      <c r="J514" s="51">
        <f t="shared" si="35"/>
        <v>0.86948853615520283</v>
      </c>
      <c r="K514" s="51">
        <f t="shared" si="36"/>
        <v>0.74970654828336369</v>
      </c>
      <c r="L514" s="55">
        <f t="shared" si="37"/>
        <v>0.26084656084656083</v>
      </c>
      <c r="M514" s="55">
        <f t="shared" si="38"/>
        <v>0.52479458379835453</v>
      </c>
      <c r="N514" s="52">
        <f t="shared" si="39"/>
        <v>0.78564114464491541</v>
      </c>
      <c r="O514" s="53"/>
      <c r="P514" s="53"/>
    </row>
    <row r="515" spans="1:16" x14ac:dyDescent="0.25">
      <c r="A515" s="159">
        <v>512</v>
      </c>
      <c r="B515" s="171" t="s">
        <v>136</v>
      </c>
      <c r="C515" s="171" t="s">
        <v>124</v>
      </c>
      <c r="D515" s="166" t="s">
        <v>987</v>
      </c>
      <c r="E515" s="171" t="s">
        <v>988</v>
      </c>
      <c r="F515" s="226">
        <v>496</v>
      </c>
      <c r="G515" s="223">
        <v>1641760.675</v>
      </c>
      <c r="H515" s="8">
        <v>787</v>
      </c>
      <c r="I515" s="8">
        <v>1778310</v>
      </c>
      <c r="J515" s="51">
        <f t="shared" si="35"/>
        <v>1.5866935483870968</v>
      </c>
      <c r="K515" s="51">
        <f t="shared" si="36"/>
        <v>1.0831724910209584</v>
      </c>
      <c r="L515" s="55">
        <f t="shared" si="37"/>
        <v>0.3</v>
      </c>
      <c r="M515" s="55">
        <f t="shared" si="38"/>
        <v>0.7</v>
      </c>
      <c r="N515" s="52">
        <f t="shared" si="39"/>
        <v>1</v>
      </c>
      <c r="O515" s="53"/>
      <c r="P515" s="53"/>
    </row>
    <row r="516" spans="1:16" x14ac:dyDescent="0.25">
      <c r="A516" s="159">
        <v>513</v>
      </c>
      <c r="B516" s="171" t="s">
        <v>136</v>
      </c>
      <c r="C516" s="171" t="s">
        <v>124</v>
      </c>
      <c r="D516" s="166" t="s">
        <v>981</v>
      </c>
      <c r="E516" s="171" t="s">
        <v>1298</v>
      </c>
      <c r="F516" s="226">
        <v>864</v>
      </c>
      <c r="G516" s="223">
        <v>2209654.25</v>
      </c>
      <c r="H516" s="8">
        <v>840</v>
      </c>
      <c r="I516" s="8">
        <v>1468720</v>
      </c>
      <c r="J516" s="51">
        <f t="shared" ref="J516:J533" si="40">IFERROR(H516/F516,0)</f>
        <v>0.97222222222222221</v>
      </c>
      <c r="K516" s="51">
        <f t="shared" ref="K516:K533" si="41">IFERROR(I516/G516,0)</f>
        <v>0.6646831738494835</v>
      </c>
      <c r="L516" s="55">
        <f t="shared" si="37"/>
        <v>0.29166666666666663</v>
      </c>
      <c r="M516" s="55">
        <f t="shared" si="38"/>
        <v>0.46527822169463839</v>
      </c>
      <c r="N516" s="52">
        <f t="shared" si="39"/>
        <v>0.75694488836130502</v>
      </c>
      <c r="O516" s="53"/>
      <c r="P516" s="53"/>
    </row>
    <row r="517" spans="1:16" x14ac:dyDescent="0.25">
      <c r="A517" s="159">
        <v>514</v>
      </c>
      <c r="B517" s="171" t="s">
        <v>136</v>
      </c>
      <c r="C517" s="171" t="s">
        <v>124</v>
      </c>
      <c r="D517" s="166" t="s">
        <v>989</v>
      </c>
      <c r="E517" s="171" t="s">
        <v>1232</v>
      </c>
      <c r="F517" s="226">
        <v>633</v>
      </c>
      <c r="G517" s="223">
        <v>1097163.8500000001</v>
      </c>
      <c r="H517" s="8">
        <v>496</v>
      </c>
      <c r="I517" s="8">
        <v>739295</v>
      </c>
      <c r="J517" s="51">
        <f t="shared" si="40"/>
        <v>0.78357030015797791</v>
      </c>
      <c r="K517" s="51">
        <f t="shared" si="41"/>
        <v>0.67382369552186749</v>
      </c>
      <c r="L517" s="55">
        <f t="shared" ref="L517:L533" si="42">IF((J517*0.3)&gt;30%,30%,(J517*0.3))</f>
        <v>0.23507109004739335</v>
      </c>
      <c r="M517" s="55">
        <f t="shared" ref="M517:M533" si="43">IF((K517*0.7)&gt;70%,70%,(K517*0.7))</f>
        <v>0.47167658686530722</v>
      </c>
      <c r="N517" s="52">
        <f t="shared" ref="N517:N533" si="44">L517+M517</f>
        <v>0.70674767691270057</v>
      </c>
      <c r="O517" s="53"/>
      <c r="P517" s="53"/>
    </row>
    <row r="518" spans="1:16" x14ac:dyDescent="0.25">
      <c r="A518" s="159">
        <v>515</v>
      </c>
      <c r="B518" s="171" t="s">
        <v>136</v>
      </c>
      <c r="C518" s="171" t="s">
        <v>124</v>
      </c>
      <c r="D518" s="166" t="s">
        <v>983</v>
      </c>
      <c r="E518" s="171" t="s">
        <v>984</v>
      </c>
      <c r="F518" s="226">
        <v>856</v>
      </c>
      <c r="G518" s="223">
        <v>1312507.7250000001</v>
      </c>
      <c r="H518" s="8">
        <v>1132</v>
      </c>
      <c r="I518" s="8">
        <v>1631545</v>
      </c>
      <c r="J518" s="51">
        <f t="shared" si="40"/>
        <v>1.3224299065420562</v>
      </c>
      <c r="K518" s="51">
        <f t="shared" si="41"/>
        <v>1.2430745883800416</v>
      </c>
      <c r="L518" s="55">
        <f t="shared" si="42"/>
        <v>0.3</v>
      </c>
      <c r="M518" s="55">
        <f t="shared" si="43"/>
        <v>0.7</v>
      </c>
      <c r="N518" s="52">
        <f t="shared" si="44"/>
        <v>1</v>
      </c>
      <c r="O518" s="53"/>
      <c r="P518" s="53"/>
    </row>
    <row r="519" spans="1:16" x14ac:dyDescent="0.25">
      <c r="A519" s="159">
        <v>516</v>
      </c>
      <c r="B519" s="171" t="s">
        <v>1259</v>
      </c>
      <c r="C519" s="171" t="s">
        <v>124</v>
      </c>
      <c r="D519" s="166" t="s">
        <v>975</v>
      </c>
      <c r="E519" s="171" t="s">
        <v>976</v>
      </c>
      <c r="F519" s="226">
        <v>1828</v>
      </c>
      <c r="G519" s="223">
        <v>2290761.6</v>
      </c>
      <c r="H519" s="8">
        <v>1612</v>
      </c>
      <c r="I519" s="8">
        <v>1775395</v>
      </c>
      <c r="J519" s="51">
        <f t="shared" si="40"/>
        <v>0.88183807439824946</v>
      </c>
      <c r="K519" s="51">
        <f t="shared" si="41"/>
        <v>0.77502390471361138</v>
      </c>
      <c r="L519" s="55">
        <f t="shared" si="42"/>
        <v>0.26455142231947482</v>
      </c>
      <c r="M519" s="55">
        <f t="shared" si="43"/>
        <v>0.54251673329952788</v>
      </c>
      <c r="N519" s="52">
        <f t="shared" si="44"/>
        <v>0.80706815561900269</v>
      </c>
      <c r="O519" s="53"/>
      <c r="P519" s="53"/>
    </row>
    <row r="520" spans="1:16" x14ac:dyDescent="0.25">
      <c r="A520" s="159">
        <v>517</v>
      </c>
      <c r="B520" s="171" t="s">
        <v>1259</v>
      </c>
      <c r="C520" s="171" t="s">
        <v>124</v>
      </c>
      <c r="D520" s="166" t="s">
        <v>978</v>
      </c>
      <c r="E520" s="171" t="s">
        <v>1260</v>
      </c>
      <c r="F520" s="226">
        <v>968</v>
      </c>
      <c r="G520" s="223">
        <v>1200019.75</v>
      </c>
      <c r="H520" s="8">
        <v>537</v>
      </c>
      <c r="I520" s="8">
        <v>665700</v>
      </c>
      <c r="J520" s="51">
        <f t="shared" si="40"/>
        <v>0.55475206611570249</v>
      </c>
      <c r="K520" s="51">
        <f t="shared" si="41"/>
        <v>0.55474086988984972</v>
      </c>
      <c r="L520" s="55">
        <f t="shared" si="42"/>
        <v>0.16642561983471074</v>
      </c>
      <c r="M520" s="55">
        <f t="shared" si="43"/>
        <v>0.38831860892289477</v>
      </c>
      <c r="N520" s="52">
        <f t="shared" si="44"/>
        <v>0.55474422875760554</v>
      </c>
      <c r="O520" s="53"/>
      <c r="P520" s="53"/>
    </row>
    <row r="521" spans="1:16" x14ac:dyDescent="0.25">
      <c r="A521" s="159">
        <v>518</v>
      </c>
      <c r="B521" s="171" t="s">
        <v>1259</v>
      </c>
      <c r="C521" s="171" t="s">
        <v>124</v>
      </c>
      <c r="D521" s="166" t="s">
        <v>977</v>
      </c>
      <c r="E521" s="171" t="s">
        <v>1115</v>
      </c>
      <c r="F521" s="226">
        <v>1560</v>
      </c>
      <c r="G521" s="223">
        <v>2532576.9249999998</v>
      </c>
      <c r="H521" s="8">
        <v>804</v>
      </c>
      <c r="I521" s="8">
        <v>1058045</v>
      </c>
      <c r="J521" s="51">
        <f t="shared" si="40"/>
        <v>0.51538461538461533</v>
      </c>
      <c r="K521" s="51">
        <f t="shared" si="41"/>
        <v>0.41777408202516891</v>
      </c>
      <c r="L521" s="55">
        <f t="shared" si="42"/>
        <v>0.1546153846153846</v>
      </c>
      <c r="M521" s="55">
        <f t="shared" si="43"/>
        <v>0.29244185741761825</v>
      </c>
      <c r="N521" s="52">
        <f t="shared" si="44"/>
        <v>0.44705724203300284</v>
      </c>
      <c r="O521" s="53"/>
      <c r="P521" s="53"/>
    </row>
    <row r="522" spans="1:16" x14ac:dyDescent="0.25">
      <c r="A522" s="159">
        <v>519</v>
      </c>
      <c r="B522" s="171" t="s">
        <v>135</v>
      </c>
      <c r="C522" s="171" t="s">
        <v>124</v>
      </c>
      <c r="D522" s="166" t="s">
        <v>973</v>
      </c>
      <c r="E522" s="171" t="s">
        <v>974</v>
      </c>
      <c r="F522" s="226">
        <v>2280</v>
      </c>
      <c r="G522" s="223">
        <v>2983975.6</v>
      </c>
      <c r="H522" s="8">
        <v>1711</v>
      </c>
      <c r="I522" s="8">
        <v>2433770</v>
      </c>
      <c r="J522" s="51">
        <f t="shared" si="40"/>
        <v>0.75043859649122802</v>
      </c>
      <c r="K522" s="51">
        <f t="shared" si="41"/>
        <v>0.81561323758813575</v>
      </c>
      <c r="L522" s="55">
        <f t="shared" si="42"/>
        <v>0.2251315789473684</v>
      </c>
      <c r="M522" s="55">
        <f t="shared" si="43"/>
        <v>0.57092926631169494</v>
      </c>
      <c r="N522" s="52">
        <f t="shared" si="44"/>
        <v>0.7960608452590634</v>
      </c>
      <c r="O522" s="53"/>
      <c r="P522" s="53"/>
    </row>
    <row r="523" spans="1:16" x14ac:dyDescent="0.25">
      <c r="A523" s="159">
        <v>520</v>
      </c>
      <c r="B523" s="171" t="s">
        <v>135</v>
      </c>
      <c r="C523" s="171" t="s">
        <v>124</v>
      </c>
      <c r="D523" s="166" t="s">
        <v>970</v>
      </c>
      <c r="E523" s="171" t="s">
        <v>1116</v>
      </c>
      <c r="F523" s="226">
        <v>1744</v>
      </c>
      <c r="G523" s="223">
        <v>2061366.7250000001</v>
      </c>
      <c r="H523" s="8">
        <v>1086</v>
      </c>
      <c r="I523" s="8">
        <v>1282000</v>
      </c>
      <c r="J523" s="51">
        <f t="shared" si="40"/>
        <v>0.62270642201834858</v>
      </c>
      <c r="K523" s="51">
        <f t="shared" si="41"/>
        <v>0.62191748050071005</v>
      </c>
      <c r="L523" s="55">
        <f t="shared" si="42"/>
        <v>0.18681192660550458</v>
      </c>
      <c r="M523" s="55">
        <f t="shared" si="43"/>
        <v>0.43534223635049701</v>
      </c>
      <c r="N523" s="52">
        <f t="shared" si="44"/>
        <v>0.62215416295600157</v>
      </c>
      <c r="O523" s="53"/>
      <c r="P523" s="53"/>
    </row>
    <row r="524" spans="1:16" x14ac:dyDescent="0.25">
      <c r="A524" s="159">
        <v>521</v>
      </c>
      <c r="B524" s="171" t="s">
        <v>135</v>
      </c>
      <c r="C524" s="171" t="s">
        <v>124</v>
      </c>
      <c r="D524" s="166" t="s">
        <v>971</v>
      </c>
      <c r="E524" s="171" t="s">
        <v>972</v>
      </c>
      <c r="F524" s="226">
        <v>1838</v>
      </c>
      <c r="G524" s="223">
        <v>3352453.2</v>
      </c>
      <c r="H524" s="8">
        <v>1473</v>
      </c>
      <c r="I524" s="8">
        <v>2616730</v>
      </c>
      <c r="J524" s="51">
        <f t="shared" si="40"/>
        <v>0.80141458106637653</v>
      </c>
      <c r="K524" s="51">
        <f t="shared" si="41"/>
        <v>0.78054184320902675</v>
      </c>
      <c r="L524" s="55">
        <f t="shared" si="42"/>
        <v>0.24042437431991295</v>
      </c>
      <c r="M524" s="55">
        <f t="shared" si="43"/>
        <v>0.54637929024631871</v>
      </c>
      <c r="N524" s="52">
        <f t="shared" si="44"/>
        <v>0.78680366456623163</v>
      </c>
      <c r="O524" s="53"/>
      <c r="P524" s="53"/>
    </row>
    <row r="525" spans="1:16" x14ac:dyDescent="0.25">
      <c r="A525" s="159">
        <v>522</v>
      </c>
      <c r="B525" s="171" t="s">
        <v>135</v>
      </c>
      <c r="C525" s="171" t="s">
        <v>124</v>
      </c>
      <c r="D525" s="166" t="s">
        <v>1161</v>
      </c>
      <c r="E525" s="171" t="s">
        <v>1424</v>
      </c>
      <c r="F525" s="226">
        <v>794</v>
      </c>
      <c r="G525" s="223">
        <v>1019704.425</v>
      </c>
      <c r="H525" s="8">
        <v>772</v>
      </c>
      <c r="I525" s="8">
        <v>922375</v>
      </c>
      <c r="J525" s="51">
        <f t="shared" si="40"/>
        <v>0.97229219143576828</v>
      </c>
      <c r="K525" s="51">
        <f t="shared" si="41"/>
        <v>0.90455133604034321</v>
      </c>
      <c r="L525" s="55">
        <f t="shared" si="42"/>
        <v>0.2916876574307305</v>
      </c>
      <c r="M525" s="55">
        <f t="shared" si="43"/>
        <v>0.63318593522824018</v>
      </c>
      <c r="N525" s="52">
        <f t="shared" si="44"/>
        <v>0.92487359265897062</v>
      </c>
      <c r="O525" s="53"/>
      <c r="P525" s="53"/>
    </row>
    <row r="526" spans="1:16" x14ac:dyDescent="0.25">
      <c r="A526" s="159">
        <v>523</v>
      </c>
      <c r="B526" s="171" t="s">
        <v>132</v>
      </c>
      <c r="C526" s="171" t="s">
        <v>124</v>
      </c>
      <c r="D526" s="166" t="s">
        <v>945</v>
      </c>
      <c r="E526" s="171" t="s">
        <v>946</v>
      </c>
      <c r="F526" s="226">
        <v>930</v>
      </c>
      <c r="G526" s="223">
        <v>1293217.2250000001</v>
      </c>
      <c r="H526" s="8">
        <v>623</v>
      </c>
      <c r="I526" s="8">
        <v>670200</v>
      </c>
      <c r="J526" s="51">
        <f t="shared" si="40"/>
        <v>0.6698924731182796</v>
      </c>
      <c r="K526" s="51">
        <f t="shared" si="41"/>
        <v>0.51824240123309517</v>
      </c>
      <c r="L526" s="55">
        <f t="shared" si="42"/>
        <v>0.20096774193548386</v>
      </c>
      <c r="M526" s="55">
        <f t="shared" si="43"/>
        <v>0.36276968086316658</v>
      </c>
      <c r="N526" s="52">
        <f t="shared" si="44"/>
        <v>0.56373742279865047</v>
      </c>
      <c r="O526" s="53"/>
      <c r="P526" s="53"/>
    </row>
    <row r="527" spans="1:16" x14ac:dyDescent="0.25">
      <c r="A527" s="159">
        <v>524</v>
      </c>
      <c r="B527" s="171" t="s">
        <v>132</v>
      </c>
      <c r="C527" s="171" t="s">
        <v>124</v>
      </c>
      <c r="D527" s="166" t="s">
        <v>947</v>
      </c>
      <c r="E527" s="222" t="s">
        <v>1425</v>
      </c>
      <c r="F527" s="226">
        <v>1671</v>
      </c>
      <c r="G527" s="223">
        <v>2538152.2999999998</v>
      </c>
      <c r="H527" s="8">
        <v>1330</v>
      </c>
      <c r="I527" s="8">
        <v>1971335</v>
      </c>
      <c r="J527" s="51">
        <f t="shared" si="40"/>
        <v>0.79593058049072407</v>
      </c>
      <c r="K527" s="51">
        <f t="shared" si="41"/>
        <v>0.77668113138837258</v>
      </c>
      <c r="L527" s="55">
        <f t="shared" si="42"/>
        <v>0.23877917414721722</v>
      </c>
      <c r="M527" s="55">
        <f t="shared" si="43"/>
        <v>0.54367679197186081</v>
      </c>
      <c r="N527" s="52">
        <f t="shared" si="44"/>
        <v>0.78245596611907797</v>
      </c>
      <c r="O527" s="53"/>
      <c r="P527" s="53"/>
    </row>
    <row r="528" spans="1:16" x14ac:dyDescent="0.25">
      <c r="A528" s="159">
        <v>525</v>
      </c>
      <c r="B528" s="171" t="s">
        <v>132</v>
      </c>
      <c r="C528" s="171" t="s">
        <v>124</v>
      </c>
      <c r="D528" s="166" t="s">
        <v>949</v>
      </c>
      <c r="E528" s="171" t="s">
        <v>950</v>
      </c>
      <c r="F528" s="226">
        <v>994</v>
      </c>
      <c r="G528" s="223">
        <v>1666797.2250000001</v>
      </c>
      <c r="H528" s="8">
        <v>736</v>
      </c>
      <c r="I528" s="8">
        <v>1083040</v>
      </c>
      <c r="J528" s="51">
        <f t="shared" si="40"/>
        <v>0.74044265593561365</v>
      </c>
      <c r="K528" s="51">
        <f t="shared" si="41"/>
        <v>0.64977310002420952</v>
      </c>
      <c r="L528" s="55">
        <f t="shared" si="42"/>
        <v>0.22213279678068409</v>
      </c>
      <c r="M528" s="55">
        <f t="shared" si="43"/>
        <v>0.45484117001694663</v>
      </c>
      <c r="N528" s="52">
        <f t="shared" si="44"/>
        <v>0.67697396679763067</v>
      </c>
      <c r="O528" s="53"/>
      <c r="P528" s="53"/>
    </row>
    <row r="529" spans="1:16" x14ac:dyDescent="0.25">
      <c r="A529" s="159">
        <v>526</v>
      </c>
      <c r="B529" s="171" t="s">
        <v>132</v>
      </c>
      <c r="C529" s="171" t="s">
        <v>124</v>
      </c>
      <c r="D529" s="166" t="s">
        <v>951</v>
      </c>
      <c r="E529" s="171" t="s">
        <v>1426</v>
      </c>
      <c r="F529" s="226">
        <v>995</v>
      </c>
      <c r="G529" s="223">
        <v>1702737.2250000001</v>
      </c>
      <c r="H529" s="8">
        <v>683</v>
      </c>
      <c r="I529" s="8">
        <v>1035190</v>
      </c>
      <c r="J529" s="51">
        <f t="shared" si="40"/>
        <v>0.68643216080402014</v>
      </c>
      <c r="K529" s="51">
        <f t="shared" si="41"/>
        <v>0.60795640384264227</v>
      </c>
      <c r="L529" s="55">
        <f t="shared" si="42"/>
        <v>0.20592964824120605</v>
      </c>
      <c r="M529" s="55">
        <f t="shared" si="43"/>
        <v>0.42556948268984957</v>
      </c>
      <c r="N529" s="52">
        <f t="shared" si="44"/>
        <v>0.63149913093105559</v>
      </c>
      <c r="O529" s="53"/>
      <c r="P529" s="53"/>
    </row>
    <row r="530" spans="1:16" x14ac:dyDescent="0.25">
      <c r="A530" s="159">
        <v>527</v>
      </c>
      <c r="B530" s="171" t="s">
        <v>132</v>
      </c>
      <c r="C530" s="171" t="s">
        <v>124</v>
      </c>
      <c r="D530" s="166" t="s">
        <v>938</v>
      </c>
      <c r="E530" s="222" t="s">
        <v>1427</v>
      </c>
      <c r="F530" s="226">
        <v>1442</v>
      </c>
      <c r="G530" s="223">
        <v>2221775.15</v>
      </c>
      <c r="H530" s="8">
        <v>1137</v>
      </c>
      <c r="I530" s="8">
        <v>1569695</v>
      </c>
      <c r="J530" s="51">
        <f t="shared" si="40"/>
        <v>0.78848821081830789</v>
      </c>
      <c r="K530" s="51">
        <f t="shared" si="41"/>
        <v>0.70650488641931208</v>
      </c>
      <c r="L530" s="55">
        <f t="shared" si="42"/>
        <v>0.23654646324549236</v>
      </c>
      <c r="M530" s="55">
        <f t="shared" si="43"/>
        <v>0.49455342049351841</v>
      </c>
      <c r="N530" s="52">
        <f t="shared" si="44"/>
        <v>0.7310998837390108</v>
      </c>
      <c r="O530" s="53"/>
      <c r="P530" s="53"/>
    </row>
    <row r="531" spans="1:16" x14ac:dyDescent="0.25">
      <c r="A531" s="159">
        <v>528</v>
      </c>
      <c r="B531" s="171" t="s">
        <v>134</v>
      </c>
      <c r="C531" s="171" t="s">
        <v>124</v>
      </c>
      <c r="D531" s="166" t="s">
        <v>940</v>
      </c>
      <c r="E531" s="171" t="s">
        <v>941</v>
      </c>
      <c r="F531" s="226">
        <v>1024</v>
      </c>
      <c r="G531" s="223">
        <v>1654510.7250000001</v>
      </c>
      <c r="H531" s="8">
        <v>608</v>
      </c>
      <c r="I531" s="8">
        <v>1139910</v>
      </c>
      <c r="J531" s="51">
        <f t="shared" si="40"/>
        <v>0.59375</v>
      </c>
      <c r="K531" s="51">
        <f t="shared" si="41"/>
        <v>0.68897105517403034</v>
      </c>
      <c r="L531" s="55">
        <f t="shared" si="42"/>
        <v>0.17812500000000001</v>
      </c>
      <c r="M531" s="55">
        <f t="shared" si="43"/>
        <v>0.48227973862182122</v>
      </c>
      <c r="N531" s="52">
        <f t="shared" si="44"/>
        <v>0.66040473862182125</v>
      </c>
      <c r="O531" s="53"/>
      <c r="P531" s="53"/>
    </row>
    <row r="532" spans="1:16" x14ac:dyDescent="0.25">
      <c r="A532" s="159">
        <v>529</v>
      </c>
      <c r="B532" s="171" t="s">
        <v>134</v>
      </c>
      <c r="C532" s="171" t="s">
        <v>124</v>
      </c>
      <c r="D532" s="166" t="s">
        <v>936</v>
      </c>
      <c r="E532" s="171" t="s">
        <v>937</v>
      </c>
      <c r="F532" s="226">
        <v>1199</v>
      </c>
      <c r="G532" s="223">
        <v>1918654.075</v>
      </c>
      <c r="H532" s="8">
        <v>723</v>
      </c>
      <c r="I532" s="8">
        <v>1354810</v>
      </c>
      <c r="J532" s="51">
        <f t="shared" si="40"/>
        <v>0.60300250208507089</v>
      </c>
      <c r="K532" s="51">
        <f t="shared" si="41"/>
        <v>0.70612520394016309</v>
      </c>
      <c r="L532" s="55">
        <f t="shared" si="42"/>
        <v>0.18090075062552127</v>
      </c>
      <c r="M532" s="55">
        <f t="shared" si="43"/>
        <v>0.49428764275811415</v>
      </c>
      <c r="N532" s="52">
        <f t="shared" si="44"/>
        <v>0.67518839338363545</v>
      </c>
      <c r="O532" s="53"/>
      <c r="P532" s="53"/>
    </row>
    <row r="533" spans="1:16" x14ac:dyDescent="0.25">
      <c r="A533" s="159">
        <v>530</v>
      </c>
      <c r="B533" s="171" t="s">
        <v>134</v>
      </c>
      <c r="C533" s="171" t="s">
        <v>124</v>
      </c>
      <c r="D533" s="166" t="s">
        <v>943</v>
      </c>
      <c r="E533" s="171" t="s">
        <v>944</v>
      </c>
      <c r="F533" s="226">
        <v>1090</v>
      </c>
      <c r="G533" s="223">
        <v>1655533.4750000001</v>
      </c>
      <c r="H533" s="8">
        <v>617</v>
      </c>
      <c r="I533" s="8">
        <v>1002715</v>
      </c>
      <c r="J533" s="51">
        <f t="shared" si="40"/>
        <v>0.56605504587155964</v>
      </c>
      <c r="K533" s="51">
        <f t="shared" si="41"/>
        <v>0.6056748565594543</v>
      </c>
      <c r="L533" s="55">
        <f t="shared" si="42"/>
        <v>0.16981651376146789</v>
      </c>
      <c r="M533" s="55">
        <f t="shared" si="43"/>
        <v>0.42397239959161798</v>
      </c>
      <c r="N533" s="52">
        <f t="shared" si="44"/>
        <v>0.59378891335308581</v>
      </c>
      <c r="P533" s="53"/>
    </row>
    <row r="534" spans="1:16" x14ac:dyDescent="0.25">
      <c r="A534" s="1">
        <v>531</v>
      </c>
      <c r="B534" s="171" t="s">
        <v>134</v>
      </c>
      <c r="C534" s="171" t="s">
        <v>124</v>
      </c>
      <c r="D534" s="166" t="s">
        <v>942</v>
      </c>
      <c r="E534" s="222" t="s">
        <v>1454</v>
      </c>
      <c r="F534" s="226">
        <v>1128</v>
      </c>
      <c r="G534" s="223">
        <v>1884943.4750000001</v>
      </c>
      <c r="H534" s="8">
        <v>600</v>
      </c>
      <c r="I534" s="8">
        <v>1197400</v>
      </c>
      <c r="J534" s="2"/>
      <c r="K534" s="2"/>
      <c r="L534" s="2"/>
      <c r="M534" s="2"/>
      <c r="N534" s="2"/>
    </row>
    <row r="535" spans="1:16" x14ac:dyDescent="0.25">
      <c r="F535" s="2">
        <f>SUM(F4:F534)</f>
        <v>626288</v>
      </c>
      <c r="G535" s="2">
        <f>SUM(G4:G534)</f>
        <v>1110431646.6249988</v>
      </c>
    </row>
  </sheetData>
  <mergeCells count="11">
    <mergeCell ref="A1:A3"/>
    <mergeCell ref="B1:B3"/>
    <mergeCell ref="C1:C3"/>
    <mergeCell ref="E1:E3"/>
    <mergeCell ref="D1:D3"/>
    <mergeCell ref="L1:M2"/>
    <mergeCell ref="N1:N3"/>
    <mergeCell ref="F2:G2"/>
    <mergeCell ref="H2:I2"/>
    <mergeCell ref="J2:K2"/>
    <mergeCell ref="F1:K1"/>
  </mergeCells>
  <conditionalFormatting sqref="N4:N533">
    <cfRule type="expression" dxfId="24" priority="197">
      <formula>$N4&lt;10%</formula>
    </cfRule>
  </conditionalFormatting>
  <conditionalFormatting sqref="N4:N533">
    <cfRule type="expression" dxfId="23" priority="196">
      <formula>$N4&gt;79.5%</formula>
    </cfRule>
  </conditionalFormatting>
  <conditionalFormatting sqref="E147:E149">
    <cfRule type="duplicateValues" dxfId="22" priority="8"/>
  </conditionalFormatting>
  <conditionalFormatting sqref="E161:E166">
    <cfRule type="duplicateValues" dxfId="21" priority="7"/>
  </conditionalFormatting>
  <conditionalFormatting sqref="E262:E263">
    <cfRule type="duplicateValues" dxfId="20" priority="5"/>
  </conditionalFormatting>
  <conditionalFormatting sqref="E218:E225">
    <cfRule type="duplicateValues" dxfId="19" priority="4"/>
  </conditionalFormatting>
  <conditionalFormatting sqref="E253:E261">
    <cfRule type="duplicateValues" dxfId="18" priority="6"/>
  </conditionalFormatting>
  <conditionalFormatting sqref="E226:E234">
    <cfRule type="duplicateValues" dxfId="17" priority="3"/>
  </conditionalFormatting>
  <conditionalFormatting sqref="E248:E252">
    <cfRule type="duplicateValues" dxfId="16" priority="2"/>
  </conditionalFormatting>
  <conditionalFormatting sqref="E235:E247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87" t="s">
        <v>1263</v>
      </c>
      <c r="B1" s="87" t="s">
        <v>0</v>
      </c>
      <c r="C1" s="87" t="s">
        <v>187</v>
      </c>
      <c r="D1" s="87" t="s">
        <v>188</v>
      </c>
    </row>
    <row r="2" spans="1:4" x14ac:dyDescent="0.25">
      <c r="A2" s="88" t="s">
        <v>17</v>
      </c>
      <c r="B2" s="69" t="s">
        <v>3</v>
      </c>
      <c r="C2" s="69" t="s">
        <v>202</v>
      </c>
      <c r="D2" s="88" t="s">
        <v>429</v>
      </c>
    </row>
    <row r="3" spans="1:4" x14ac:dyDescent="0.25">
      <c r="A3" s="88" t="s">
        <v>17</v>
      </c>
      <c r="B3" s="69" t="s">
        <v>3</v>
      </c>
      <c r="C3" s="69" t="s">
        <v>198</v>
      </c>
      <c r="D3" s="88" t="s">
        <v>992</v>
      </c>
    </row>
    <row r="4" spans="1:4" x14ac:dyDescent="0.25">
      <c r="A4" s="88" t="s">
        <v>17</v>
      </c>
      <c r="B4" s="69" t="s">
        <v>3</v>
      </c>
      <c r="C4" s="69" t="s">
        <v>196</v>
      </c>
      <c r="D4" s="88" t="s">
        <v>993</v>
      </c>
    </row>
    <row r="5" spans="1:4" x14ac:dyDescent="0.25">
      <c r="A5" s="88" t="s">
        <v>17</v>
      </c>
      <c r="B5" s="69" t="s">
        <v>3</v>
      </c>
      <c r="C5" s="69" t="s">
        <v>199</v>
      </c>
      <c r="D5" s="88" t="s">
        <v>1120</v>
      </c>
    </row>
    <row r="6" spans="1:4" x14ac:dyDescent="0.25">
      <c r="A6" s="88" t="s">
        <v>17</v>
      </c>
      <c r="B6" s="69" t="s">
        <v>3</v>
      </c>
      <c r="C6" s="69" t="s">
        <v>201</v>
      </c>
      <c r="D6" s="88" t="s">
        <v>1121</v>
      </c>
    </row>
    <row r="7" spans="1:4" x14ac:dyDescent="0.25">
      <c r="A7" s="88" t="s">
        <v>17</v>
      </c>
      <c r="B7" s="69" t="s">
        <v>3</v>
      </c>
      <c r="C7" s="69" t="s">
        <v>197</v>
      </c>
      <c r="D7" s="88" t="s">
        <v>994</v>
      </c>
    </row>
    <row r="8" spans="1:4" x14ac:dyDescent="0.25">
      <c r="A8" s="88" t="s">
        <v>17</v>
      </c>
      <c r="B8" s="69" t="s">
        <v>3</v>
      </c>
      <c r="C8" s="69" t="s">
        <v>200</v>
      </c>
      <c r="D8" s="88" t="s">
        <v>1122</v>
      </c>
    </row>
    <row r="9" spans="1:4" x14ac:dyDescent="0.25">
      <c r="A9" s="88" t="s">
        <v>2</v>
      </c>
      <c r="B9" s="69" t="s">
        <v>3</v>
      </c>
      <c r="C9" s="69" t="s">
        <v>204</v>
      </c>
      <c r="D9" s="88" t="s">
        <v>205</v>
      </c>
    </row>
    <row r="10" spans="1:4" x14ac:dyDescent="0.25">
      <c r="A10" s="88" t="s">
        <v>2</v>
      </c>
      <c r="B10" s="69" t="s">
        <v>3</v>
      </c>
      <c r="C10" s="69" t="s">
        <v>203</v>
      </c>
      <c r="D10" s="88" t="s">
        <v>995</v>
      </c>
    </row>
    <row r="11" spans="1:4" x14ac:dyDescent="0.25">
      <c r="A11" s="88" t="s">
        <v>2</v>
      </c>
      <c r="B11" s="69" t="s">
        <v>3</v>
      </c>
      <c r="C11" s="69" t="s">
        <v>206</v>
      </c>
      <c r="D11" s="88" t="s">
        <v>1128</v>
      </c>
    </row>
    <row r="12" spans="1:4" x14ac:dyDescent="0.25">
      <c r="A12" s="88" t="s">
        <v>2</v>
      </c>
      <c r="B12" s="69" t="s">
        <v>3</v>
      </c>
      <c r="C12" s="69" t="s">
        <v>207</v>
      </c>
      <c r="D12" s="88" t="s">
        <v>1129</v>
      </c>
    </row>
    <row r="13" spans="1:4" x14ac:dyDescent="0.25">
      <c r="A13" s="88" t="s">
        <v>18</v>
      </c>
      <c r="B13" s="69" t="s">
        <v>3</v>
      </c>
      <c r="C13" s="69" t="s">
        <v>208</v>
      </c>
      <c r="D13" s="88" t="s">
        <v>996</v>
      </c>
    </row>
    <row r="14" spans="1:4" x14ac:dyDescent="0.25">
      <c r="A14" s="88" t="s">
        <v>18</v>
      </c>
      <c r="B14" s="69" t="s">
        <v>3</v>
      </c>
      <c r="C14" s="69" t="s">
        <v>209</v>
      </c>
      <c r="D14" s="88" t="s">
        <v>210</v>
      </c>
    </row>
    <row r="15" spans="1:4" x14ac:dyDescent="0.25">
      <c r="A15" s="88" t="s">
        <v>4</v>
      </c>
      <c r="B15" s="69" t="s">
        <v>3</v>
      </c>
      <c r="C15" s="69" t="s">
        <v>212</v>
      </c>
      <c r="D15" s="88" t="s">
        <v>213</v>
      </c>
    </row>
    <row r="16" spans="1:4" x14ac:dyDescent="0.25">
      <c r="A16" s="88" t="s">
        <v>4</v>
      </c>
      <c r="B16" s="69" t="s">
        <v>3</v>
      </c>
      <c r="C16" s="69" t="s">
        <v>218</v>
      </c>
      <c r="D16" s="88" t="s">
        <v>219</v>
      </c>
    </row>
    <row r="17" spans="1:4" x14ac:dyDescent="0.25">
      <c r="A17" s="88" t="s">
        <v>4</v>
      </c>
      <c r="B17" s="69" t="s">
        <v>3</v>
      </c>
      <c r="C17" s="69" t="s">
        <v>216</v>
      </c>
      <c r="D17" s="89" t="s">
        <v>217</v>
      </c>
    </row>
    <row r="18" spans="1:4" x14ac:dyDescent="0.25">
      <c r="A18" s="88" t="s">
        <v>4</v>
      </c>
      <c r="B18" s="69" t="s">
        <v>3</v>
      </c>
      <c r="C18" s="69" t="s">
        <v>214</v>
      </c>
      <c r="D18" s="88" t="s">
        <v>215</v>
      </c>
    </row>
    <row r="19" spans="1:4" x14ac:dyDescent="0.25">
      <c r="A19" s="88" t="s">
        <v>4</v>
      </c>
      <c r="B19" s="69" t="s">
        <v>3</v>
      </c>
      <c r="C19" s="69" t="s">
        <v>211</v>
      </c>
      <c r="D19" s="88" t="s">
        <v>997</v>
      </c>
    </row>
    <row r="20" spans="1:4" x14ac:dyDescent="0.25">
      <c r="A20" s="88" t="s">
        <v>4</v>
      </c>
      <c r="B20" s="69" t="s">
        <v>3</v>
      </c>
      <c r="C20" s="69" t="s">
        <v>220</v>
      </c>
      <c r="D20" s="88" t="s">
        <v>221</v>
      </c>
    </row>
    <row r="21" spans="1:4" x14ac:dyDescent="0.25">
      <c r="A21" s="88" t="s">
        <v>1233</v>
      </c>
      <c r="B21" s="69" t="s">
        <v>3</v>
      </c>
      <c r="C21" s="69" t="s">
        <v>224</v>
      </c>
      <c r="D21" s="88" t="s">
        <v>225</v>
      </c>
    </row>
    <row r="22" spans="1:4" x14ac:dyDescent="0.25">
      <c r="A22" s="88" t="s">
        <v>1233</v>
      </c>
      <c r="B22" s="69" t="s">
        <v>3</v>
      </c>
      <c r="C22" s="69" t="s">
        <v>222</v>
      </c>
      <c r="D22" s="88" t="s">
        <v>223</v>
      </c>
    </row>
    <row r="23" spans="1:4" x14ac:dyDescent="0.25">
      <c r="A23" s="88" t="s">
        <v>1233</v>
      </c>
      <c r="B23" s="69" t="s">
        <v>3</v>
      </c>
      <c r="C23" s="69" t="s">
        <v>226</v>
      </c>
      <c r="D23" s="88" t="s">
        <v>227</v>
      </c>
    </row>
    <row r="24" spans="1:4" x14ac:dyDescent="0.25">
      <c r="A24" s="88" t="s">
        <v>1233</v>
      </c>
      <c r="B24" s="69" t="s">
        <v>3</v>
      </c>
      <c r="C24" s="69" t="s">
        <v>228</v>
      </c>
      <c r="D24" s="88" t="s">
        <v>229</v>
      </c>
    </row>
    <row r="25" spans="1:4" x14ac:dyDescent="0.25">
      <c r="A25" s="88" t="s">
        <v>6</v>
      </c>
      <c r="B25" s="69" t="s">
        <v>3</v>
      </c>
      <c r="C25" s="69" t="s">
        <v>230</v>
      </c>
      <c r="D25" s="88" t="s">
        <v>231</v>
      </c>
    </row>
    <row r="26" spans="1:4" x14ac:dyDescent="0.25">
      <c r="A26" s="88" t="s">
        <v>6</v>
      </c>
      <c r="B26" s="69" t="s">
        <v>3</v>
      </c>
      <c r="C26" s="69" t="s">
        <v>232</v>
      </c>
      <c r="D26" s="88" t="s">
        <v>998</v>
      </c>
    </row>
    <row r="27" spans="1:4" x14ac:dyDescent="0.25">
      <c r="A27" s="88" t="s">
        <v>1261</v>
      </c>
      <c r="B27" s="69" t="s">
        <v>3</v>
      </c>
      <c r="C27" s="65" t="s">
        <v>233</v>
      </c>
      <c r="D27" s="90" t="s">
        <v>999</v>
      </c>
    </row>
    <row r="28" spans="1:4" x14ac:dyDescent="0.25">
      <c r="A28" s="88" t="s">
        <v>1261</v>
      </c>
      <c r="B28" s="69" t="s">
        <v>3</v>
      </c>
      <c r="C28" s="65" t="s">
        <v>234</v>
      </c>
      <c r="D28" s="90" t="s">
        <v>1000</v>
      </c>
    </row>
    <row r="29" spans="1:4" x14ac:dyDescent="0.25">
      <c r="A29" s="88" t="s">
        <v>1261</v>
      </c>
      <c r="B29" s="69" t="s">
        <v>3</v>
      </c>
      <c r="C29" s="65" t="s">
        <v>235</v>
      </c>
      <c r="D29" s="90" t="s">
        <v>1123</v>
      </c>
    </row>
    <row r="30" spans="1:4" x14ac:dyDescent="0.25">
      <c r="A30" s="88" t="s">
        <v>16</v>
      </c>
      <c r="B30" s="69" t="s">
        <v>3</v>
      </c>
      <c r="C30" s="65" t="s">
        <v>240</v>
      </c>
      <c r="D30" s="90" t="s">
        <v>1126</v>
      </c>
    </row>
    <row r="31" spans="1:4" x14ac:dyDescent="0.25">
      <c r="A31" s="88" t="s">
        <v>16</v>
      </c>
      <c r="B31" s="69" t="s">
        <v>3</v>
      </c>
      <c r="C31" s="65" t="s">
        <v>238</v>
      </c>
      <c r="D31" s="90" t="s">
        <v>239</v>
      </c>
    </row>
    <row r="32" spans="1:4" x14ac:dyDescent="0.25">
      <c r="A32" s="88" t="s">
        <v>16</v>
      </c>
      <c r="B32" s="69" t="s">
        <v>3</v>
      </c>
      <c r="C32" s="65" t="s">
        <v>236</v>
      </c>
      <c r="D32" s="90" t="s">
        <v>237</v>
      </c>
    </row>
    <row r="33" spans="1:4" x14ac:dyDescent="0.25">
      <c r="A33" s="88" t="s">
        <v>16</v>
      </c>
      <c r="B33" s="69" t="s">
        <v>3</v>
      </c>
      <c r="C33" s="65" t="s">
        <v>241</v>
      </c>
      <c r="D33" s="91" t="s">
        <v>1264</v>
      </c>
    </row>
    <row r="34" spans="1:4" x14ac:dyDescent="0.25">
      <c r="A34" s="88" t="s">
        <v>7</v>
      </c>
      <c r="B34" s="69" t="s">
        <v>3</v>
      </c>
      <c r="C34" s="65" t="s">
        <v>248</v>
      </c>
      <c r="D34" s="90" t="s">
        <v>249</v>
      </c>
    </row>
    <row r="35" spans="1:4" x14ac:dyDescent="0.25">
      <c r="A35" s="88" t="s">
        <v>7</v>
      </c>
      <c r="B35" s="69" t="s">
        <v>3</v>
      </c>
      <c r="C35" s="65" t="s">
        <v>246</v>
      </c>
      <c r="D35" s="90" t="s">
        <v>247</v>
      </c>
    </row>
    <row r="36" spans="1:4" x14ac:dyDescent="0.25">
      <c r="A36" s="88" t="s">
        <v>7</v>
      </c>
      <c r="B36" s="69" t="s">
        <v>3</v>
      </c>
      <c r="C36" s="65" t="s">
        <v>244</v>
      </c>
      <c r="D36" s="90" t="s">
        <v>245</v>
      </c>
    </row>
    <row r="37" spans="1:4" x14ac:dyDescent="0.25">
      <c r="A37" s="88" t="s">
        <v>7</v>
      </c>
      <c r="B37" s="69" t="s">
        <v>3</v>
      </c>
      <c r="C37" s="65" t="s">
        <v>242</v>
      </c>
      <c r="D37" s="90" t="s">
        <v>243</v>
      </c>
    </row>
    <row r="38" spans="1:4" x14ac:dyDescent="0.25">
      <c r="A38" s="88" t="s">
        <v>9</v>
      </c>
      <c r="B38" s="69" t="s">
        <v>3</v>
      </c>
      <c r="C38" s="69" t="s">
        <v>250</v>
      </c>
      <c r="D38" s="2" t="s">
        <v>1124</v>
      </c>
    </row>
    <row r="39" spans="1:4" x14ac:dyDescent="0.25">
      <c r="A39" s="88" t="s">
        <v>9</v>
      </c>
      <c r="B39" s="69" t="s">
        <v>3</v>
      </c>
      <c r="C39" s="69" t="s">
        <v>251</v>
      </c>
      <c r="D39" s="2" t="s">
        <v>1125</v>
      </c>
    </row>
    <row r="40" spans="1:4" x14ac:dyDescent="0.25">
      <c r="A40" s="88" t="s">
        <v>10</v>
      </c>
      <c r="B40" s="69" t="s">
        <v>3</v>
      </c>
      <c r="C40" s="69" t="s">
        <v>252</v>
      </c>
      <c r="D40" s="2" t="s">
        <v>253</v>
      </c>
    </row>
    <row r="41" spans="1:4" x14ac:dyDescent="0.25">
      <c r="A41" s="88" t="s">
        <v>10</v>
      </c>
      <c r="B41" s="69" t="s">
        <v>3</v>
      </c>
      <c r="C41" s="69" t="s">
        <v>255</v>
      </c>
      <c r="D41" s="2" t="s">
        <v>1127</v>
      </c>
    </row>
    <row r="42" spans="1:4" x14ac:dyDescent="0.25">
      <c r="A42" s="88" t="s">
        <v>10</v>
      </c>
      <c r="B42" s="69" t="s">
        <v>3</v>
      </c>
      <c r="C42" s="69" t="s">
        <v>254</v>
      </c>
      <c r="D42" s="2" t="s">
        <v>1265</v>
      </c>
    </row>
    <row r="43" spans="1:4" x14ac:dyDescent="0.25">
      <c r="A43" s="88" t="s">
        <v>1132</v>
      </c>
      <c r="B43" s="69" t="s">
        <v>3</v>
      </c>
      <c r="C43" s="69" t="s">
        <v>256</v>
      </c>
      <c r="D43" s="2" t="s">
        <v>1133</v>
      </c>
    </row>
    <row r="44" spans="1:4" x14ac:dyDescent="0.25">
      <c r="A44" s="88" t="s">
        <v>1132</v>
      </c>
      <c r="B44" s="69" t="s">
        <v>3</v>
      </c>
      <c r="C44" s="69" t="s">
        <v>257</v>
      </c>
      <c r="D44" s="2" t="s">
        <v>1266</v>
      </c>
    </row>
    <row r="45" spans="1:4" x14ac:dyDescent="0.25">
      <c r="A45" s="88" t="s">
        <v>12</v>
      </c>
      <c r="B45" s="69" t="s">
        <v>3</v>
      </c>
      <c r="C45" s="69" t="s">
        <v>258</v>
      </c>
      <c r="D45" s="88" t="s">
        <v>1001</v>
      </c>
    </row>
    <row r="46" spans="1:4" x14ac:dyDescent="0.25">
      <c r="A46" s="88" t="s">
        <v>12</v>
      </c>
      <c r="B46" s="69" t="s">
        <v>3</v>
      </c>
      <c r="C46" s="69" t="s">
        <v>259</v>
      </c>
      <c r="D46" s="88" t="s">
        <v>1099</v>
      </c>
    </row>
    <row r="47" spans="1:4" x14ac:dyDescent="0.25">
      <c r="A47" s="88" t="s">
        <v>12</v>
      </c>
      <c r="B47" s="69" t="s">
        <v>3</v>
      </c>
      <c r="C47" s="69" t="s">
        <v>260</v>
      </c>
      <c r="D47" s="88" t="s">
        <v>1002</v>
      </c>
    </row>
    <row r="48" spans="1:4" x14ac:dyDescent="0.25">
      <c r="A48" s="88" t="s">
        <v>12</v>
      </c>
      <c r="B48" s="69" t="s">
        <v>3</v>
      </c>
      <c r="C48" s="69" t="s">
        <v>261</v>
      </c>
      <c r="D48" s="88" t="s">
        <v>1003</v>
      </c>
    </row>
    <row r="49" spans="1:4" x14ac:dyDescent="0.25">
      <c r="A49" s="88" t="s">
        <v>12</v>
      </c>
      <c r="B49" s="69" t="s">
        <v>3</v>
      </c>
      <c r="C49" s="69" t="s">
        <v>1130</v>
      </c>
      <c r="D49" s="88" t="s">
        <v>1131</v>
      </c>
    </row>
    <row r="50" spans="1:4" x14ac:dyDescent="0.25">
      <c r="A50" s="88" t="s">
        <v>14</v>
      </c>
      <c r="B50" s="69" t="s">
        <v>3</v>
      </c>
      <c r="C50" s="69" t="s">
        <v>262</v>
      </c>
      <c r="D50" s="88" t="s">
        <v>1100</v>
      </c>
    </row>
    <row r="51" spans="1:4" x14ac:dyDescent="0.25">
      <c r="A51" s="88" t="s">
        <v>14</v>
      </c>
      <c r="B51" s="69" t="s">
        <v>3</v>
      </c>
      <c r="C51" s="69" t="s">
        <v>263</v>
      </c>
      <c r="D51" s="88" t="s">
        <v>1004</v>
      </c>
    </row>
    <row r="52" spans="1:4" x14ac:dyDescent="0.25">
      <c r="A52" s="88" t="s">
        <v>14</v>
      </c>
      <c r="B52" s="69" t="s">
        <v>3</v>
      </c>
      <c r="C52" s="69" t="s">
        <v>265</v>
      </c>
      <c r="D52" s="88" t="s">
        <v>266</v>
      </c>
    </row>
    <row r="53" spans="1:4" x14ac:dyDescent="0.25">
      <c r="A53" s="88" t="s">
        <v>14</v>
      </c>
      <c r="B53" s="69" t="s">
        <v>3</v>
      </c>
      <c r="C53" s="69" t="s">
        <v>264</v>
      </c>
      <c r="D53" s="88" t="s">
        <v>1005</v>
      </c>
    </row>
    <row r="54" spans="1:4" x14ac:dyDescent="0.25">
      <c r="A54" s="92" t="s">
        <v>152</v>
      </c>
      <c r="B54" s="92" t="s">
        <v>173</v>
      </c>
      <c r="C54" s="92" t="s">
        <v>350</v>
      </c>
      <c r="D54" s="92" t="s">
        <v>351</v>
      </c>
    </row>
    <row r="55" spans="1:4" x14ac:dyDescent="0.25">
      <c r="A55" s="93" t="s">
        <v>152</v>
      </c>
      <c r="B55" s="93" t="s">
        <v>173</v>
      </c>
      <c r="C55" s="93" t="s">
        <v>354</v>
      </c>
      <c r="D55" s="93" t="s">
        <v>1163</v>
      </c>
    </row>
    <row r="56" spans="1:4" x14ac:dyDescent="0.25">
      <c r="A56" s="93" t="s">
        <v>152</v>
      </c>
      <c r="B56" s="93" t="s">
        <v>173</v>
      </c>
      <c r="C56" s="93" t="s">
        <v>352</v>
      </c>
      <c r="D56" s="93" t="s">
        <v>353</v>
      </c>
    </row>
    <row r="57" spans="1:4" x14ac:dyDescent="0.25">
      <c r="A57" s="93" t="s">
        <v>153</v>
      </c>
      <c r="B57" s="93" t="s">
        <v>173</v>
      </c>
      <c r="C57" s="93" t="s">
        <v>355</v>
      </c>
      <c r="D57" s="93" t="s">
        <v>356</v>
      </c>
    </row>
    <row r="58" spans="1:4" x14ac:dyDescent="0.25">
      <c r="A58" s="93" t="s">
        <v>153</v>
      </c>
      <c r="B58" s="93" t="s">
        <v>173</v>
      </c>
      <c r="C58" s="93" t="s">
        <v>357</v>
      </c>
      <c r="D58" s="93" t="s">
        <v>358</v>
      </c>
    </row>
    <row r="59" spans="1:4" x14ac:dyDescent="0.25">
      <c r="A59" s="93" t="s">
        <v>153</v>
      </c>
      <c r="B59" s="93" t="s">
        <v>173</v>
      </c>
      <c r="C59" s="93" t="s">
        <v>359</v>
      </c>
      <c r="D59" s="93" t="s">
        <v>360</v>
      </c>
    </row>
    <row r="60" spans="1:4" x14ac:dyDescent="0.25">
      <c r="A60" s="93" t="s">
        <v>154</v>
      </c>
      <c r="B60" s="93" t="s">
        <v>173</v>
      </c>
      <c r="C60" s="93" t="s">
        <v>361</v>
      </c>
      <c r="D60" s="93" t="s">
        <v>1267</v>
      </c>
    </row>
    <row r="61" spans="1:4" x14ac:dyDescent="0.25">
      <c r="A61" s="93" t="s">
        <v>154</v>
      </c>
      <c r="B61" s="93" t="s">
        <v>173</v>
      </c>
      <c r="C61" s="93" t="s">
        <v>363</v>
      </c>
      <c r="D61" s="93" t="s">
        <v>365</v>
      </c>
    </row>
    <row r="62" spans="1:4" x14ac:dyDescent="0.25">
      <c r="A62" s="93" t="s">
        <v>154</v>
      </c>
      <c r="B62" s="93" t="s">
        <v>173</v>
      </c>
      <c r="C62" s="93" t="s">
        <v>364</v>
      </c>
      <c r="D62" s="93" t="s">
        <v>1268</v>
      </c>
    </row>
    <row r="63" spans="1:4" x14ac:dyDescent="0.25">
      <c r="A63" s="93" t="s">
        <v>142</v>
      </c>
      <c r="B63" s="93" t="s">
        <v>173</v>
      </c>
      <c r="C63" s="94" t="s">
        <v>300</v>
      </c>
      <c r="D63" s="95" t="s">
        <v>301</v>
      </c>
    </row>
    <row r="64" spans="1:4" x14ac:dyDescent="0.25">
      <c r="A64" s="93" t="s">
        <v>142</v>
      </c>
      <c r="B64" s="93" t="s">
        <v>173</v>
      </c>
      <c r="C64" s="94" t="s">
        <v>302</v>
      </c>
      <c r="D64" s="95" t="s">
        <v>303</v>
      </c>
    </row>
    <row r="65" spans="1:4" x14ac:dyDescent="0.25">
      <c r="A65" s="93" t="s">
        <v>142</v>
      </c>
      <c r="B65" s="93" t="s">
        <v>173</v>
      </c>
      <c r="C65" s="94" t="s">
        <v>304</v>
      </c>
      <c r="D65" s="95" t="s">
        <v>305</v>
      </c>
    </row>
    <row r="66" spans="1:4" x14ac:dyDescent="0.25">
      <c r="A66" s="93" t="s">
        <v>142</v>
      </c>
      <c r="B66" s="93" t="s">
        <v>173</v>
      </c>
      <c r="C66" s="94" t="s">
        <v>298</v>
      </c>
      <c r="D66" s="95" t="s">
        <v>299</v>
      </c>
    </row>
    <row r="67" spans="1:4" x14ac:dyDescent="0.25">
      <c r="A67" s="93" t="s">
        <v>143</v>
      </c>
      <c r="B67" s="93" t="s">
        <v>173</v>
      </c>
      <c r="C67" s="94" t="s">
        <v>310</v>
      </c>
      <c r="D67" s="95" t="s">
        <v>311</v>
      </c>
    </row>
    <row r="68" spans="1:4" x14ac:dyDescent="0.25">
      <c r="A68" s="93" t="s">
        <v>143</v>
      </c>
      <c r="B68" s="93" t="s">
        <v>173</v>
      </c>
      <c r="C68" s="94" t="s">
        <v>312</v>
      </c>
      <c r="D68" s="95" t="s">
        <v>313</v>
      </c>
    </row>
    <row r="69" spans="1:4" x14ac:dyDescent="0.25">
      <c r="A69" s="93" t="s">
        <v>143</v>
      </c>
      <c r="B69" s="93" t="s">
        <v>173</v>
      </c>
      <c r="C69" s="94" t="s">
        <v>306</v>
      </c>
      <c r="D69" s="95" t="s">
        <v>1006</v>
      </c>
    </row>
    <row r="70" spans="1:4" x14ac:dyDescent="0.25">
      <c r="A70" s="93" t="s">
        <v>143</v>
      </c>
      <c r="B70" s="93" t="s">
        <v>173</v>
      </c>
      <c r="C70" s="94" t="s">
        <v>308</v>
      </c>
      <c r="D70" s="95" t="s">
        <v>309</v>
      </c>
    </row>
    <row r="71" spans="1:4" x14ac:dyDescent="0.25">
      <c r="A71" s="93" t="s">
        <v>143</v>
      </c>
      <c r="B71" s="93" t="s">
        <v>173</v>
      </c>
      <c r="C71" s="94" t="s">
        <v>307</v>
      </c>
      <c r="D71" t="s">
        <v>1164</v>
      </c>
    </row>
    <row r="72" spans="1:4" x14ac:dyDescent="0.25">
      <c r="A72" s="93" t="s">
        <v>155</v>
      </c>
      <c r="B72" s="93" t="s">
        <v>173</v>
      </c>
      <c r="C72" s="94" t="s">
        <v>314</v>
      </c>
      <c r="D72" s="95" t="s">
        <v>315</v>
      </c>
    </row>
    <row r="73" spans="1:4" x14ac:dyDescent="0.25">
      <c r="A73" s="93" t="s">
        <v>155</v>
      </c>
      <c r="B73" s="93" t="s">
        <v>173</v>
      </c>
      <c r="C73" s="94" t="s">
        <v>318</v>
      </c>
      <c r="D73" s="95" t="s">
        <v>319</v>
      </c>
    </row>
    <row r="74" spans="1:4" x14ac:dyDescent="0.25">
      <c r="A74" s="93" t="s">
        <v>155</v>
      </c>
      <c r="B74" s="93" t="s">
        <v>173</v>
      </c>
      <c r="C74" s="94" t="s">
        <v>316</v>
      </c>
      <c r="D74" s="93" t="s">
        <v>317</v>
      </c>
    </row>
    <row r="75" spans="1:4" x14ac:dyDescent="0.25">
      <c r="A75" s="96" t="s">
        <v>156</v>
      </c>
      <c r="B75" s="96" t="s">
        <v>173</v>
      </c>
      <c r="C75" s="96" t="s">
        <v>271</v>
      </c>
      <c r="D75" s="96" t="s">
        <v>272</v>
      </c>
    </row>
    <row r="76" spans="1:4" x14ac:dyDescent="0.25">
      <c r="A76" s="96" t="s">
        <v>156</v>
      </c>
      <c r="B76" s="96" t="s">
        <v>173</v>
      </c>
      <c r="C76" s="96" t="s">
        <v>274</v>
      </c>
      <c r="D76" s="96" t="s">
        <v>275</v>
      </c>
    </row>
    <row r="77" spans="1:4" x14ac:dyDescent="0.25">
      <c r="A77" s="96" t="s">
        <v>156</v>
      </c>
      <c r="B77" s="96" t="s">
        <v>173</v>
      </c>
      <c r="C77" s="96" t="s">
        <v>276</v>
      </c>
      <c r="D77" s="96" t="s">
        <v>1017</v>
      </c>
    </row>
    <row r="78" spans="1:4" x14ac:dyDescent="0.25">
      <c r="A78" s="96" t="s">
        <v>156</v>
      </c>
      <c r="B78" s="96" t="s">
        <v>173</v>
      </c>
      <c r="C78" s="96" t="s">
        <v>273</v>
      </c>
      <c r="D78" s="96" t="s">
        <v>1018</v>
      </c>
    </row>
    <row r="79" spans="1:4" x14ac:dyDescent="0.25">
      <c r="A79" s="96" t="s">
        <v>1234</v>
      </c>
      <c r="B79" s="96" t="s">
        <v>173</v>
      </c>
      <c r="C79" s="97" t="s">
        <v>278</v>
      </c>
      <c r="D79" s="97" t="s">
        <v>1014</v>
      </c>
    </row>
    <row r="80" spans="1:4" x14ac:dyDescent="0.25">
      <c r="A80" s="96" t="s">
        <v>1234</v>
      </c>
      <c r="B80" s="96" t="s">
        <v>173</v>
      </c>
      <c r="C80" s="96" t="s">
        <v>279</v>
      </c>
      <c r="D80" s="96" t="s">
        <v>1015</v>
      </c>
    </row>
    <row r="81" spans="1:4" x14ac:dyDescent="0.25">
      <c r="A81" s="96" t="s">
        <v>1234</v>
      </c>
      <c r="B81" s="96" t="s">
        <v>173</v>
      </c>
      <c r="C81" s="96" t="s">
        <v>277</v>
      </c>
      <c r="D81" s="96" t="s">
        <v>1016</v>
      </c>
    </row>
    <row r="82" spans="1:4" x14ac:dyDescent="0.25">
      <c r="A82" s="96" t="s">
        <v>158</v>
      </c>
      <c r="B82" s="2" t="s">
        <v>173</v>
      </c>
      <c r="C82" s="98" t="s">
        <v>288</v>
      </c>
      <c r="D82" s="98" t="s">
        <v>1165</v>
      </c>
    </row>
    <row r="83" spans="1:4" x14ac:dyDescent="0.25">
      <c r="A83" s="96" t="s">
        <v>158</v>
      </c>
      <c r="B83" s="2" t="s">
        <v>173</v>
      </c>
      <c r="C83" s="98" t="s">
        <v>289</v>
      </c>
      <c r="D83" s="98" t="s">
        <v>290</v>
      </c>
    </row>
    <row r="84" spans="1:4" x14ac:dyDescent="0.25">
      <c r="A84" s="96" t="s">
        <v>158</v>
      </c>
      <c r="B84" s="2" t="s">
        <v>173</v>
      </c>
      <c r="C84" s="98" t="s">
        <v>291</v>
      </c>
      <c r="D84" s="98" t="s">
        <v>292</v>
      </c>
    </row>
    <row r="85" spans="1:4" x14ac:dyDescent="0.25">
      <c r="A85" s="96" t="s">
        <v>157</v>
      </c>
      <c r="B85" s="2" t="s">
        <v>173</v>
      </c>
      <c r="C85" s="98" t="s">
        <v>295</v>
      </c>
      <c r="D85" s="98" t="s">
        <v>1166</v>
      </c>
    </row>
    <row r="86" spans="1:4" x14ac:dyDescent="0.25">
      <c r="A86" s="96" t="s">
        <v>157</v>
      </c>
      <c r="B86" s="2" t="s">
        <v>173</v>
      </c>
      <c r="C86" s="98" t="s">
        <v>293</v>
      </c>
      <c r="D86" s="98" t="s">
        <v>294</v>
      </c>
    </row>
    <row r="87" spans="1:4" x14ac:dyDescent="0.25">
      <c r="A87" s="96" t="s">
        <v>157</v>
      </c>
      <c r="B87" s="2" t="s">
        <v>173</v>
      </c>
      <c r="C87" s="98" t="s">
        <v>296</v>
      </c>
      <c r="D87" s="98" t="s">
        <v>297</v>
      </c>
    </row>
    <row r="88" spans="1:4" x14ac:dyDescent="0.25">
      <c r="A88" s="2" t="s">
        <v>146</v>
      </c>
      <c r="B88" s="2" t="s">
        <v>173</v>
      </c>
      <c r="C88" s="2" t="s">
        <v>334</v>
      </c>
      <c r="D88" s="2" t="s">
        <v>1019</v>
      </c>
    </row>
    <row r="89" spans="1:4" x14ac:dyDescent="0.25">
      <c r="A89" s="2" t="s">
        <v>146</v>
      </c>
      <c r="B89" s="2" t="s">
        <v>173</v>
      </c>
      <c r="C89" s="2" t="s">
        <v>335</v>
      </c>
      <c r="D89" s="2" t="s">
        <v>336</v>
      </c>
    </row>
    <row r="90" spans="1:4" x14ac:dyDescent="0.25">
      <c r="A90" s="2" t="s">
        <v>147</v>
      </c>
      <c r="B90" s="2" t="s">
        <v>173</v>
      </c>
      <c r="C90" s="2" t="s">
        <v>339</v>
      </c>
      <c r="D90" s="2" t="s">
        <v>340</v>
      </c>
    </row>
    <row r="91" spans="1:4" x14ac:dyDescent="0.25">
      <c r="A91" s="2" t="s">
        <v>147</v>
      </c>
      <c r="B91" s="2" t="s">
        <v>173</v>
      </c>
      <c r="C91" s="2" t="s">
        <v>341</v>
      </c>
      <c r="D91" s="2" t="s">
        <v>342</v>
      </c>
    </row>
    <row r="92" spans="1:4" x14ac:dyDescent="0.25">
      <c r="A92" s="2" t="s">
        <v>147</v>
      </c>
      <c r="B92" s="2" t="s">
        <v>173</v>
      </c>
      <c r="C92" s="2" t="s">
        <v>337</v>
      </c>
      <c r="D92" s="2" t="s">
        <v>338</v>
      </c>
    </row>
    <row r="93" spans="1:4" x14ac:dyDescent="0.25">
      <c r="A93" s="2" t="s">
        <v>148</v>
      </c>
      <c r="B93" s="2" t="s">
        <v>173</v>
      </c>
      <c r="C93" s="2" t="s">
        <v>343</v>
      </c>
      <c r="D93" s="2" t="s">
        <v>344</v>
      </c>
    </row>
    <row r="94" spans="1:4" x14ac:dyDescent="0.25">
      <c r="A94" s="2" t="s">
        <v>148</v>
      </c>
      <c r="B94" s="2" t="s">
        <v>173</v>
      </c>
      <c r="C94" s="2" t="s">
        <v>345</v>
      </c>
      <c r="D94" s="2" t="s">
        <v>1020</v>
      </c>
    </row>
    <row r="95" spans="1:4" x14ac:dyDescent="0.25">
      <c r="A95" s="2" t="s">
        <v>148</v>
      </c>
      <c r="B95" s="2" t="s">
        <v>173</v>
      </c>
      <c r="C95" s="2" t="s">
        <v>346</v>
      </c>
      <c r="D95" s="2" t="s">
        <v>347</v>
      </c>
    </row>
    <row r="96" spans="1:4" x14ac:dyDescent="0.25">
      <c r="A96" s="99" t="s">
        <v>159</v>
      </c>
      <c r="B96" s="98" t="s">
        <v>173</v>
      </c>
      <c r="C96" s="94" t="s">
        <v>286</v>
      </c>
      <c r="D96" s="94" t="s">
        <v>287</v>
      </c>
    </row>
    <row r="97" spans="1:4" x14ac:dyDescent="0.25">
      <c r="A97" s="99" t="s">
        <v>159</v>
      </c>
      <c r="B97" s="98" t="s">
        <v>173</v>
      </c>
      <c r="C97" s="94" t="s">
        <v>284</v>
      </c>
      <c r="D97" s="94" t="s">
        <v>285</v>
      </c>
    </row>
    <row r="98" spans="1:4" x14ac:dyDescent="0.25">
      <c r="A98" s="99" t="s">
        <v>159</v>
      </c>
      <c r="B98" s="98" t="s">
        <v>173</v>
      </c>
      <c r="C98" s="94" t="s">
        <v>282</v>
      </c>
      <c r="D98" s="94" t="s">
        <v>283</v>
      </c>
    </row>
    <row r="99" spans="1:4" x14ac:dyDescent="0.25">
      <c r="A99" s="99" t="s">
        <v>159</v>
      </c>
      <c r="B99" s="98" t="s">
        <v>173</v>
      </c>
      <c r="C99" s="100" t="s">
        <v>1008</v>
      </c>
      <c r="D99" s="100" t="s">
        <v>1009</v>
      </c>
    </row>
    <row r="100" spans="1:4" x14ac:dyDescent="0.25">
      <c r="A100" s="99" t="s">
        <v>159</v>
      </c>
      <c r="B100" s="98" t="s">
        <v>173</v>
      </c>
      <c r="C100" s="100" t="s">
        <v>281</v>
      </c>
      <c r="D100" s="100" t="s">
        <v>1134</v>
      </c>
    </row>
    <row r="101" spans="1:4" x14ac:dyDescent="0.25">
      <c r="A101" s="99" t="s">
        <v>159</v>
      </c>
      <c r="B101" s="98" t="s">
        <v>173</v>
      </c>
      <c r="C101" s="100" t="s">
        <v>280</v>
      </c>
      <c r="D101" s="100" t="s">
        <v>1135</v>
      </c>
    </row>
    <row r="102" spans="1:4" x14ac:dyDescent="0.25">
      <c r="A102" s="101" t="s">
        <v>145</v>
      </c>
      <c r="B102" s="98" t="s">
        <v>173</v>
      </c>
      <c r="C102" s="101" t="s">
        <v>323</v>
      </c>
      <c r="D102" s="101" t="s">
        <v>324</v>
      </c>
    </row>
    <row r="103" spans="1:4" x14ac:dyDescent="0.25">
      <c r="A103" s="101" t="s">
        <v>145</v>
      </c>
      <c r="B103" s="98" t="s">
        <v>173</v>
      </c>
      <c r="C103" s="101" t="s">
        <v>329</v>
      </c>
      <c r="D103" s="101" t="s">
        <v>330</v>
      </c>
    </row>
    <row r="104" spans="1:4" x14ac:dyDescent="0.25">
      <c r="A104" s="101" t="s">
        <v>145</v>
      </c>
      <c r="B104" s="98" t="s">
        <v>173</v>
      </c>
      <c r="C104" s="101" t="s">
        <v>333</v>
      </c>
      <c r="D104" s="101" t="s">
        <v>1167</v>
      </c>
    </row>
    <row r="105" spans="1:4" x14ac:dyDescent="0.25">
      <c r="A105" s="101" t="s">
        <v>145</v>
      </c>
      <c r="B105" s="98" t="s">
        <v>173</v>
      </c>
      <c r="C105" s="101" t="s">
        <v>331</v>
      </c>
      <c r="D105" s="101" t="s">
        <v>332</v>
      </c>
    </row>
    <row r="106" spans="1:4" x14ac:dyDescent="0.25">
      <c r="A106" s="101" t="s">
        <v>145</v>
      </c>
      <c r="B106" s="98" t="s">
        <v>173</v>
      </c>
      <c r="C106" s="101" t="s">
        <v>325</v>
      </c>
      <c r="D106" s="101" t="s">
        <v>326</v>
      </c>
    </row>
    <row r="107" spans="1:4" x14ac:dyDescent="0.25">
      <c r="A107" s="101" t="s">
        <v>145</v>
      </c>
      <c r="B107" s="98" t="s">
        <v>173</v>
      </c>
      <c r="C107" s="101" t="s">
        <v>327</v>
      </c>
      <c r="D107" s="101" t="s">
        <v>328</v>
      </c>
    </row>
    <row r="108" spans="1:4" x14ac:dyDescent="0.25">
      <c r="A108" s="101" t="s">
        <v>144</v>
      </c>
      <c r="B108" s="98" t="s">
        <v>173</v>
      </c>
      <c r="C108" s="101" t="s">
        <v>321</v>
      </c>
      <c r="D108" s="101" t="s">
        <v>322</v>
      </c>
    </row>
    <row r="109" spans="1:4" x14ac:dyDescent="0.25">
      <c r="A109" s="101" t="s">
        <v>144</v>
      </c>
      <c r="B109" s="98" t="s">
        <v>173</v>
      </c>
      <c r="C109" s="101" t="s">
        <v>320</v>
      </c>
      <c r="D109" s="101" t="s">
        <v>1007</v>
      </c>
    </row>
    <row r="110" spans="1:4" x14ac:dyDescent="0.25">
      <c r="A110" s="96" t="s">
        <v>149</v>
      </c>
      <c r="B110" s="2" t="s">
        <v>173</v>
      </c>
      <c r="C110" s="96" t="s">
        <v>1079</v>
      </c>
      <c r="D110" s="96" t="s">
        <v>349</v>
      </c>
    </row>
    <row r="111" spans="1:4" x14ac:dyDescent="0.25">
      <c r="A111" s="96" t="s">
        <v>149</v>
      </c>
      <c r="B111" s="2" t="s">
        <v>173</v>
      </c>
      <c r="C111" s="96" t="s">
        <v>1080</v>
      </c>
      <c r="D111" s="96" t="s">
        <v>1022</v>
      </c>
    </row>
    <row r="112" spans="1:4" x14ac:dyDescent="0.25">
      <c r="A112" s="96" t="s">
        <v>1082</v>
      </c>
      <c r="B112" s="2" t="s">
        <v>173</v>
      </c>
      <c r="C112" s="101" t="s">
        <v>1269</v>
      </c>
      <c r="D112" s="100" t="s">
        <v>1270</v>
      </c>
    </row>
    <row r="113" spans="1:4" x14ac:dyDescent="0.25">
      <c r="A113" s="96" t="s">
        <v>1082</v>
      </c>
      <c r="B113" s="2" t="s">
        <v>173</v>
      </c>
      <c r="C113" s="101" t="s">
        <v>1271</v>
      </c>
      <c r="D113" s="100" t="s">
        <v>1272</v>
      </c>
    </row>
    <row r="114" spans="1:4" x14ac:dyDescent="0.25">
      <c r="A114" s="102" t="s">
        <v>150</v>
      </c>
      <c r="B114" s="29" t="s">
        <v>173</v>
      </c>
      <c r="C114" s="103" t="s">
        <v>1273</v>
      </c>
      <c r="D114" s="104" t="s">
        <v>1274</v>
      </c>
    </row>
    <row r="115" spans="1:4" x14ac:dyDescent="0.25">
      <c r="A115" s="102" t="s">
        <v>150</v>
      </c>
      <c r="B115" s="29" t="s">
        <v>173</v>
      </c>
      <c r="C115" s="103" t="s">
        <v>1275</v>
      </c>
      <c r="D115" s="104" t="s">
        <v>1168</v>
      </c>
    </row>
    <row r="116" spans="1:4" x14ac:dyDescent="0.25">
      <c r="A116" s="102" t="s">
        <v>150</v>
      </c>
      <c r="B116" s="29" t="s">
        <v>173</v>
      </c>
      <c r="C116" s="103" t="s">
        <v>1276</v>
      </c>
      <c r="D116" s="103" t="s">
        <v>1021</v>
      </c>
    </row>
    <row r="117" spans="1:4" x14ac:dyDescent="0.25">
      <c r="A117" s="96" t="s">
        <v>151</v>
      </c>
      <c r="B117" s="2" t="s">
        <v>173</v>
      </c>
      <c r="C117" s="105" t="s">
        <v>1277</v>
      </c>
      <c r="D117" s="106" t="s">
        <v>1023</v>
      </c>
    </row>
    <row r="118" spans="1:4" x14ac:dyDescent="0.25">
      <c r="A118" s="96" t="s">
        <v>151</v>
      </c>
      <c r="B118" s="2" t="s">
        <v>173</v>
      </c>
      <c r="C118" s="105" t="s">
        <v>1278</v>
      </c>
      <c r="D118" s="105" t="s">
        <v>1024</v>
      </c>
    </row>
    <row r="119" spans="1:4" x14ac:dyDescent="0.25">
      <c r="A119" s="96" t="s">
        <v>151</v>
      </c>
      <c r="B119" s="2" t="s">
        <v>173</v>
      </c>
      <c r="C119" s="105" t="s">
        <v>1279</v>
      </c>
      <c r="D119" s="105" t="s">
        <v>1025</v>
      </c>
    </row>
    <row r="120" spans="1:4" x14ac:dyDescent="0.25">
      <c r="A120" s="1" t="s">
        <v>1136</v>
      </c>
      <c r="B120" s="1" t="s">
        <v>26</v>
      </c>
      <c r="C120" s="1" t="s">
        <v>379</v>
      </c>
      <c r="D120" s="1" t="s">
        <v>380</v>
      </c>
    </row>
    <row r="121" spans="1:4" x14ac:dyDescent="0.25">
      <c r="A121" s="1" t="s">
        <v>1136</v>
      </c>
      <c r="B121" s="1" t="s">
        <v>26</v>
      </c>
      <c r="C121" s="1" t="s">
        <v>1200</v>
      </c>
      <c r="D121" s="1" t="s">
        <v>1101</v>
      </c>
    </row>
    <row r="122" spans="1:4" x14ac:dyDescent="0.25">
      <c r="A122" s="1" t="s">
        <v>1136</v>
      </c>
      <c r="B122" s="1" t="s">
        <v>26</v>
      </c>
      <c r="C122" s="1" t="s">
        <v>378</v>
      </c>
      <c r="D122" s="1" t="s">
        <v>1280</v>
      </c>
    </row>
    <row r="123" spans="1:4" x14ac:dyDescent="0.25">
      <c r="A123" s="1" t="s">
        <v>1136</v>
      </c>
      <c r="B123" s="1" t="s">
        <v>26</v>
      </c>
      <c r="C123" s="1" t="s">
        <v>381</v>
      </c>
      <c r="D123" s="1" t="s">
        <v>1281</v>
      </c>
    </row>
    <row r="124" spans="1:4" x14ac:dyDescent="0.25">
      <c r="A124" s="1" t="s">
        <v>1102</v>
      </c>
      <c r="B124" s="1" t="s">
        <v>26</v>
      </c>
      <c r="C124" s="1" t="s">
        <v>382</v>
      </c>
      <c r="D124" s="1" t="s">
        <v>383</v>
      </c>
    </row>
    <row r="125" spans="1:4" x14ac:dyDescent="0.25">
      <c r="A125" s="1" t="s">
        <v>1102</v>
      </c>
      <c r="B125" s="1" t="s">
        <v>26</v>
      </c>
      <c r="C125" s="1" t="s">
        <v>387</v>
      </c>
      <c r="D125" s="1" t="s">
        <v>388</v>
      </c>
    </row>
    <row r="126" spans="1:4" x14ac:dyDescent="0.25">
      <c r="A126" s="1" t="s">
        <v>1102</v>
      </c>
      <c r="B126" s="1" t="s">
        <v>26</v>
      </c>
      <c r="C126" s="1" t="s">
        <v>389</v>
      </c>
      <c r="D126" s="1" t="s">
        <v>513</v>
      </c>
    </row>
    <row r="127" spans="1:4" x14ac:dyDescent="0.25">
      <c r="A127" s="1" t="s">
        <v>1102</v>
      </c>
      <c r="B127" s="1" t="s">
        <v>26</v>
      </c>
      <c r="C127" s="1" t="s">
        <v>386</v>
      </c>
      <c r="D127" s="1" t="s">
        <v>1026</v>
      </c>
    </row>
    <row r="128" spans="1:4" x14ac:dyDescent="0.25">
      <c r="A128" s="1" t="s">
        <v>1102</v>
      </c>
      <c r="B128" s="1" t="s">
        <v>26</v>
      </c>
      <c r="C128" s="1" t="s">
        <v>384</v>
      </c>
      <c r="D128" s="1" t="s">
        <v>385</v>
      </c>
    </row>
    <row r="129" spans="1:4" x14ac:dyDescent="0.25">
      <c r="A129" s="1" t="s">
        <v>32</v>
      </c>
      <c r="B129" s="1" t="s">
        <v>26</v>
      </c>
      <c r="C129" s="1" t="s">
        <v>408</v>
      </c>
      <c r="D129" s="1" t="s">
        <v>1083</v>
      </c>
    </row>
    <row r="130" spans="1:4" x14ac:dyDescent="0.25">
      <c r="A130" s="1" t="s">
        <v>32</v>
      </c>
      <c r="B130" s="1" t="s">
        <v>26</v>
      </c>
      <c r="C130" s="1" t="s">
        <v>406</v>
      </c>
      <c r="D130" s="1" t="s">
        <v>1085</v>
      </c>
    </row>
    <row r="131" spans="1:4" x14ac:dyDescent="0.25">
      <c r="A131" s="1" t="s">
        <v>32</v>
      </c>
      <c r="B131" s="1" t="s">
        <v>26</v>
      </c>
      <c r="C131" s="1" t="s">
        <v>410</v>
      </c>
      <c r="D131" s="1" t="s">
        <v>1084</v>
      </c>
    </row>
    <row r="132" spans="1:4" x14ac:dyDescent="0.25">
      <c r="A132" s="1" t="s">
        <v>32</v>
      </c>
      <c r="B132" s="1" t="s">
        <v>26</v>
      </c>
      <c r="C132" s="1" t="s">
        <v>404</v>
      </c>
      <c r="D132" s="1" t="s">
        <v>405</v>
      </c>
    </row>
    <row r="133" spans="1:4" x14ac:dyDescent="0.25">
      <c r="A133" s="1" t="s">
        <v>32</v>
      </c>
      <c r="B133" s="1" t="s">
        <v>26</v>
      </c>
      <c r="C133" s="1" t="s">
        <v>409</v>
      </c>
      <c r="D133" s="1" t="s">
        <v>1282</v>
      </c>
    </row>
    <row r="134" spans="1:4" x14ac:dyDescent="0.25">
      <c r="A134" s="1" t="s">
        <v>32</v>
      </c>
      <c r="B134" s="1" t="s">
        <v>26</v>
      </c>
      <c r="C134" s="1" t="s">
        <v>403</v>
      </c>
      <c r="D134" s="1" t="s">
        <v>1103</v>
      </c>
    </row>
    <row r="135" spans="1:4" x14ac:dyDescent="0.25">
      <c r="A135" s="1" t="s">
        <v>32</v>
      </c>
      <c r="B135" s="1" t="s">
        <v>26</v>
      </c>
      <c r="C135" s="1" t="s">
        <v>413</v>
      </c>
      <c r="D135" s="1" t="s">
        <v>1104</v>
      </c>
    </row>
    <row r="136" spans="1:4" x14ac:dyDescent="0.25">
      <c r="A136" s="1" t="s">
        <v>32</v>
      </c>
      <c r="B136" s="1" t="s">
        <v>26</v>
      </c>
      <c r="C136" s="1" t="s">
        <v>412</v>
      </c>
      <c r="D136" s="1" t="s">
        <v>1283</v>
      </c>
    </row>
    <row r="137" spans="1:4" x14ac:dyDescent="0.25">
      <c r="A137" s="1" t="s">
        <v>32</v>
      </c>
      <c r="B137" s="1" t="s">
        <v>26</v>
      </c>
      <c r="C137" s="1" t="s">
        <v>411</v>
      </c>
      <c r="D137" s="1" t="s">
        <v>1086</v>
      </c>
    </row>
    <row r="138" spans="1:4" x14ac:dyDescent="0.25">
      <c r="A138" s="1" t="s">
        <v>32</v>
      </c>
      <c r="B138" s="1" t="s">
        <v>26</v>
      </c>
      <c r="C138" s="1" t="s">
        <v>407</v>
      </c>
      <c r="D138" s="1" t="s">
        <v>1087</v>
      </c>
    </row>
    <row r="139" spans="1:4" x14ac:dyDescent="0.25">
      <c r="A139" s="1" t="s">
        <v>25</v>
      </c>
      <c r="B139" s="1" t="s">
        <v>26</v>
      </c>
      <c r="C139" s="1" t="s">
        <v>367</v>
      </c>
      <c r="D139" s="1" t="s">
        <v>1028</v>
      </c>
    </row>
    <row r="140" spans="1:4" x14ac:dyDescent="0.25">
      <c r="A140" s="1" t="s">
        <v>25</v>
      </c>
      <c r="B140" s="1" t="s">
        <v>26</v>
      </c>
      <c r="C140" s="1" t="s">
        <v>366</v>
      </c>
      <c r="D140" s="1" t="s">
        <v>1138</v>
      </c>
    </row>
    <row r="141" spans="1:4" x14ac:dyDescent="0.25">
      <c r="A141" s="1" t="s">
        <v>25</v>
      </c>
      <c r="B141" s="1" t="s">
        <v>26</v>
      </c>
      <c r="C141" s="1" t="s">
        <v>368</v>
      </c>
      <c r="D141" s="1" t="s">
        <v>1139</v>
      </c>
    </row>
    <row r="142" spans="1:4" x14ac:dyDescent="0.25">
      <c r="A142" s="1" t="s">
        <v>25</v>
      </c>
      <c r="B142" s="1" t="s">
        <v>26</v>
      </c>
      <c r="C142" s="1" t="s">
        <v>369</v>
      </c>
      <c r="D142" s="1" t="s">
        <v>1140</v>
      </c>
    </row>
    <row r="143" spans="1:4" x14ac:dyDescent="0.25">
      <c r="A143" s="1" t="s">
        <v>1203</v>
      </c>
      <c r="B143" s="1" t="s">
        <v>26</v>
      </c>
      <c r="C143" s="1" t="s">
        <v>432</v>
      </c>
      <c r="D143" s="1" t="s">
        <v>1284</v>
      </c>
    </row>
    <row r="144" spans="1:4" x14ac:dyDescent="0.25">
      <c r="A144" s="1" t="s">
        <v>1203</v>
      </c>
      <c r="B144" s="1" t="s">
        <v>26</v>
      </c>
      <c r="C144" s="1" t="s">
        <v>438</v>
      </c>
      <c r="D144" s="1" t="s">
        <v>439</v>
      </c>
    </row>
    <row r="145" spans="1:4" x14ac:dyDescent="0.25">
      <c r="A145" s="1" t="s">
        <v>1203</v>
      </c>
      <c r="B145" s="1" t="s">
        <v>26</v>
      </c>
      <c r="C145" s="1" t="s">
        <v>442</v>
      </c>
      <c r="D145" s="1" t="s">
        <v>1137</v>
      </c>
    </row>
    <row r="146" spans="1:4" x14ac:dyDescent="0.25">
      <c r="A146" s="1" t="s">
        <v>1203</v>
      </c>
      <c r="B146" s="1" t="s">
        <v>26</v>
      </c>
      <c r="C146" s="1" t="s">
        <v>433</v>
      </c>
      <c r="D146" s="1" t="s">
        <v>1027</v>
      </c>
    </row>
    <row r="147" spans="1:4" x14ac:dyDescent="0.25">
      <c r="A147" s="1" t="s">
        <v>1203</v>
      </c>
      <c r="B147" s="1" t="s">
        <v>26</v>
      </c>
      <c r="C147" s="1" t="s">
        <v>436</v>
      </c>
      <c r="D147" s="1" t="s">
        <v>437</v>
      </c>
    </row>
    <row r="148" spans="1:4" x14ac:dyDescent="0.25">
      <c r="A148" s="1" t="s">
        <v>1203</v>
      </c>
      <c r="B148" s="1" t="s">
        <v>26</v>
      </c>
      <c r="C148" s="1" t="s">
        <v>440</v>
      </c>
      <c r="D148" s="1" t="s">
        <v>441</v>
      </c>
    </row>
    <row r="149" spans="1:4" x14ac:dyDescent="0.25">
      <c r="A149" s="1" t="s">
        <v>1203</v>
      </c>
      <c r="B149" s="1" t="s">
        <v>26</v>
      </c>
      <c r="C149" s="1" t="s">
        <v>434</v>
      </c>
      <c r="D149" s="1" t="s">
        <v>435</v>
      </c>
    </row>
    <row r="150" spans="1:4" x14ac:dyDescent="0.25">
      <c r="A150" s="1" t="s">
        <v>39</v>
      </c>
      <c r="B150" s="1" t="s">
        <v>26</v>
      </c>
      <c r="C150" s="1" t="s">
        <v>374</v>
      </c>
      <c r="D150" s="1" t="s">
        <v>375</v>
      </c>
    </row>
    <row r="151" spans="1:4" x14ac:dyDescent="0.25">
      <c r="A151" s="1" t="s">
        <v>39</v>
      </c>
      <c r="B151" s="1" t="s">
        <v>26</v>
      </c>
      <c r="C151" s="1" t="s">
        <v>370</v>
      </c>
      <c r="D151" s="1" t="s">
        <v>371</v>
      </c>
    </row>
    <row r="152" spans="1:4" x14ac:dyDescent="0.25">
      <c r="A152" s="1" t="s">
        <v>39</v>
      </c>
      <c r="B152" s="1" t="s">
        <v>26</v>
      </c>
      <c r="C152" s="1" t="s">
        <v>376</v>
      </c>
      <c r="D152" s="1" t="s">
        <v>377</v>
      </c>
    </row>
    <row r="153" spans="1:4" x14ac:dyDescent="0.25">
      <c r="A153" s="1" t="s">
        <v>39</v>
      </c>
      <c r="B153" s="1" t="s">
        <v>26</v>
      </c>
      <c r="C153" s="1" t="s">
        <v>372</v>
      </c>
      <c r="D153" s="1" t="s">
        <v>373</v>
      </c>
    </row>
    <row r="154" spans="1:4" x14ac:dyDescent="0.25">
      <c r="A154" s="1" t="s">
        <v>30</v>
      </c>
      <c r="B154" s="1" t="s">
        <v>26</v>
      </c>
      <c r="C154" s="1" t="s">
        <v>395</v>
      </c>
      <c r="D154" s="1" t="s">
        <v>348</v>
      </c>
    </row>
    <row r="155" spans="1:4" x14ac:dyDescent="0.25">
      <c r="A155" s="1" t="s">
        <v>30</v>
      </c>
      <c r="B155" s="1" t="s">
        <v>26</v>
      </c>
      <c r="C155" s="1" t="s">
        <v>396</v>
      </c>
      <c r="D155" s="1" t="s">
        <v>397</v>
      </c>
    </row>
    <row r="156" spans="1:4" x14ac:dyDescent="0.25">
      <c r="A156" s="1" t="s">
        <v>30</v>
      </c>
      <c r="B156" s="1" t="s">
        <v>26</v>
      </c>
      <c r="C156" s="1" t="s">
        <v>399</v>
      </c>
      <c r="D156" s="1" t="s">
        <v>400</v>
      </c>
    </row>
    <row r="157" spans="1:4" x14ac:dyDescent="0.25">
      <c r="A157" s="1" t="s">
        <v>30</v>
      </c>
      <c r="B157" s="1" t="s">
        <v>26</v>
      </c>
      <c r="C157" s="1" t="s">
        <v>398</v>
      </c>
      <c r="D157" s="1" t="s">
        <v>362</v>
      </c>
    </row>
    <row r="158" spans="1:4" x14ac:dyDescent="0.25">
      <c r="A158" s="1" t="s">
        <v>30</v>
      </c>
      <c r="B158" s="1" t="s">
        <v>26</v>
      </c>
      <c r="C158" s="1" t="s">
        <v>390</v>
      </c>
      <c r="D158" s="1" t="s">
        <v>391</v>
      </c>
    </row>
    <row r="159" spans="1:4" x14ac:dyDescent="0.25">
      <c r="A159" s="1" t="s">
        <v>30</v>
      </c>
      <c r="B159" s="1" t="s">
        <v>26</v>
      </c>
      <c r="C159" s="1" t="s">
        <v>394</v>
      </c>
      <c r="D159" s="1" t="s">
        <v>1235</v>
      </c>
    </row>
    <row r="160" spans="1:4" x14ac:dyDescent="0.25">
      <c r="A160" s="1" t="s">
        <v>30</v>
      </c>
      <c r="B160" s="1" t="s">
        <v>26</v>
      </c>
      <c r="C160" s="1" t="s">
        <v>401</v>
      </c>
      <c r="D160" s="1" t="s">
        <v>402</v>
      </c>
    </row>
    <row r="161" spans="1:4" x14ac:dyDescent="0.25">
      <c r="A161" s="1" t="s">
        <v>30</v>
      </c>
      <c r="B161" s="1" t="s">
        <v>26</v>
      </c>
      <c r="C161" s="1" t="s">
        <v>392</v>
      </c>
      <c r="D161" s="1" t="s">
        <v>393</v>
      </c>
    </row>
    <row r="162" spans="1:4" x14ac:dyDescent="0.25">
      <c r="A162" s="1" t="s">
        <v>34</v>
      </c>
      <c r="B162" s="1" t="s">
        <v>26</v>
      </c>
      <c r="C162" s="1" t="s">
        <v>422</v>
      </c>
      <c r="D162" s="1" t="s">
        <v>423</v>
      </c>
    </row>
    <row r="163" spans="1:4" x14ac:dyDescent="0.25">
      <c r="A163" s="1" t="s">
        <v>34</v>
      </c>
      <c r="B163" s="1" t="s">
        <v>26</v>
      </c>
      <c r="C163" s="1" t="s">
        <v>424</v>
      </c>
      <c r="D163" s="1" t="s">
        <v>425</v>
      </c>
    </row>
    <row r="164" spans="1:4" x14ac:dyDescent="0.25">
      <c r="A164" s="1" t="s">
        <v>34</v>
      </c>
      <c r="B164" s="1" t="s">
        <v>26</v>
      </c>
      <c r="C164" s="1" t="s">
        <v>430</v>
      </c>
      <c r="D164" s="1" t="s">
        <v>431</v>
      </c>
    </row>
    <row r="165" spans="1:4" x14ac:dyDescent="0.25">
      <c r="A165" s="1" t="s">
        <v>34</v>
      </c>
      <c r="B165" s="1" t="s">
        <v>26</v>
      </c>
      <c r="C165" s="1" t="s">
        <v>420</v>
      </c>
      <c r="D165" s="1" t="s">
        <v>421</v>
      </c>
    </row>
    <row r="166" spans="1:4" x14ac:dyDescent="0.25">
      <c r="A166" s="1" t="s">
        <v>34</v>
      </c>
      <c r="B166" s="1" t="s">
        <v>26</v>
      </c>
      <c r="C166" s="1" t="s">
        <v>428</v>
      </c>
      <c r="D166" s="1" t="s">
        <v>429</v>
      </c>
    </row>
    <row r="167" spans="1:4" x14ac:dyDescent="0.25">
      <c r="A167" s="1" t="s">
        <v>34</v>
      </c>
      <c r="B167" s="1" t="s">
        <v>26</v>
      </c>
      <c r="C167" s="1" t="s">
        <v>426</v>
      </c>
      <c r="D167" s="1" t="s">
        <v>427</v>
      </c>
    </row>
    <row r="168" spans="1:4" x14ac:dyDescent="0.25">
      <c r="A168" s="1" t="s">
        <v>38</v>
      </c>
      <c r="B168" s="1" t="s">
        <v>26</v>
      </c>
      <c r="C168" s="1" t="s">
        <v>418</v>
      </c>
      <c r="D168" s="1" t="s">
        <v>419</v>
      </c>
    </row>
    <row r="169" spans="1:4" x14ac:dyDescent="0.25">
      <c r="A169" s="1" t="s">
        <v>38</v>
      </c>
      <c r="B169" s="1" t="s">
        <v>26</v>
      </c>
      <c r="C169" s="1" t="s">
        <v>416</v>
      </c>
      <c r="D169" s="1" t="s">
        <v>417</v>
      </c>
    </row>
    <row r="170" spans="1:4" x14ac:dyDescent="0.25">
      <c r="A170" s="1" t="s">
        <v>38</v>
      </c>
      <c r="B170" s="1" t="s">
        <v>26</v>
      </c>
      <c r="C170" s="1" t="s">
        <v>414</v>
      </c>
      <c r="D170" s="1" t="s">
        <v>415</v>
      </c>
    </row>
    <row r="171" spans="1:4" x14ac:dyDescent="0.25">
      <c r="A171" s="107" t="s">
        <v>1236</v>
      </c>
      <c r="B171" s="107" t="s">
        <v>41</v>
      </c>
      <c r="C171" s="107" t="s">
        <v>516</v>
      </c>
      <c r="D171" s="107" t="s">
        <v>517</v>
      </c>
    </row>
    <row r="172" spans="1:4" x14ac:dyDescent="0.25">
      <c r="A172" s="107" t="s">
        <v>1236</v>
      </c>
      <c r="B172" s="107" t="s">
        <v>41</v>
      </c>
      <c r="C172" s="107" t="s">
        <v>515</v>
      </c>
      <c r="D172" s="107" t="s">
        <v>1039</v>
      </c>
    </row>
    <row r="173" spans="1:4" x14ac:dyDescent="0.25">
      <c r="A173" s="107" t="s">
        <v>1236</v>
      </c>
      <c r="B173" s="107" t="s">
        <v>41</v>
      </c>
      <c r="C173" s="107" t="s">
        <v>512</v>
      </c>
      <c r="D173" s="107" t="s">
        <v>358</v>
      </c>
    </row>
    <row r="174" spans="1:4" x14ac:dyDescent="0.25">
      <c r="A174" s="107" t="s">
        <v>1236</v>
      </c>
      <c r="B174" s="107" t="s">
        <v>41</v>
      </c>
      <c r="C174" s="107" t="s">
        <v>514</v>
      </c>
      <c r="D174" s="107" t="s">
        <v>348</v>
      </c>
    </row>
    <row r="175" spans="1:4" x14ac:dyDescent="0.25">
      <c r="A175" s="107" t="s">
        <v>1236</v>
      </c>
      <c r="B175" s="107" t="s">
        <v>41</v>
      </c>
      <c r="C175" s="107" t="s">
        <v>518</v>
      </c>
      <c r="D175" s="107" t="s">
        <v>1040</v>
      </c>
    </row>
    <row r="176" spans="1:4" x14ac:dyDescent="0.25">
      <c r="A176" s="107" t="s">
        <v>55</v>
      </c>
      <c r="B176" s="107" t="s">
        <v>41</v>
      </c>
      <c r="C176" s="107" t="s">
        <v>502</v>
      </c>
      <c r="D176" s="107" t="s">
        <v>503</v>
      </c>
    </row>
    <row r="177" spans="1:4" x14ac:dyDescent="0.25">
      <c r="A177" s="107" t="s">
        <v>55</v>
      </c>
      <c r="B177" s="107" t="s">
        <v>41</v>
      </c>
      <c r="C177" s="107" t="s">
        <v>504</v>
      </c>
      <c r="D177" s="107" t="s">
        <v>505</v>
      </c>
    </row>
    <row r="178" spans="1:4" x14ac:dyDescent="0.25">
      <c r="A178" s="107" t="s">
        <v>55</v>
      </c>
      <c r="B178" s="107" t="s">
        <v>41</v>
      </c>
      <c r="C178" s="107" t="s">
        <v>498</v>
      </c>
      <c r="D178" s="107" t="s">
        <v>499</v>
      </c>
    </row>
    <row r="179" spans="1:4" x14ac:dyDescent="0.25">
      <c r="A179" s="107" t="s">
        <v>55</v>
      </c>
      <c r="B179" s="107" t="s">
        <v>41</v>
      </c>
      <c r="C179" s="107" t="s">
        <v>500</v>
      </c>
      <c r="D179" s="107" t="s">
        <v>501</v>
      </c>
    </row>
    <row r="180" spans="1:4" x14ac:dyDescent="0.25">
      <c r="A180" s="107" t="s">
        <v>55</v>
      </c>
      <c r="B180" s="107" t="s">
        <v>41</v>
      </c>
      <c r="C180" s="107" t="s">
        <v>508</v>
      </c>
      <c r="D180" s="107" t="s">
        <v>509</v>
      </c>
    </row>
    <row r="181" spans="1:4" x14ac:dyDescent="0.25">
      <c r="A181" s="107" t="s">
        <v>55</v>
      </c>
      <c r="B181" s="107" t="s">
        <v>41</v>
      </c>
      <c r="C181" s="107" t="s">
        <v>506</v>
      </c>
      <c r="D181" s="107" t="s">
        <v>507</v>
      </c>
    </row>
    <row r="182" spans="1:4" x14ac:dyDescent="0.25">
      <c r="A182" s="107" t="s">
        <v>59</v>
      </c>
      <c r="B182" s="107" t="s">
        <v>41</v>
      </c>
      <c r="C182" s="107" t="s">
        <v>443</v>
      </c>
      <c r="D182" s="107" t="s">
        <v>1141</v>
      </c>
    </row>
    <row r="183" spans="1:4" x14ac:dyDescent="0.25">
      <c r="A183" s="107" t="s">
        <v>59</v>
      </c>
      <c r="B183" s="107" t="s">
        <v>41</v>
      </c>
      <c r="C183" s="107" t="s">
        <v>446</v>
      </c>
      <c r="D183" s="107" t="s">
        <v>1142</v>
      </c>
    </row>
    <row r="184" spans="1:4" x14ac:dyDescent="0.25">
      <c r="A184" s="107" t="s">
        <v>59</v>
      </c>
      <c r="B184" s="107" t="s">
        <v>41</v>
      </c>
      <c r="C184" s="107" t="s">
        <v>445</v>
      </c>
      <c r="D184" s="107" t="s">
        <v>1143</v>
      </c>
    </row>
    <row r="185" spans="1:4" x14ac:dyDescent="0.25">
      <c r="A185" s="107" t="s">
        <v>59</v>
      </c>
      <c r="B185" s="107" t="s">
        <v>41</v>
      </c>
      <c r="C185" s="107" t="s">
        <v>444</v>
      </c>
      <c r="D185" s="107" t="s">
        <v>1144</v>
      </c>
    </row>
    <row r="186" spans="1:4" x14ac:dyDescent="0.25">
      <c r="A186" s="107" t="s">
        <v>40</v>
      </c>
      <c r="B186" s="107" t="s">
        <v>41</v>
      </c>
      <c r="C186" s="107" t="s">
        <v>451</v>
      </c>
      <c r="D186" s="107" t="s">
        <v>1145</v>
      </c>
    </row>
    <row r="187" spans="1:4" x14ac:dyDescent="0.25">
      <c r="A187" s="107" t="s">
        <v>40</v>
      </c>
      <c r="B187" s="107" t="s">
        <v>41</v>
      </c>
      <c r="C187" s="107" t="s">
        <v>455</v>
      </c>
      <c r="D187" s="107" t="s">
        <v>1029</v>
      </c>
    </row>
    <row r="188" spans="1:4" x14ac:dyDescent="0.25">
      <c r="A188" s="107" t="s">
        <v>40</v>
      </c>
      <c r="B188" s="107" t="s">
        <v>41</v>
      </c>
      <c r="C188" s="107" t="s">
        <v>452</v>
      </c>
      <c r="D188" s="107" t="s">
        <v>453</v>
      </c>
    </row>
    <row r="189" spans="1:4" x14ac:dyDescent="0.25">
      <c r="A189" s="107" t="s">
        <v>40</v>
      </c>
      <c r="B189" s="107" t="s">
        <v>41</v>
      </c>
      <c r="C189" s="107" t="s">
        <v>454</v>
      </c>
      <c r="D189" s="107" t="s">
        <v>1030</v>
      </c>
    </row>
    <row r="190" spans="1:4" x14ac:dyDescent="0.25">
      <c r="A190" s="107" t="s">
        <v>40</v>
      </c>
      <c r="B190" s="107" t="s">
        <v>41</v>
      </c>
      <c r="C190" s="107" t="s">
        <v>449</v>
      </c>
      <c r="D190" s="107" t="s">
        <v>1031</v>
      </c>
    </row>
    <row r="191" spans="1:4" x14ac:dyDescent="0.25">
      <c r="A191" s="107" t="s">
        <v>40</v>
      </c>
      <c r="B191" s="107" t="s">
        <v>41</v>
      </c>
      <c r="C191" s="107" t="s">
        <v>450</v>
      </c>
      <c r="D191" s="107" t="s">
        <v>1146</v>
      </c>
    </row>
    <row r="192" spans="1:4" x14ac:dyDescent="0.25">
      <c r="A192" s="107" t="s">
        <v>40</v>
      </c>
      <c r="B192" s="107" t="s">
        <v>41</v>
      </c>
      <c r="C192" s="107" t="s">
        <v>447</v>
      </c>
      <c r="D192" s="107" t="s">
        <v>448</v>
      </c>
    </row>
    <row r="193" spans="1:4" x14ac:dyDescent="0.25">
      <c r="A193" s="107" t="s">
        <v>43</v>
      </c>
      <c r="B193" s="107" t="s">
        <v>41</v>
      </c>
      <c r="C193" s="107" t="s">
        <v>460</v>
      </c>
      <c r="D193" s="107" t="s">
        <v>1105</v>
      </c>
    </row>
    <row r="194" spans="1:4" x14ac:dyDescent="0.25">
      <c r="A194" s="107" t="s">
        <v>43</v>
      </c>
      <c r="B194" s="107" t="s">
        <v>41</v>
      </c>
      <c r="C194" s="107" t="s">
        <v>456</v>
      </c>
      <c r="D194" s="107" t="s">
        <v>457</v>
      </c>
    </row>
    <row r="195" spans="1:4" x14ac:dyDescent="0.25">
      <c r="A195" s="107" t="s">
        <v>43</v>
      </c>
      <c r="B195" s="107" t="s">
        <v>41</v>
      </c>
      <c r="C195" s="107" t="s">
        <v>458</v>
      </c>
      <c r="D195" s="107" t="s">
        <v>459</v>
      </c>
    </row>
    <row r="196" spans="1:4" x14ac:dyDescent="0.25">
      <c r="A196" s="107" t="s">
        <v>57</v>
      </c>
      <c r="B196" s="107" t="s">
        <v>41</v>
      </c>
      <c r="C196" s="107" t="s">
        <v>511</v>
      </c>
      <c r="D196" s="107" t="s">
        <v>1285</v>
      </c>
    </row>
    <row r="197" spans="1:4" x14ac:dyDescent="0.25">
      <c r="A197" s="107" t="s">
        <v>57</v>
      </c>
      <c r="B197" s="107" t="s">
        <v>41</v>
      </c>
      <c r="C197" s="107" t="s">
        <v>510</v>
      </c>
      <c r="D197" s="107" t="s">
        <v>1041</v>
      </c>
    </row>
    <row r="198" spans="1:4" x14ac:dyDescent="0.25">
      <c r="A198" s="107" t="s">
        <v>53</v>
      </c>
      <c r="B198" s="107" t="s">
        <v>41</v>
      </c>
      <c r="C198" s="107" t="s">
        <v>492</v>
      </c>
      <c r="D198" s="107" t="s">
        <v>493</v>
      </c>
    </row>
    <row r="199" spans="1:4" x14ac:dyDescent="0.25">
      <c r="A199" s="107" t="s">
        <v>53</v>
      </c>
      <c r="B199" s="107" t="s">
        <v>41</v>
      </c>
      <c r="C199" s="107" t="s">
        <v>491</v>
      </c>
      <c r="D199" s="107" t="s">
        <v>1034</v>
      </c>
    </row>
    <row r="200" spans="1:4" x14ac:dyDescent="0.25">
      <c r="A200" s="107" t="s">
        <v>53</v>
      </c>
      <c r="B200" s="107" t="s">
        <v>41</v>
      </c>
      <c r="C200" s="107" t="s">
        <v>489</v>
      </c>
      <c r="D200" s="107" t="s">
        <v>1035</v>
      </c>
    </row>
    <row r="201" spans="1:4" x14ac:dyDescent="0.25">
      <c r="A201" s="107" t="s">
        <v>53</v>
      </c>
      <c r="B201" s="107" t="s">
        <v>41</v>
      </c>
      <c r="C201" s="107" t="s">
        <v>490</v>
      </c>
      <c r="D201" s="107" t="s">
        <v>1036</v>
      </c>
    </row>
    <row r="202" spans="1:4" x14ac:dyDescent="0.25">
      <c r="A202" s="107" t="s">
        <v>179</v>
      </c>
      <c r="B202" s="107" t="s">
        <v>41</v>
      </c>
      <c r="C202" s="107" t="s">
        <v>495</v>
      </c>
      <c r="D202" s="107" t="s">
        <v>1037</v>
      </c>
    </row>
    <row r="203" spans="1:4" x14ac:dyDescent="0.25">
      <c r="A203" s="107" t="s">
        <v>179</v>
      </c>
      <c r="B203" s="107" t="s">
        <v>41</v>
      </c>
      <c r="C203" s="107" t="s">
        <v>494</v>
      </c>
      <c r="D203" s="107" t="s">
        <v>1239</v>
      </c>
    </row>
    <row r="204" spans="1:4" x14ac:dyDescent="0.25">
      <c r="A204" s="107" t="s">
        <v>179</v>
      </c>
      <c r="B204" s="107" t="s">
        <v>41</v>
      </c>
      <c r="C204" s="107" t="s">
        <v>496</v>
      </c>
      <c r="D204" s="107" t="s">
        <v>1038</v>
      </c>
    </row>
    <row r="205" spans="1:4" x14ac:dyDescent="0.25">
      <c r="A205" s="107" t="s">
        <v>179</v>
      </c>
      <c r="B205" s="107" t="s">
        <v>41</v>
      </c>
      <c r="C205" s="107" t="s">
        <v>497</v>
      </c>
      <c r="D205" s="107" t="s">
        <v>1091</v>
      </c>
    </row>
    <row r="206" spans="1:4" x14ac:dyDescent="0.25">
      <c r="A206" s="107" t="s">
        <v>50</v>
      </c>
      <c r="B206" s="107" t="s">
        <v>41</v>
      </c>
      <c r="C206" s="107" t="s">
        <v>475</v>
      </c>
      <c r="D206" s="107" t="s">
        <v>1170</v>
      </c>
    </row>
    <row r="207" spans="1:4" x14ac:dyDescent="0.25">
      <c r="A207" s="107" t="s">
        <v>50</v>
      </c>
      <c r="B207" s="107" t="s">
        <v>41</v>
      </c>
      <c r="C207" s="107" t="s">
        <v>477</v>
      </c>
      <c r="D207" s="107" t="s">
        <v>1169</v>
      </c>
    </row>
    <row r="208" spans="1:4" x14ac:dyDescent="0.25">
      <c r="A208" s="107" t="s">
        <v>50</v>
      </c>
      <c r="B208" s="107" t="s">
        <v>41</v>
      </c>
      <c r="C208" s="107" t="s">
        <v>474</v>
      </c>
      <c r="D208" s="107" t="s">
        <v>478</v>
      </c>
    </row>
    <row r="209" spans="1:4" x14ac:dyDescent="0.25">
      <c r="A209" s="107" t="s">
        <v>50</v>
      </c>
      <c r="B209" s="107" t="s">
        <v>41</v>
      </c>
      <c r="C209" s="107" t="s">
        <v>1201</v>
      </c>
      <c r="D209" s="107" t="s">
        <v>476</v>
      </c>
    </row>
    <row r="210" spans="1:4" x14ac:dyDescent="0.25">
      <c r="A210" s="107" t="s">
        <v>50</v>
      </c>
      <c r="B210" s="107" t="s">
        <v>41</v>
      </c>
      <c r="C210" s="107" t="s">
        <v>1202</v>
      </c>
      <c r="D210" s="107" t="s">
        <v>1286</v>
      </c>
    </row>
    <row r="211" spans="1:4" x14ac:dyDescent="0.25">
      <c r="A211" s="107" t="s">
        <v>45</v>
      </c>
      <c r="B211" s="107" t="s">
        <v>41</v>
      </c>
      <c r="C211" s="107" t="s">
        <v>464</v>
      </c>
      <c r="D211" s="107" t="s">
        <v>465</v>
      </c>
    </row>
    <row r="212" spans="1:4" x14ac:dyDescent="0.25">
      <c r="A212" s="107" t="s">
        <v>45</v>
      </c>
      <c r="B212" s="107" t="s">
        <v>41</v>
      </c>
      <c r="C212" s="107" t="s">
        <v>463</v>
      </c>
      <c r="D212" s="107" t="s">
        <v>1237</v>
      </c>
    </row>
    <row r="213" spans="1:4" x14ac:dyDescent="0.25">
      <c r="A213" s="107" t="s">
        <v>45</v>
      </c>
      <c r="B213" s="107" t="s">
        <v>41</v>
      </c>
      <c r="C213" s="107" t="s">
        <v>461</v>
      </c>
      <c r="D213" s="107" t="s">
        <v>462</v>
      </c>
    </row>
    <row r="214" spans="1:4" x14ac:dyDescent="0.25">
      <c r="A214" s="107" t="s">
        <v>1238</v>
      </c>
      <c r="B214" s="107" t="s">
        <v>41</v>
      </c>
      <c r="C214" s="107" t="s">
        <v>470</v>
      </c>
      <c r="D214" s="107" t="s">
        <v>471</v>
      </c>
    </row>
    <row r="215" spans="1:4" x14ac:dyDescent="0.25">
      <c r="A215" s="107" t="s">
        <v>1238</v>
      </c>
      <c r="B215" s="107" t="s">
        <v>41</v>
      </c>
      <c r="C215" s="107" t="s">
        <v>466</v>
      </c>
      <c r="D215" s="107" t="s">
        <v>1032</v>
      </c>
    </row>
    <row r="216" spans="1:4" x14ac:dyDescent="0.25">
      <c r="A216" s="107" t="s">
        <v>1238</v>
      </c>
      <c r="B216" s="107" t="s">
        <v>41</v>
      </c>
      <c r="C216" s="107" t="s">
        <v>469</v>
      </c>
      <c r="D216" s="107" t="s">
        <v>1033</v>
      </c>
    </row>
    <row r="217" spans="1:4" x14ac:dyDescent="0.25">
      <c r="A217" s="107" t="s">
        <v>1238</v>
      </c>
      <c r="B217" s="107" t="s">
        <v>41</v>
      </c>
      <c r="C217" s="107" t="s">
        <v>467</v>
      </c>
      <c r="D217" s="107" t="s">
        <v>468</v>
      </c>
    </row>
    <row r="218" spans="1:4" x14ac:dyDescent="0.25">
      <c r="A218" s="107" t="s">
        <v>1238</v>
      </c>
      <c r="B218" s="107" t="s">
        <v>41</v>
      </c>
      <c r="C218" s="107" t="s">
        <v>472</v>
      </c>
      <c r="D218" s="107" t="s">
        <v>473</v>
      </c>
    </row>
    <row r="219" spans="1:4" x14ac:dyDescent="0.25">
      <c r="A219" s="107" t="s">
        <v>48</v>
      </c>
      <c r="B219" s="107" t="s">
        <v>41</v>
      </c>
      <c r="C219" s="107" t="s">
        <v>479</v>
      </c>
      <c r="D219" s="107" t="s">
        <v>480</v>
      </c>
    </row>
    <row r="220" spans="1:4" x14ac:dyDescent="0.25">
      <c r="A220" s="107" t="s">
        <v>48</v>
      </c>
      <c r="B220" s="107" t="s">
        <v>41</v>
      </c>
      <c r="C220" s="107" t="s">
        <v>481</v>
      </c>
      <c r="D220" s="107" t="s">
        <v>796</v>
      </c>
    </row>
    <row r="221" spans="1:4" x14ac:dyDescent="0.25">
      <c r="A221" s="107" t="s">
        <v>52</v>
      </c>
      <c r="B221" s="107" t="s">
        <v>41</v>
      </c>
      <c r="C221" s="107" t="s">
        <v>485</v>
      </c>
      <c r="D221" s="107" t="s">
        <v>358</v>
      </c>
    </row>
    <row r="222" spans="1:4" x14ac:dyDescent="0.25">
      <c r="A222" s="107" t="s">
        <v>52</v>
      </c>
      <c r="B222" s="107" t="s">
        <v>41</v>
      </c>
      <c r="C222" s="107" t="s">
        <v>483</v>
      </c>
      <c r="D222" s="107" t="s">
        <v>484</v>
      </c>
    </row>
    <row r="223" spans="1:4" x14ac:dyDescent="0.25">
      <c r="A223" s="107" t="s">
        <v>52</v>
      </c>
      <c r="B223" s="107" t="s">
        <v>41</v>
      </c>
      <c r="C223" s="107" t="s">
        <v>486</v>
      </c>
      <c r="D223" s="107" t="s">
        <v>1042</v>
      </c>
    </row>
    <row r="224" spans="1:4" x14ac:dyDescent="0.25">
      <c r="A224" s="107" t="s">
        <v>52</v>
      </c>
      <c r="B224" s="107" t="s">
        <v>41</v>
      </c>
      <c r="C224" s="107" t="s">
        <v>487</v>
      </c>
      <c r="D224" s="107" t="s">
        <v>488</v>
      </c>
    </row>
    <row r="225" spans="1:4" x14ac:dyDescent="0.25">
      <c r="A225" s="107" t="s">
        <v>52</v>
      </c>
      <c r="B225" s="107" t="s">
        <v>41</v>
      </c>
      <c r="C225" s="107" t="s">
        <v>482</v>
      </c>
      <c r="D225" s="107" t="s">
        <v>1043</v>
      </c>
    </row>
    <row r="226" spans="1:4" x14ac:dyDescent="0.25">
      <c r="A226" s="65" t="s">
        <v>1044</v>
      </c>
      <c r="B226" s="65" t="s">
        <v>172</v>
      </c>
      <c r="C226" s="65" t="s">
        <v>572</v>
      </c>
      <c r="D226" s="108" t="s">
        <v>1241</v>
      </c>
    </row>
    <row r="227" spans="1:4" x14ac:dyDescent="0.25">
      <c r="A227" s="65" t="s">
        <v>1044</v>
      </c>
      <c r="B227" s="65" t="s">
        <v>172</v>
      </c>
      <c r="C227" s="65" t="s">
        <v>571</v>
      </c>
      <c r="D227" s="109" t="s">
        <v>1045</v>
      </c>
    </row>
    <row r="228" spans="1:4" x14ac:dyDescent="0.25">
      <c r="A228" s="65" t="s">
        <v>1044</v>
      </c>
      <c r="B228" s="65" t="s">
        <v>172</v>
      </c>
      <c r="C228" s="65" t="s">
        <v>579</v>
      </c>
      <c r="D228" s="109" t="s">
        <v>1091</v>
      </c>
    </row>
    <row r="229" spans="1:4" x14ac:dyDescent="0.25">
      <c r="A229" s="65" t="s">
        <v>1044</v>
      </c>
      <c r="B229" s="65" t="s">
        <v>172</v>
      </c>
      <c r="C229" s="65" t="s">
        <v>580</v>
      </c>
      <c r="D229" s="109" t="s">
        <v>1150</v>
      </c>
    </row>
    <row r="230" spans="1:4" x14ac:dyDescent="0.25">
      <c r="A230" s="65" t="s">
        <v>1044</v>
      </c>
      <c r="B230" s="65" t="s">
        <v>172</v>
      </c>
      <c r="C230" s="65" t="s">
        <v>575</v>
      </c>
      <c r="D230" s="109" t="s">
        <v>576</v>
      </c>
    </row>
    <row r="231" spans="1:4" x14ac:dyDescent="0.25">
      <c r="A231" s="65" t="s">
        <v>1044</v>
      </c>
      <c r="B231" s="65" t="s">
        <v>172</v>
      </c>
      <c r="C231" s="65" t="s">
        <v>581</v>
      </c>
      <c r="D231" s="109" t="s">
        <v>1151</v>
      </c>
    </row>
    <row r="232" spans="1:4" x14ac:dyDescent="0.25">
      <c r="A232" s="65" t="s">
        <v>1044</v>
      </c>
      <c r="B232" s="65" t="s">
        <v>172</v>
      </c>
      <c r="C232" s="65" t="s">
        <v>577</v>
      </c>
      <c r="D232" s="109" t="s">
        <v>578</v>
      </c>
    </row>
    <row r="233" spans="1:4" x14ac:dyDescent="0.25">
      <c r="A233" s="65" t="s">
        <v>1044</v>
      </c>
      <c r="B233" s="65" t="s">
        <v>172</v>
      </c>
      <c r="C233" s="65" t="s">
        <v>573</v>
      </c>
      <c r="D233" s="109" t="s">
        <v>574</v>
      </c>
    </row>
    <row r="234" spans="1:4" x14ac:dyDescent="0.25">
      <c r="A234" s="65" t="s">
        <v>169</v>
      </c>
      <c r="B234" s="65" t="s">
        <v>172</v>
      </c>
      <c r="C234" s="65" t="s">
        <v>593</v>
      </c>
      <c r="D234" s="109" t="s">
        <v>594</v>
      </c>
    </row>
    <row r="235" spans="1:4" x14ac:dyDescent="0.25">
      <c r="A235" s="65" t="s">
        <v>169</v>
      </c>
      <c r="B235" s="65" t="s">
        <v>172</v>
      </c>
      <c r="C235" s="65" t="s">
        <v>597</v>
      </c>
      <c r="D235" s="109" t="s">
        <v>1204</v>
      </c>
    </row>
    <row r="236" spans="1:4" x14ac:dyDescent="0.25">
      <c r="A236" s="65" t="s">
        <v>169</v>
      </c>
      <c r="B236" s="65" t="s">
        <v>172</v>
      </c>
      <c r="C236" s="65" t="s">
        <v>591</v>
      </c>
      <c r="D236" s="109" t="s">
        <v>592</v>
      </c>
    </row>
    <row r="237" spans="1:4" x14ac:dyDescent="0.25">
      <c r="A237" s="65" t="s">
        <v>169</v>
      </c>
      <c r="B237" s="65" t="s">
        <v>172</v>
      </c>
      <c r="C237" s="65" t="s">
        <v>595</v>
      </c>
      <c r="D237" s="109" t="s">
        <v>596</v>
      </c>
    </row>
    <row r="238" spans="1:4" x14ac:dyDescent="0.25">
      <c r="A238" s="65" t="s">
        <v>169</v>
      </c>
      <c r="B238" s="65" t="s">
        <v>172</v>
      </c>
      <c r="C238" s="65" t="s">
        <v>590</v>
      </c>
      <c r="D238" s="109" t="s">
        <v>373</v>
      </c>
    </row>
    <row r="239" spans="1:4" x14ac:dyDescent="0.25">
      <c r="A239" s="65" t="s">
        <v>170</v>
      </c>
      <c r="B239" s="65" t="s">
        <v>172</v>
      </c>
      <c r="C239" s="65" t="s">
        <v>604</v>
      </c>
      <c r="D239" s="109" t="s">
        <v>605</v>
      </c>
    </row>
    <row r="240" spans="1:4" x14ac:dyDescent="0.25">
      <c r="A240" s="65" t="s">
        <v>170</v>
      </c>
      <c r="B240" s="65" t="s">
        <v>172</v>
      </c>
      <c r="C240" s="65" t="s">
        <v>602</v>
      </c>
      <c r="D240" s="109" t="s">
        <v>603</v>
      </c>
    </row>
    <row r="241" spans="1:4" x14ac:dyDescent="0.25">
      <c r="A241" s="65" t="s">
        <v>170</v>
      </c>
      <c r="B241" s="65" t="s">
        <v>172</v>
      </c>
      <c r="C241" s="65" t="s">
        <v>600</v>
      </c>
      <c r="D241" s="109" t="s">
        <v>601</v>
      </c>
    </row>
    <row r="242" spans="1:4" x14ac:dyDescent="0.25">
      <c r="A242" s="65" t="s">
        <v>170</v>
      </c>
      <c r="B242" s="65" t="s">
        <v>172</v>
      </c>
      <c r="C242" s="65" t="s">
        <v>606</v>
      </c>
      <c r="D242" s="109" t="s">
        <v>607</v>
      </c>
    </row>
    <row r="243" spans="1:4" x14ac:dyDescent="0.25">
      <c r="A243" s="65" t="s">
        <v>170</v>
      </c>
      <c r="B243" s="65" t="s">
        <v>172</v>
      </c>
      <c r="C243" s="65" t="s">
        <v>608</v>
      </c>
      <c r="D243" s="109" t="s">
        <v>1205</v>
      </c>
    </row>
    <row r="244" spans="1:4" x14ac:dyDescent="0.25">
      <c r="A244" s="65" t="s">
        <v>170</v>
      </c>
      <c r="B244" s="65" t="s">
        <v>172</v>
      </c>
      <c r="C244" s="65" t="s">
        <v>598</v>
      </c>
      <c r="D244" s="109" t="s">
        <v>599</v>
      </c>
    </row>
    <row r="245" spans="1:4" x14ac:dyDescent="0.25">
      <c r="A245" s="111" t="s">
        <v>166</v>
      </c>
      <c r="B245" s="111" t="s">
        <v>172</v>
      </c>
      <c r="C245" s="111" t="s">
        <v>519</v>
      </c>
      <c r="D245" s="112" t="s">
        <v>520</v>
      </c>
    </row>
    <row r="246" spans="1:4" x14ac:dyDescent="0.25">
      <c r="A246" s="111" t="s">
        <v>166</v>
      </c>
      <c r="B246" s="111" t="s">
        <v>172</v>
      </c>
      <c r="C246" s="111" t="s">
        <v>522</v>
      </c>
      <c r="D246" s="112" t="s">
        <v>523</v>
      </c>
    </row>
    <row r="247" spans="1:4" x14ac:dyDescent="0.25">
      <c r="A247" s="111" t="s">
        <v>166</v>
      </c>
      <c r="B247" s="111" t="s">
        <v>172</v>
      </c>
      <c r="C247" s="111" t="s">
        <v>521</v>
      </c>
      <c r="D247" s="112" t="s">
        <v>1242</v>
      </c>
    </row>
    <row r="248" spans="1:4" x14ac:dyDescent="0.25">
      <c r="A248" s="111" t="s">
        <v>168</v>
      </c>
      <c r="B248" s="111" t="s">
        <v>172</v>
      </c>
      <c r="C248" s="111" t="s">
        <v>525</v>
      </c>
      <c r="D248" s="112" t="s">
        <v>526</v>
      </c>
    </row>
    <row r="249" spans="1:4" x14ac:dyDescent="0.25">
      <c r="A249" s="110" t="s">
        <v>168</v>
      </c>
      <c r="B249" s="111" t="s">
        <v>172</v>
      </c>
      <c r="C249" s="111" t="s">
        <v>528</v>
      </c>
      <c r="D249" s="112" t="s">
        <v>529</v>
      </c>
    </row>
    <row r="250" spans="1:4" x14ac:dyDescent="0.25">
      <c r="A250" s="110" t="s">
        <v>168</v>
      </c>
      <c r="B250" s="111" t="s">
        <v>172</v>
      </c>
      <c r="C250" s="111" t="s">
        <v>530</v>
      </c>
      <c r="D250" s="112" t="s">
        <v>468</v>
      </c>
    </row>
    <row r="251" spans="1:4" x14ac:dyDescent="0.25">
      <c r="A251" s="110" t="s">
        <v>168</v>
      </c>
      <c r="B251" s="111" t="s">
        <v>172</v>
      </c>
      <c r="C251" s="111" t="s">
        <v>527</v>
      </c>
      <c r="D251" s="112" t="s">
        <v>1148</v>
      </c>
    </row>
    <row r="252" spans="1:4" x14ac:dyDescent="0.25">
      <c r="A252" s="110" t="s">
        <v>168</v>
      </c>
      <c r="B252" s="111" t="s">
        <v>172</v>
      </c>
      <c r="C252" s="111" t="s">
        <v>524</v>
      </c>
      <c r="D252" s="112" t="s">
        <v>1149</v>
      </c>
    </row>
    <row r="253" spans="1:4" x14ac:dyDescent="0.25">
      <c r="A253" s="133" t="s">
        <v>167</v>
      </c>
      <c r="B253" s="65" t="s">
        <v>172</v>
      </c>
      <c r="C253" s="10" t="s">
        <v>586</v>
      </c>
      <c r="D253" s="64" t="s">
        <v>587</v>
      </c>
    </row>
    <row r="254" spans="1:4" x14ac:dyDescent="0.25">
      <c r="A254" s="133" t="s">
        <v>167</v>
      </c>
      <c r="B254" s="65" t="s">
        <v>172</v>
      </c>
      <c r="C254" s="10" t="s">
        <v>588</v>
      </c>
      <c r="D254" s="64" t="s">
        <v>589</v>
      </c>
    </row>
    <row r="255" spans="1:4" x14ac:dyDescent="0.25">
      <c r="A255" s="133" t="s">
        <v>167</v>
      </c>
      <c r="B255" s="65" t="s">
        <v>172</v>
      </c>
      <c r="C255" s="10" t="s">
        <v>583</v>
      </c>
      <c r="D255" s="64" t="s">
        <v>584</v>
      </c>
    </row>
    <row r="256" spans="1:4" x14ac:dyDescent="0.25">
      <c r="A256" s="133" t="s">
        <v>167</v>
      </c>
      <c r="B256" s="10" t="s">
        <v>172</v>
      </c>
      <c r="C256" s="10" t="s">
        <v>582</v>
      </c>
      <c r="D256" s="64" t="s">
        <v>1172</v>
      </c>
    </row>
    <row r="257" spans="1:4" x14ac:dyDescent="0.25">
      <c r="A257" s="10" t="s">
        <v>167</v>
      </c>
      <c r="B257" s="10" t="s">
        <v>172</v>
      </c>
      <c r="C257" s="10" t="s">
        <v>585</v>
      </c>
      <c r="D257" s="64" t="s">
        <v>1173</v>
      </c>
    </row>
    <row r="258" spans="1:4" x14ac:dyDescent="0.25">
      <c r="A258" s="111" t="s">
        <v>165</v>
      </c>
      <c r="B258" s="111" t="s">
        <v>172</v>
      </c>
      <c r="C258" s="111" t="s">
        <v>613</v>
      </c>
      <c r="D258" s="112" t="s">
        <v>614</v>
      </c>
    </row>
    <row r="259" spans="1:4" x14ac:dyDescent="0.25">
      <c r="A259" s="111" t="s">
        <v>165</v>
      </c>
      <c r="B259" s="111" t="s">
        <v>172</v>
      </c>
      <c r="C259" s="111" t="s">
        <v>617</v>
      </c>
      <c r="D259" s="112" t="s">
        <v>618</v>
      </c>
    </row>
    <row r="260" spans="1:4" x14ac:dyDescent="0.25">
      <c r="A260" s="111" t="s">
        <v>165</v>
      </c>
      <c r="B260" s="111" t="s">
        <v>172</v>
      </c>
      <c r="C260" s="111" t="s">
        <v>615</v>
      </c>
      <c r="D260" s="112" t="s">
        <v>616</v>
      </c>
    </row>
    <row r="261" spans="1:4" x14ac:dyDescent="0.25">
      <c r="A261" s="111" t="s">
        <v>165</v>
      </c>
      <c r="B261" s="111" t="s">
        <v>172</v>
      </c>
      <c r="C261" s="111" t="s">
        <v>611</v>
      </c>
      <c r="D261" s="112" t="s">
        <v>612</v>
      </c>
    </row>
    <row r="262" spans="1:4" x14ac:dyDescent="0.25">
      <c r="A262" s="111" t="s">
        <v>165</v>
      </c>
      <c r="B262" s="111" t="s">
        <v>172</v>
      </c>
      <c r="C262" s="111" t="s">
        <v>609</v>
      </c>
      <c r="D262" s="112" t="s">
        <v>1046</v>
      </c>
    </row>
    <row r="263" spans="1:4" x14ac:dyDescent="0.25">
      <c r="A263" s="111" t="s">
        <v>165</v>
      </c>
      <c r="B263" s="111" t="s">
        <v>172</v>
      </c>
      <c r="C263" s="111" t="s">
        <v>1047</v>
      </c>
      <c r="D263" s="112" t="s">
        <v>1152</v>
      </c>
    </row>
    <row r="264" spans="1:4" x14ac:dyDescent="0.25">
      <c r="A264" s="111" t="s">
        <v>165</v>
      </c>
      <c r="B264" s="111" t="s">
        <v>172</v>
      </c>
      <c r="C264" s="111" t="s">
        <v>610</v>
      </c>
      <c r="D264" s="112" t="s">
        <v>1243</v>
      </c>
    </row>
    <row r="265" spans="1:4" x14ac:dyDescent="0.25">
      <c r="A265" s="111" t="s">
        <v>165</v>
      </c>
      <c r="B265" s="111" t="s">
        <v>172</v>
      </c>
      <c r="C265" s="111" t="s">
        <v>619</v>
      </c>
      <c r="D265" s="112" t="s">
        <v>1106</v>
      </c>
    </row>
    <row r="266" spans="1:4" x14ac:dyDescent="0.25">
      <c r="A266" s="65" t="s">
        <v>1240</v>
      </c>
      <c r="B266" s="65" t="s">
        <v>172</v>
      </c>
      <c r="C266" s="65" t="s">
        <v>565</v>
      </c>
      <c r="D266" s="109" t="s">
        <v>566</v>
      </c>
    </row>
    <row r="267" spans="1:4" x14ac:dyDescent="0.25">
      <c r="A267" s="65" t="s">
        <v>1240</v>
      </c>
      <c r="B267" s="65" t="s">
        <v>172</v>
      </c>
      <c r="C267" s="65" t="s">
        <v>569</v>
      </c>
      <c r="D267" s="109" t="s">
        <v>570</v>
      </c>
    </row>
    <row r="268" spans="1:4" x14ac:dyDescent="0.25">
      <c r="A268" s="65" t="s">
        <v>1240</v>
      </c>
      <c r="B268" s="65" t="s">
        <v>172</v>
      </c>
      <c r="C268" s="65" t="s">
        <v>567</v>
      </c>
      <c r="D268" s="109" t="s">
        <v>568</v>
      </c>
    </row>
    <row r="269" spans="1:4" x14ac:dyDescent="0.25">
      <c r="A269" s="65" t="s">
        <v>1240</v>
      </c>
      <c r="B269" s="65" t="s">
        <v>172</v>
      </c>
      <c r="C269" s="65" t="s">
        <v>563</v>
      </c>
      <c r="D269" s="109" t="s">
        <v>564</v>
      </c>
    </row>
    <row r="270" spans="1:4" x14ac:dyDescent="0.25">
      <c r="A270" s="65" t="s">
        <v>162</v>
      </c>
      <c r="B270" s="65" t="s">
        <v>172</v>
      </c>
      <c r="C270" s="65" t="s">
        <v>555</v>
      </c>
      <c r="D270" s="109" t="s">
        <v>556</v>
      </c>
    </row>
    <row r="271" spans="1:4" x14ac:dyDescent="0.25">
      <c r="A271" s="65" t="s">
        <v>162</v>
      </c>
      <c r="B271" s="65" t="s">
        <v>172</v>
      </c>
      <c r="C271" s="65" t="s">
        <v>553</v>
      </c>
      <c r="D271" s="109" t="s">
        <v>554</v>
      </c>
    </row>
    <row r="272" spans="1:4" x14ac:dyDescent="0.25">
      <c r="A272" s="65" t="s">
        <v>162</v>
      </c>
      <c r="B272" s="65" t="s">
        <v>172</v>
      </c>
      <c r="C272" s="65" t="s">
        <v>551</v>
      </c>
      <c r="D272" s="109" t="s">
        <v>552</v>
      </c>
    </row>
    <row r="273" spans="1:4" x14ac:dyDescent="0.25">
      <c r="A273" s="65" t="s">
        <v>162</v>
      </c>
      <c r="B273" s="65" t="s">
        <v>172</v>
      </c>
      <c r="C273" s="65" t="s">
        <v>561</v>
      </c>
      <c r="D273" s="109" t="s">
        <v>562</v>
      </c>
    </row>
    <row r="274" spans="1:4" x14ac:dyDescent="0.25">
      <c r="A274" s="65" t="s">
        <v>162</v>
      </c>
      <c r="B274" s="65" t="s">
        <v>172</v>
      </c>
      <c r="C274" s="65" t="s">
        <v>557</v>
      </c>
      <c r="D274" s="109" t="s">
        <v>558</v>
      </c>
    </row>
    <row r="275" spans="1:4" x14ac:dyDescent="0.25">
      <c r="A275" s="65" t="s">
        <v>162</v>
      </c>
      <c r="B275" s="65" t="s">
        <v>172</v>
      </c>
      <c r="C275" s="65" t="s">
        <v>559</v>
      </c>
      <c r="D275" s="109" t="s">
        <v>560</v>
      </c>
    </row>
    <row r="276" spans="1:4" x14ac:dyDescent="0.25">
      <c r="A276" s="65" t="s">
        <v>160</v>
      </c>
      <c r="B276" s="65" t="s">
        <v>172</v>
      </c>
      <c r="C276" s="65" t="s">
        <v>532</v>
      </c>
      <c r="D276" s="109" t="s">
        <v>533</v>
      </c>
    </row>
    <row r="277" spans="1:4" x14ac:dyDescent="0.25">
      <c r="A277" s="65" t="s">
        <v>160</v>
      </c>
      <c r="B277" s="65" t="s">
        <v>172</v>
      </c>
      <c r="C277" s="65" t="s">
        <v>531</v>
      </c>
      <c r="D277" s="109" t="s">
        <v>1037</v>
      </c>
    </row>
    <row r="278" spans="1:4" x14ac:dyDescent="0.25">
      <c r="A278" s="65" t="s">
        <v>161</v>
      </c>
      <c r="B278" s="65" t="s">
        <v>172</v>
      </c>
      <c r="C278" s="65" t="s">
        <v>542</v>
      </c>
      <c r="D278" s="109" t="s">
        <v>543</v>
      </c>
    </row>
    <row r="279" spans="1:4" x14ac:dyDescent="0.25">
      <c r="A279" s="65" t="s">
        <v>161</v>
      </c>
      <c r="B279" s="65" t="s">
        <v>172</v>
      </c>
      <c r="C279" s="65" t="s">
        <v>548</v>
      </c>
      <c r="D279" s="109" t="s">
        <v>1147</v>
      </c>
    </row>
    <row r="280" spans="1:4" x14ac:dyDescent="0.25">
      <c r="A280" s="65" t="s">
        <v>161</v>
      </c>
      <c r="B280" s="65" t="s">
        <v>172</v>
      </c>
      <c r="C280" s="65" t="s">
        <v>549</v>
      </c>
      <c r="D280" s="109" t="s">
        <v>550</v>
      </c>
    </row>
    <row r="281" spans="1:4" x14ac:dyDescent="0.25">
      <c r="A281" s="65" t="s">
        <v>161</v>
      </c>
      <c r="B281" s="65" t="s">
        <v>172</v>
      </c>
      <c r="C281" s="65" t="s">
        <v>540</v>
      </c>
      <c r="D281" s="109" t="s">
        <v>541</v>
      </c>
    </row>
    <row r="282" spans="1:4" x14ac:dyDescent="0.25">
      <c r="A282" s="65" t="s">
        <v>161</v>
      </c>
      <c r="B282" s="65" t="s">
        <v>172</v>
      </c>
      <c r="C282" s="65" t="s">
        <v>536</v>
      </c>
      <c r="D282" s="109" t="s">
        <v>537</v>
      </c>
    </row>
    <row r="283" spans="1:4" x14ac:dyDescent="0.25">
      <c r="A283" s="65" t="s">
        <v>161</v>
      </c>
      <c r="B283" s="65" t="s">
        <v>172</v>
      </c>
      <c r="C283" s="65" t="s">
        <v>546</v>
      </c>
      <c r="D283" s="109" t="s">
        <v>547</v>
      </c>
    </row>
    <row r="284" spans="1:4" x14ac:dyDescent="0.25">
      <c r="A284" s="65" t="s">
        <v>161</v>
      </c>
      <c r="B284" s="65" t="s">
        <v>172</v>
      </c>
      <c r="C284" s="65" t="s">
        <v>534</v>
      </c>
      <c r="D284" s="109" t="s">
        <v>535</v>
      </c>
    </row>
    <row r="285" spans="1:4" x14ac:dyDescent="0.25">
      <c r="A285" s="65" t="s">
        <v>161</v>
      </c>
      <c r="B285" s="65" t="s">
        <v>172</v>
      </c>
      <c r="C285" s="65" t="s">
        <v>544</v>
      </c>
      <c r="D285" s="109" t="s">
        <v>1287</v>
      </c>
    </row>
    <row r="286" spans="1:4" x14ac:dyDescent="0.25">
      <c r="A286" s="65" t="s">
        <v>161</v>
      </c>
      <c r="B286" s="65" t="s">
        <v>172</v>
      </c>
      <c r="C286" s="65" t="s">
        <v>545</v>
      </c>
      <c r="D286" s="109" t="s">
        <v>1171</v>
      </c>
    </row>
    <row r="287" spans="1:4" x14ac:dyDescent="0.25">
      <c r="A287" s="10" t="s">
        <v>161</v>
      </c>
      <c r="B287" s="10" t="s">
        <v>172</v>
      </c>
      <c r="C287" s="10" t="s">
        <v>538</v>
      </c>
      <c r="D287" s="113" t="s">
        <v>539</v>
      </c>
    </row>
    <row r="288" spans="1:4" x14ac:dyDescent="0.25">
      <c r="A288" s="71" t="s">
        <v>633</v>
      </c>
      <c r="B288" s="71" t="s">
        <v>66</v>
      </c>
      <c r="C288" s="70" t="s">
        <v>635</v>
      </c>
      <c r="D288" s="70" t="s">
        <v>636</v>
      </c>
    </row>
    <row r="289" spans="1:4" x14ac:dyDescent="0.25">
      <c r="A289" s="71" t="s">
        <v>633</v>
      </c>
      <c r="B289" s="71" t="s">
        <v>66</v>
      </c>
      <c r="C289" s="70" t="s">
        <v>634</v>
      </c>
      <c r="D289" s="70" t="s">
        <v>1288</v>
      </c>
    </row>
    <row r="290" spans="1:4" x14ac:dyDescent="0.25">
      <c r="A290" s="70" t="s">
        <v>72</v>
      </c>
      <c r="B290" s="72" t="s">
        <v>66</v>
      </c>
      <c r="C290" s="72" t="s">
        <v>654</v>
      </c>
      <c r="D290" s="72" t="s">
        <v>1289</v>
      </c>
    </row>
    <row r="291" spans="1:4" ht="15.75" x14ac:dyDescent="0.25">
      <c r="A291" s="70" t="s">
        <v>72</v>
      </c>
      <c r="B291" s="72" t="s">
        <v>66</v>
      </c>
      <c r="C291" s="73" t="s">
        <v>651</v>
      </c>
      <c r="D291" s="74" t="s">
        <v>652</v>
      </c>
    </row>
    <row r="292" spans="1:4" x14ac:dyDescent="0.25">
      <c r="A292" s="70" t="s">
        <v>72</v>
      </c>
      <c r="B292" s="72" t="s">
        <v>66</v>
      </c>
      <c r="C292" s="72" t="s">
        <v>641</v>
      </c>
      <c r="D292" s="68" t="s">
        <v>1174</v>
      </c>
    </row>
    <row r="293" spans="1:4" x14ac:dyDescent="0.25">
      <c r="A293" s="70" t="s">
        <v>72</v>
      </c>
      <c r="B293" s="72" t="s">
        <v>66</v>
      </c>
      <c r="C293" s="72" t="s">
        <v>658</v>
      </c>
      <c r="D293" s="72" t="s">
        <v>659</v>
      </c>
    </row>
    <row r="294" spans="1:4" x14ac:dyDescent="0.25">
      <c r="A294" s="70" t="s">
        <v>72</v>
      </c>
      <c r="B294" s="72" t="s">
        <v>66</v>
      </c>
      <c r="C294" s="72" t="s">
        <v>648</v>
      </c>
      <c r="D294" s="72" t="s">
        <v>649</v>
      </c>
    </row>
    <row r="295" spans="1:4" x14ac:dyDescent="0.25">
      <c r="A295" s="70" t="s">
        <v>72</v>
      </c>
      <c r="B295" s="72" t="s">
        <v>66</v>
      </c>
      <c r="C295" s="72" t="s">
        <v>656</v>
      </c>
      <c r="D295" s="72" t="s">
        <v>657</v>
      </c>
    </row>
    <row r="296" spans="1:4" x14ac:dyDescent="0.25">
      <c r="A296" s="70" t="s">
        <v>72</v>
      </c>
      <c r="B296" s="72" t="s">
        <v>66</v>
      </c>
      <c r="C296" s="72" t="s">
        <v>639</v>
      </c>
      <c r="D296" s="72" t="s">
        <v>640</v>
      </c>
    </row>
    <row r="297" spans="1:4" x14ac:dyDescent="0.25">
      <c r="A297" s="70" t="s">
        <v>72</v>
      </c>
      <c r="B297" s="72" t="s">
        <v>66</v>
      </c>
      <c r="C297" s="72" t="s">
        <v>655</v>
      </c>
      <c r="D297" s="72" t="s">
        <v>1290</v>
      </c>
    </row>
    <row r="298" spans="1:4" x14ac:dyDescent="0.25">
      <c r="A298" s="70" t="s">
        <v>72</v>
      </c>
      <c r="B298" s="72" t="s">
        <v>66</v>
      </c>
      <c r="C298" s="72" t="s">
        <v>653</v>
      </c>
      <c r="D298" s="72" t="s">
        <v>1291</v>
      </c>
    </row>
    <row r="299" spans="1:4" x14ac:dyDescent="0.25">
      <c r="A299" s="70" t="s">
        <v>72</v>
      </c>
      <c r="B299" s="72" t="s">
        <v>66</v>
      </c>
      <c r="C299" s="72" t="s">
        <v>642</v>
      </c>
      <c r="D299" s="72" t="s">
        <v>643</v>
      </c>
    </row>
    <row r="300" spans="1:4" x14ac:dyDescent="0.25">
      <c r="A300" s="70" t="s">
        <v>72</v>
      </c>
      <c r="B300" s="72" t="s">
        <v>66</v>
      </c>
      <c r="C300" s="72" t="s">
        <v>650</v>
      </c>
      <c r="D300" s="72" t="s">
        <v>1292</v>
      </c>
    </row>
    <row r="301" spans="1:4" x14ac:dyDescent="0.25">
      <c r="A301" s="70" t="s">
        <v>72</v>
      </c>
      <c r="B301" s="72" t="s">
        <v>66</v>
      </c>
      <c r="C301" s="72" t="s">
        <v>646</v>
      </c>
      <c r="D301" s="72" t="s">
        <v>647</v>
      </c>
    </row>
    <row r="302" spans="1:4" x14ac:dyDescent="0.25">
      <c r="A302" s="70" t="s">
        <v>72</v>
      </c>
      <c r="B302" s="72" t="s">
        <v>66</v>
      </c>
      <c r="C302" s="70" t="s">
        <v>637</v>
      </c>
      <c r="D302" s="70" t="s">
        <v>638</v>
      </c>
    </row>
    <row r="303" spans="1:4" x14ac:dyDescent="0.25">
      <c r="A303" s="70" t="s">
        <v>72</v>
      </c>
      <c r="B303" s="70" t="s">
        <v>66</v>
      </c>
      <c r="C303" s="70" t="s">
        <v>644</v>
      </c>
      <c r="D303" s="70" t="s">
        <v>645</v>
      </c>
    </row>
    <row r="304" spans="1:4" x14ac:dyDescent="0.25">
      <c r="A304" s="90" t="s">
        <v>69</v>
      </c>
      <c r="B304" s="88" t="s">
        <v>66</v>
      </c>
      <c r="C304" s="65" t="s">
        <v>632</v>
      </c>
      <c r="D304" s="65" t="s">
        <v>1153</v>
      </c>
    </row>
    <row r="305" spans="1:4" x14ac:dyDescent="0.25">
      <c r="A305" s="90" t="s">
        <v>69</v>
      </c>
      <c r="B305" s="88" t="s">
        <v>66</v>
      </c>
      <c r="C305" s="65" t="s">
        <v>630</v>
      </c>
      <c r="D305" s="65" t="s">
        <v>631</v>
      </c>
    </row>
    <row r="306" spans="1:4" x14ac:dyDescent="0.25">
      <c r="A306" s="112" t="s">
        <v>65</v>
      </c>
      <c r="B306" s="88" t="s">
        <v>66</v>
      </c>
      <c r="C306" s="65" t="s">
        <v>620</v>
      </c>
      <c r="D306" s="65" t="s">
        <v>1048</v>
      </c>
    </row>
    <row r="307" spans="1:4" x14ac:dyDescent="0.25">
      <c r="A307" s="112" t="s">
        <v>65</v>
      </c>
      <c r="B307" s="88" t="s">
        <v>66</v>
      </c>
      <c r="C307" s="65" t="s">
        <v>622</v>
      </c>
      <c r="D307" s="65" t="s">
        <v>1049</v>
      </c>
    </row>
    <row r="308" spans="1:4" x14ac:dyDescent="0.25">
      <c r="A308" s="112" t="s">
        <v>65</v>
      </c>
      <c r="B308" s="88" t="s">
        <v>66</v>
      </c>
      <c r="C308" s="65" t="s">
        <v>623</v>
      </c>
      <c r="D308" s="65" t="s">
        <v>1050</v>
      </c>
    </row>
    <row r="309" spans="1:4" x14ac:dyDescent="0.25">
      <c r="A309" s="90" t="s">
        <v>73</v>
      </c>
      <c r="B309" s="88" t="s">
        <v>66</v>
      </c>
      <c r="C309" s="65" t="s">
        <v>627</v>
      </c>
      <c r="D309" s="65" t="s">
        <v>1154</v>
      </c>
    </row>
    <row r="310" spans="1:4" x14ac:dyDescent="0.25">
      <c r="A310" s="90" t="s">
        <v>73</v>
      </c>
      <c r="B310" s="88" t="s">
        <v>66</v>
      </c>
      <c r="C310" s="65" t="s">
        <v>628</v>
      </c>
      <c r="D310" s="65" t="s">
        <v>629</v>
      </c>
    </row>
    <row r="311" spans="1:4" x14ac:dyDescent="0.25">
      <c r="A311" s="90" t="s">
        <v>73</v>
      </c>
      <c r="B311" s="88" t="s">
        <v>66</v>
      </c>
      <c r="C311" s="65" t="s">
        <v>624</v>
      </c>
      <c r="D311" s="65" t="s">
        <v>625</v>
      </c>
    </row>
    <row r="312" spans="1:4" x14ac:dyDescent="0.25">
      <c r="A312" s="90" t="s">
        <v>73</v>
      </c>
      <c r="B312" s="88" t="s">
        <v>66</v>
      </c>
      <c r="C312" s="65" t="s">
        <v>626</v>
      </c>
      <c r="D312" s="65" t="s">
        <v>1051</v>
      </c>
    </row>
    <row r="313" spans="1:4" x14ac:dyDescent="0.25">
      <c r="A313" s="2" t="s">
        <v>74</v>
      </c>
      <c r="B313" s="2" t="s">
        <v>66</v>
      </c>
      <c r="C313" s="2" t="s">
        <v>679</v>
      </c>
      <c r="D313" s="2" t="s">
        <v>680</v>
      </c>
    </row>
    <row r="314" spans="1:4" x14ac:dyDescent="0.25">
      <c r="A314" s="2" t="s">
        <v>74</v>
      </c>
      <c r="B314" s="2" t="s">
        <v>66</v>
      </c>
      <c r="C314" s="2" t="s">
        <v>668</v>
      </c>
      <c r="D314" s="2" t="s">
        <v>669</v>
      </c>
    </row>
    <row r="315" spans="1:4" x14ac:dyDescent="0.25">
      <c r="A315" s="2" t="s">
        <v>74</v>
      </c>
      <c r="B315" s="2" t="s">
        <v>66</v>
      </c>
      <c r="C315" s="2" t="s">
        <v>672</v>
      </c>
      <c r="D315" s="2" t="s">
        <v>673</v>
      </c>
    </row>
    <row r="316" spans="1:4" x14ac:dyDescent="0.25">
      <c r="A316" s="2" t="s">
        <v>74</v>
      </c>
      <c r="B316" s="2" t="s">
        <v>66</v>
      </c>
      <c r="C316" s="2" t="s">
        <v>677</v>
      </c>
      <c r="D316" s="2" t="s">
        <v>377</v>
      </c>
    </row>
    <row r="317" spans="1:4" x14ac:dyDescent="0.25">
      <c r="A317" s="2" t="s">
        <v>74</v>
      </c>
      <c r="B317" s="2" t="s">
        <v>66</v>
      </c>
      <c r="C317" s="2" t="s">
        <v>678</v>
      </c>
      <c r="D317" s="2" t="s">
        <v>1293</v>
      </c>
    </row>
    <row r="318" spans="1:4" x14ac:dyDescent="0.25">
      <c r="A318" s="2" t="s">
        <v>74</v>
      </c>
      <c r="B318" s="2" t="s">
        <v>66</v>
      </c>
      <c r="C318" s="2" t="s">
        <v>670</v>
      </c>
      <c r="D318" s="2" t="s">
        <v>671</v>
      </c>
    </row>
    <row r="319" spans="1:4" x14ac:dyDescent="0.25">
      <c r="A319" s="2" t="s">
        <v>74</v>
      </c>
      <c r="B319" s="2" t="s">
        <v>66</v>
      </c>
      <c r="C319" s="2" t="s">
        <v>675</v>
      </c>
      <c r="D319" s="2" t="s">
        <v>676</v>
      </c>
    </row>
    <row r="320" spans="1:4" x14ac:dyDescent="0.25">
      <c r="A320" s="2" t="s">
        <v>74</v>
      </c>
      <c r="B320" s="2" t="s">
        <v>66</v>
      </c>
      <c r="C320" s="2" t="s">
        <v>674</v>
      </c>
      <c r="D320" s="2" t="s">
        <v>1088</v>
      </c>
    </row>
    <row r="321" spans="1:4" x14ac:dyDescent="0.25">
      <c r="A321" s="2" t="s">
        <v>76</v>
      </c>
      <c r="B321" s="2" t="s">
        <v>66</v>
      </c>
      <c r="C321" s="2" t="s">
        <v>683</v>
      </c>
      <c r="D321" s="2" t="s">
        <v>1294</v>
      </c>
    </row>
    <row r="322" spans="1:4" x14ac:dyDescent="0.25">
      <c r="A322" s="2" t="s">
        <v>76</v>
      </c>
      <c r="B322" s="2" t="s">
        <v>66</v>
      </c>
      <c r="C322" s="2" t="s">
        <v>681</v>
      </c>
      <c r="D322" s="2" t="s">
        <v>682</v>
      </c>
    </row>
    <row r="323" spans="1:4" x14ac:dyDescent="0.25">
      <c r="A323" s="2" t="s">
        <v>76</v>
      </c>
      <c r="B323" s="2" t="s">
        <v>66</v>
      </c>
      <c r="C323" s="2" t="s">
        <v>1107</v>
      </c>
      <c r="D323" s="2" t="s">
        <v>1108</v>
      </c>
    </row>
    <row r="324" spans="1:4" x14ac:dyDescent="0.25">
      <c r="A324" s="2" t="s">
        <v>79</v>
      </c>
      <c r="B324" s="2" t="s">
        <v>66</v>
      </c>
      <c r="C324" s="2" t="s">
        <v>664</v>
      </c>
      <c r="D324" s="2" t="s">
        <v>665</v>
      </c>
    </row>
    <row r="325" spans="1:4" x14ac:dyDescent="0.25">
      <c r="A325" s="2" t="s">
        <v>79</v>
      </c>
      <c r="B325" s="2" t="s">
        <v>66</v>
      </c>
      <c r="C325" s="2" t="s">
        <v>663</v>
      </c>
      <c r="D325" s="2" t="s">
        <v>667</v>
      </c>
    </row>
    <row r="326" spans="1:4" x14ac:dyDescent="0.25">
      <c r="A326" s="2" t="s">
        <v>79</v>
      </c>
      <c r="B326" s="2" t="s">
        <v>66</v>
      </c>
      <c r="C326" s="2" t="s">
        <v>660</v>
      </c>
      <c r="D326" s="2" t="s">
        <v>1052</v>
      </c>
    </row>
    <row r="327" spans="1:4" x14ac:dyDescent="0.25">
      <c r="A327" s="2" t="s">
        <v>79</v>
      </c>
      <c r="B327" s="2" t="s">
        <v>66</v>
      </c>
      <c r="C327" s="2" t="s">
        <v>661</v>
      </c>
      <c r="D327" s="2" t="s">
        <v>662</v>
      </c>
    </row>
    <row r="328" spans="1:4" x14ac:dyDescent="0.25">
      <c r="A328" s="2" t="s">
        <v>79</v>
      </c>
      <c r="B328" s="2" t="s">
        <v>66</v>
      </c>
      <c r="C328" s="2" t="s">
        <v>666</v>
      </c>
      <c r="D328" s="2" t="s">
        <v>667</v>
      </c>
    </row>
    <row r="329" spans="1:4" x14ac:dyDescent="0.25">
      <c r="A329" s="116" t="s">
        <v>85</v>
      </c>
      <c r="B329" s="117" t="s">
        <v>66</v>
      </c>
      <c r="C329" s="116" t="s">
        <v>711</v>
      </c>
      <c r="D329" s="116" t="s">
        <v>712</v>
      </c>
    </row>
    <row r="330" spans="1:4" x14ac:dyDescent="0.25">
      <c r="A330" s="116" t="s">
        <v>85</v>
      </c>
      <c r="B330" s="117" t="s">
        <v>66</v>
      </c>
      <c r="C330" s="116" t="s">
        <v>715</v>
      </c>
      <c r="D330" s="116" t="s">
        <v>1109</v>
      </c>
    </row>
    <row r="331" spans="1:4" x14ac:dyDescent="0.25">
      <c r="A331" s="116" t="s">
        <v>85</v>
      </c>
      <c r="B331" s="117" t="s">
        <v>66</v>
      </c>
      <c r="C331" s="116" t="s">
        <v>714</v>
      </c>
      <c r="D331" s="116" t="s">
        <v>1091</v>
      </c>
    </row>
    <row r="332" spans="1:4" x14ac:dyDescent="0.25">
      <c r="A332" s="116" t="s">
        <v>85</v>
      </c>
      <c r="B332" s="117" t="s">
        <v>66</v>
      </c>
      <c r="C332" s="116" t="s">
        <v>713</v>
      </c>
      <c r="D332" s="116" t="s">
        <v>1090</v>
      </c>
    </row>
    <row r="333" spans="1:4" x14ac:dyDescent="0.25">
      <c r="A333" s="114" t="s">
        <v>85</v>
      </c>
      <c r="B333" s="115" t="s">
        <v>66</v>
      </c>
      <c r="C333" s="114" t="s">
        <v>716</v>
      </c>
      <c r="D333" s="114" t="s">
        <v>1092</v>
      </c>
    </row>
    <row r="334" spans="1:4" x14ac:dyDescent="0.25">
      <c r="A334" s="116" t="s">
        <v>80</v>
      </c>
      <c r="B334" s="117" t="s">
        <v>66</v>
      </c>
      <c r="C334" s="116" t="s">
        <v>717</v>
      </c>
      <c r="D334" s="116" t="s">
        <v>1089</v>
      </c>
    </row>
    <row r="335" spans="1:4" x14ac:dyDescent="0.25">
      <c r="A335" s="116" t="s">
        <v>80</v>
      </c>
      <c r="B335" s="117" t="s">
        <v>66</v>
      </c>
      <c r="C335" s="116" t="s">
        <v>718</v>
      </c>
      <c r="D335" s="116" t="s">
        <v>719</v>
      </c>
    </row>
    <row r="336" spans="1:4" x14ac:dyDescent="0.25">
      <c r="A336" s="116" t="s">
        <v>80</v>
      </c>
      <c r="B336" s="117" t="s">
        <v>66</v>
      </c>
      <c r="C336" s="116" t="s">
        <v>720</v>
      </c>
      <c r="D336" s="116" t="s">
        <v>721</v>
      </c>
    </row>
    <row r="337" spans="1:4" x14ac:dyDescent="0.25">
      <c r="A337" s="116" t="s">
        <v>80</v>
      </c>
      <c r="B337" s="117" t="s">
        <v>66</v>
      </c>
      <c r="C337" s="116" t="s">
        <v>722</v>
      </c>
      <c r="D337" s="116" t="s">
        <v>723</v>
      </c>
    </row>
    <row r="338" spans="1:4" x14ac:dyDescent="0.25">
      <c r="A338" s="116" t="s">
        <v>84</v>
      </c>
      <c r="B338" s="117" t="s">
        <v>66</v>
      </c>
      <c r="C338" s="116" t="s">
        <v>703</v>
      </c>
      <c r="D338" s="116" t="s">
        <v>704</v>
      </c>
    </row>
    <row r="339" spans="1:4" x14ac:dyDescent="0.25">
      <c r="A339" s="116" t="s">
        <v>84</v>
      </c>
      <c r="B339" s="117" t="s">
        <v>66</v>
      </c>
      <c r="C339" s="116" t="s">
        <v>705</v>
      </c>
      <c r="D339" s="116" t="s">
        <v>706</v>
      </c>
    </row>
    <row r="340" spans="1:4" x14ac:dyDescent="0.25">
      <c r="A340" s="116" t="s">
        <v>84</v>
      </c>
      <c r="B340" s="117" t="s">
        <v>66</v>
      </c>
      <c r="C340" s="116" t="s">
        <v>707</v>
      </c>
      <c r="D340" s="116" t="s">
        <v>1175</v>
      </c>
    </row>
    <row r="341" spans="1:4" x14ac:dyDescent="0.25">
      <c r="A341" s="118" t="s">
        <v>84</v>
      </c>
      <c r="B341" s="119" t="s">
        <v>66</v>
      </c>
      <c r="C341" s="118" t="s">
        <v>701</v>
      </c>
      <c r="D341" s="118" t="s">
        <v>1054</v>
      </c>
    </row>
    <row r="342" spans="1:4" x14ac:dyDescent="0.25">
      <c r="A342" s="114" t="s">
        <v>84</v>
      </c>
      <c r="B342" s="115" t="s">
        <v>66</v>
      </c>
      <c r="C342" s="114" t="s">
        <v>702</v>
      </c>
      <c r="D342" s="114" t="s">
        <v>1055</v>
      </c>
    </row>
    <row r="343" spans="1:4" x14ac:dyDescent="0.25">
      <c r="A343" s="116" t="s">
        <v>84</v>
      </c>
      <c r="B343" s="117" t="s">
        <v>66</v>
      </c>
      <c r="C343" s="116" t="s">
        <v>708</v>
      </c>
      <c r="D343" s="116" t="s">
        <v>1056</v>
      </c>
    </row>
    <row r="344" spans="1:4" x14ac:dyDescent="0.25">
      <c r="A344" s="116" t="s">
        <v>68</v>
      </c>
      <c r="B344" s="117" t="s">
        <v>66</v>
      </c>
      <c r="C344" s="116" t="s">
        <v>710</v>
      </c>
      <c r="D344" s="116" t="s">
        <v>1176</v>
      </c>
    </row>
    <row r="345" spans="1:4" x14ac:dyDescent="0.25">
      <c r="A345" s="116" t="s">
        <v>68</v>
      </c>
      <c r="B345" s="117" t="s">
        <v>66</v>
      </c>
      <c r="C345" s="116" t="s">
        <v>709</v>
      </c>
      <c r="D345" s="116" t="s">
        <v>1053</v>
      </c>
    </row>
    <row r="346" spans="1:4" x14ac:dyDescent="0.25">
      <c r="A346" s="123" t="s">
        <v>83</v>
      </c>
      <c r="B346" s="123" t="s">
        <v>66</v>
      </c>
      <c r="C346" s="123" t="s">
        <v>730</v>
      </c>
      <c r="D346" s="123" t="s">
        <v>476</v>
      </c>
    </row>
    <row r="347" spans="1:4" x14ac:dyDescent="0.25">
      <c r="A347" s="123" t="s">
        <v>83</v>
      </c>
      <c r="B347" s="123" t="s">
        <v>66</v>
      </c>
      <c r="C347" s="123" t="s">
        <v>727</v>
      </c>
      <c r="D347" s="123" t="s">
        <v>1057</v>
      </c>
    </row>
    <row r="348" spans="1:4" x14ac:dyDescent="0.25">
      <c r="A348" s="123" t="s">
        <v>83</v>
      </c>
      <c r="B348" s="123" t="s">
        <v>66</v>
      </c>
      <c r="C348" s="123" t="s">
        <v>728</v>
      </c>
      <c r="D348" s="123" t="s">
        <v>729</v>
      </c>
    </row>
    <row r="349" spans="1:4" x14ac:dyDescent="0.25">
      <c r="A349" s="123" t="s">
        <v>83</v>
      </c>
      <c r="B349" s="123" t="s">
        <v>66</v>
      </c>
      <c r="C349" s="123" t="s">
        <v>726</v>
      </c>
      <c r="D349" s="123" t="s">
        <v>1206</v>
      </c>
    </row>
    <row r="350" spans="1:4" x14ac:dyDescent="0.25">
      <c r="A350" s="120" t="s">
        <v>1244</v>
      </c>
      <c r="B350" s="121" t="s">
        <v>66</v>
      </c>
      <c r="C350" s="121" t="s">
        <v>725</v>
      </c>
      <c r="D350" s="121" t="s">
        <v>1207</v>
      </c>
    </row>
    <row r="351" spans="1:4" x14ac:dyDescent="0.25">
      <c r="A351" s="122" t="s">
        <v>1244</v>
      </c>
      <c r="B351" s="123" t="s">
        <v>66</v>
      </c>
      <c r="C351" s="123" t="s">
        <v>724</v>
      </c>
      <c r="D351" s="123" t="s">
        <v>948</v>
      </c>
    </row>
    <row r="352" spans="1:4" x14ac:dyDescent="0.25">
      <c r="A352" s="135" t="s">
        <v>88</v>
      </c>
      <c r="B352" s="66" t="s">
        <v>66</v>
      </c>
      <c r="C352" s="75" t="s">
        <v>747</v>
      </c>
      <c r="D352" s="143" t="s">
        <v>1177</v>
      </c>
    </row>
    <row r="353" spans="1:4" x14ac:dyDescent="0.25">
      <c r="A353" s="136" t="s">
        <v>88</v>
      </c>
      <c r="B353" s="66" t="s">
        <v>66</v>
      </c>
      <c r="C353" s="75" t="s">
        <v>1178</v>
      </c>
      <c r="D353" s="75" t="s">
        <v>1179</v>
      </c>
    </row>
    <row r="354" spans="1:4" x14ac:dyDescent="0.25">
      <c r="A354" s="135" t="s">
        <v>88</v>
      </c>
      <c r="B354" s="66" t="s">
        <v>66</v>
      </c>
      <c r="C354" s="75" t="s">
        <v>734</v>
      </c>
      <c r="D354" s="75" t="s">
        <v>1180</v>
      </c>
    </row>
    <row r="355" spans="1:4" x14ac:dyDescent="0.25">
      <c r="A355" s="134" t="s">
        <v>88</v>
      </c>
      <c r="B355" s="139" t="s">
        <v>66</v>
      </c>
      <c r="C355" s="138" t="s">
        <v>748</v>
      </c>
      <c r="D355" s="138" t="s">
        <v>1181</v>
      </c>
    </row>
    <row r="356" spans="1:4" x14ac:dyDescent="0.25">
      <c r="A356" s="67" t="s">
        <v>88</v>
      </c>
      <c r="B356" s="66" t="s">
        <v>66</v>
      </c>
      <c r="C356" s="75" t="s">
        <v>743</v>
      </c>
      <c r="D356" s="75" t="s">
        <v>744</v>
      </c>
    </row>
    <row r="357" spans="1:4" x14ac:dyDescent="0.25">
      <c r="A357" s="67" t="s">
        <v>88</v>
      </c>
      <c r="B357" s="66" t="s">
        <v>66</v>
      </c>
      <c r="C357" s="75" t="s">
        <v>735</v>
      </c>
      <c r="D357" s="75" t="s">
        <v>736</v>
      </c>
    </row>
    <row r="358" spans="1:4" x14ac:dyDescent="0.25">
      <c r="A358" s="67" t="s">
        <v>88</v>
      </c>
      <c r="B358" s="66" t="s">
        <v>66</v>
      </c>
      <c r="C358" s="75" t="s">
        <v>746</v>
      </c>
      <c r="D358" s="75" t="s">
        <v>1182</v>
      </c>
    </row>
    <row r="359" spans="1:4" x14ac:dyDescent="0.25">
      <c r="A359" s="67" t="s">
        <v>88</v>
      </c>
      <c r="B359" s="66" t="s">
        <v>66</v>
      </c>
      <c r="C359" s="75" t="s">
        <v>737</v>
      </c>
      <c r="D359" s="75" t="s">
        <v>738</v>
      </c>
    </row>
    <row r="360" spans="1:4" x14ac:dyDescent="0.25">
      <c r="A360" s="67" t="s">
        <v>88</v>
      </c>
      <c r="B360" s="66" t="s">
        <v>66</v>
      </c>
      <c r="C360" s="75" t="s">
        <v>745</v>
      </c>
      <c r="D360" s="75" t="s">
        <v>1183</v>
      </c>
    </row>
    <row r="361" spans="1:4" x14ac:dyDescent="0.25">
      <c r="A361" s="66" t="s">
        <v>88</v>
      </c>
      <c r="B361" s="66" t="s">
        <v>66</v>
      </c>
      <c r="C361" s="69" t="s">
        <v>740</v>
      </c>
      <c r="D361" s="69" t="s">
        <v>1184</v>
      </c>
    </row>
    <row r="362" spans="1:4" x14ac:dyDescent="0.25">
      <c r="A362" s="67" t="s">
        <v>88</v>
      </c>
      <c r="B362" s="66" t="s">
        <v>66</v>
      </c>
      <c r="C362" s="75" t="s">
        <v>742</v>
      </c>
      <c r="D362" s="75" t="s">
        <v>1185</v>
      </c>
    </row>
    <row r="363" spans="1:4" x14ac:dyDescent="0.25">
      <c r="A363" s="67" t="s">
        <v>88</v>
      </c>
      <c r="B363" s="66" t="s">
        <v>66</v>
      </c>
      <c r="C363" s="75" t="s">
        <v>1186</v>
      </c>
      <c r="D363" s="75" t="s">
        <v>1187</v>
      </c>
    </row>
    <row r="364" spans="1:4" x14ac:dyDescent="0.25">
      <c r="A364" s="67" t="s">
        <v>88</v>
      </c>
      <c r="B364" s="66" t="s">
        <v>66</v>
      </c>
      <c r="C364" s="75" t="s">
        <v>739</v>
      </c>
      <c r="D364" s="75" t="s">
        <v>1245</v>
      </c>
    </row>
    <row r="365" spans="1:4" x14ac:dyDescent="0.25">
      <c r="A365" s="67" t="s">
        <v>88</v>
      </c>
      <c r="B365" s="66" t="s">
        <v>66</v>
      </c>
      <c r="C365" s="75" t="s">
        <v>741</v>
      </c>
      <c r="D365" s="75" t="s">
        <v>1188</v>
      </c>
    </row>
    <row r="366" spans="1:4" x14ac:dyDescent="0.25">
      <c r="A366" s="67" t="s">
        <v>86</v>
      </c>
      <c r="B366" s="66" t="s">
        <v>66</v>
      </c>
      <c r="C366" s="75" t="s">
        <v>733</v>
      </c>
      <c r="D366" s="75" t="s">
        <v>1189</v>
      </c>
    </row>
    <row r="367" spans="1:4" x14ac:dyDescent="0.25">
      <c r="A367" s="67" t="s">
        <v>86</v>
      </c>
      <c r="B367" s="66" t="s">
        <v>66</v>
      </c>
      <c r="C367" s="75" t="s">
        <v>731</v>
      </c>
      <c r="D367" s="75" t="s">
        <v>732</v>
      </c>
    </row>
    <row r="368" spans="1:4" x14ac:dyDescent="0.25">
      <c r="A368" s="75" t="s">
        <v>78</v>
      </c>
      <c r="B368" s="75" t="s">
        <v>66</v>
      </c>
      <c r="C368" s="75" t="s">
        <v>696</v>
      </c>
      <c r="D368" s="75" t="s">
        <v>697</v>
      </c>
    </row>
    <row r="369" spans="1:4" x14ac:dyDescent="0.25">
      <c r="A369" s="75" t="s">
        <v>78</v>
      </c>
      <c r="B369" s="75" t="s">
        <v>66</v>
      </c>
      <c r="C369" s="75" t="s">
        <v>694</v>
      </c>
      <c r="D369" s="75" t="s">
        <v>695</v>
      </c>
    </row>
    <row r="370" spans="1:4" x14ac:dyDescent="0.25">
      <c r="A370" s="75" t="s">
        <v>78</v>
      </c>
      <c r="B370" s="75" t="s">
        <v>66</v>
      </c>
      <c r="C370" s="75" t="s">
        <v>690</v>
      </c>
      <c r="D370" s="75" t="s">
        <v>691</v>
      </c>
    </row>
    <row r="371" spans="1:4" x14ac:dyDescent="0.25">
      <c r="A371" s="75" t="s">
        <v>78</v>
      </c>
      <c r="B371" s="75" t="s">
        <v>66</v>
      </c>
      <c r="C371" s="75" t="s">
        <v>688</v>
      </c>
      <c r="D371" s="75" t="s">
        <v>689</v>
      </c>
    </row>
    <row r="372" spans="1:4" x14ac:dyDescent="0.25">
      <c r="A372" s="75" t="s">
        <v>78</v>
      </c>
      <c r="B372" s="75" t="s">
        <v>66</v>
      </c>
      <c r="C372" s="75" t="s">
        <v>692</v>
      </c>
      <c r="D372" s="75" t="s">
        <v>693</v>
      </c>
    </row>
    <row r="373" spans="1:4" x14ac:dyDescent="0.25">
      <c r="A373" s="75" t="s">
        <v>78</v>
      </c>
      <c r="B373" s="75" t="s">
        <v>66</v>
      </c>
      <c r="C373" s="75" t="s">
        <v>698</v>
      </c>
      <c r="D373" s="75" t="s">
        <v>699</v>
      </c>
    </row>
    <row r="374" spans="1:4" x14ac:dyDescent="0.25">
      <c r="A374" s="75" t="s">
        <v>78</v>
      </c>
      <c r="B374" s="75" t="s">
        <v>66</v>
      </c>
      <c r="C374" s="75" t="s">
        <v>700</v>
      </c>
      <c r="D374" s="75" t="s">
        <v>253</v>
      </c>
    </row>
    <row r="375" spans="1:4" x14ac:dyDescent="0.25">
      <c r="A375" s="124" t="s">
        <v>89</v>
      </c>
      <c r="B375" s="124" t="s">
        <v>90</v>
      </c>
      <c r="C375" s="125" t="s">
        <v>776</v>
      </c>
      <c r="D375" s="125" t="s">
        <v>1295</v>
      </c>
    </row>
    <row r="376" spans="1:4" x14ac:dyDescent="0.25">
      <c r="A376" s="124" t="s">
        <v>89</v>
      </c>
      <c r="B376" s="124" t="s">
        <v>90</v>
      </c>
      <c r="C376" s="125" t="s">
        <v>770</v>
      </c>
      <c r="D376" s="125" t="s">
        <v>1058</v>
      </c>
    </row>
    <row r="377" spans="1:4" x14ac:dyDescent="0.25">
      <c r="A377" s="124" t="s">
        <v>89</v>
      </c>
      <c r="B377" s="124" t="s">
        <v>90</v>
      </c>
      <c r="C377" s="125" t="s">
        <v>778</v>
      </c>
      <c r="D377" s="125" t="s">
        <v>779</v>
      </c>
    </row>
    <row r="378" spans="1:4" x14ac:dyDescent="0.25">
      <c r="A378" s="124" t="s">
        <v>89</v>
      </c>
      <c r="B378" s="124" t="s">
        <v>90</v>
      </c>
      <c r="C378" s="125" t="s">
        <v>774</v>
      </c>
      <c r="D378" s="125" t="s">
        <v>775</v>
      </c>
    </row>
    <row r="379" spans="1:4" x14ac:dyDescent="0.25">
      <c r="A379" s="124" t="s">
        <v>89</v>
      </c>
      <c r="B379" s="124" t="s">
        <v>90</v>
      </c>
      <c r="C379" s="125" t="s">
        <v>771</v>
      </c>
      <c r="D379" s="125" t="s">
        <v>772</v>
      </c>
    </row>
    <row r="380" spans="1:4" x14ac:dyDescent="0.25">
      <c r="A380" s="124" t="s">
        <v>89</v>
      </c>
      <c r="B380" s="124" t="s">
        <v>90</v>
      </c>
      <c r="C380" s="125" t="s">
        <v>780</v>
      </c>
      <c r="D380" s="125" t="s">
        <v>1208</v>
      </c>
    </row>
    <row r="381" spans="1:4" x14ac:dyDescent="0.25">
      <c r="A381" s="124" t="s">
        <v>89</v>
      </c>
      <c r="B381" s="124" t="s">
        <v>90</v>
      </c>
      <c r="C381" s="125" t="s">
        <v>777</v>
      </c>
      <c r="D381" s="125" t="s">
        <v>1296</v>
      </c>
    </row>
    <row r="382" spans="1:4" x14ac:dyDescent="0.25">
      <c r="A382" s="124" t="s">
        <v>89</v>
      </c>
      <c r="B382" s="124" t="s">
        <v>90</v>
      </c>
      <c r="C382" s="125" t="s">
        <v>773</v>
      </c>
      <c r="D382" s="125" t="s">
        <v>537</v>
      </c>
    </row>
    <row r="383" spans="1:4" x14ac:dyDescent="0.25">
      <c r="A383" s="124" t="s">
        <v>92</v>
      </c>
      <c r="B383" s="124" t="s">
        <v>90</v>
      </c>
      <c r="C383" s="125" t="s">
        <v>781</v>
      </c>
      <c r="D383" s="125" t="s">
        <v>782</v>
      </c>
    </row>
    <row r="384" spans="1:4" x14ac:dyDescent="0.25">
      <c r="A384" s="124" t="s">
        <v>92</v>
      </c>
      <c r="B384" s="124" t="s">
        <v>90</v>
      </c>
      <c r="C384" s="125" t="s">
        <v>783</v>
      </c>
      <c r="D384" s="125" t="s">
        <v>353</v>
      </c>
    </row>
    <row r="385" spans="1:4" x14ac:dyDescent="0.25">
      <c r="A385" s="124" t="s">
        <v>92</v>
      </c>
      <c r="B385" s="124" t="s">
        <v>90</v>
      </c>
      <c r="C385" s="125" t="s">
        <v>786</v>
      </c>
      <c r="D385" s="125" t="s">
        <v>787</v>
      </c>
    </row>
    <row r="386" spans="1:4" x14ac:dyDescent="0.25">
      <c r="A386" s="124" t="s">
        <v>92</v>
      </c>
      <c r="B386" s="124" t="s">
        <v>90</v>
      </c>
      <c r="C386" s="125" t="s">
        <v>784</v>
      </c>
      <c r="D386" s="125" t="s">
        <v>785</v>
      </c>
    </row>
    <row r="387" spans="1:4" x14ac:dyDescent="0.25">
      <c r="A387" s="124" t="s">
        <v>93</v>
      </c>
      <c r="B387" s="124" t="s">
        <v>90</v>
      </c>
      <c r="C387" s="125" t="s">
        <v>788</v>
      </c>
      <c r="D387" s="125" t="s">
        <v>789</v>
      </c>
    </row>
    <row r="388" spans="1:4" x14ac:dyDescent="0.25">
      <c r="A388" s="124" t="s">
        <v>93</v>
      </c>
      <c r="B388" s="124" t="s">
        <v>90</v>
      </c>
      <c r="C388" s="125" t="s">
        <v>790</v>
      </c>
      <c r="D388" s="125" t="s">
        <v>1209</v>
      </c>
    </row>
    <row r="389" spans="1:4" x14ac:dyDescent="0.25">
      <c r="A389" s="124" t="s">
        <v>93</v>
      </c>
      <c r="B389" s="124" t="s">
        <v>90</v>
      </c>
      <c r="C389" s="125" t="s">
        <v>792</v>
      </c>
      <c r="D389" s="125" t="s">
        <v>1210</v>
      </c>
    </row>
    <row r="390" spans="1:4" x14ac:dyDescent="0.25">
      <c r="A390" s="124" t="s">
        <v>93</v>
      </c>
      <c r="B390" s="124" t="s">
        <v>90</v>
      </c>
      <c r="C390" s="125" t="s">
        <v>791</v>
      </c>
      <c r="D390" s="125" t="s">
        <v>1211</v>
      </c>
    </row>
    <row r="391" spans="1:4" x14ac:dyDescent="0.25">
      <c r="A391" s="124" t="s">
        <v>94</v>
      </c>
      <c r="B391" s="124" t="s">
        <v>90</v>
      </c>
      <c r="C391" s="125" t="s">
        <v>793</v>
      </c>
      <c r="D391" s="125" t="s">
        <v>794</v>
      </c>
    </row>
    <row r="392" spans="1:4" x14ac:dyDescent="0.25">
      <c r="A392" s="124" t="s">
        <v>94</v>
      </c>
      <c r="B392" s="124" t="s">
        <v>90</v>
      </c>
      <c r="C392" s="125" t="s">
        <v>795</v>
      </c>
      <c r="D392" s="125" t="s">
        <v>796</v>
      </c>
    </row>
    <row r="393" spans="1:4" x14ac:dyDescent="0.25">
      <c r="A393" s="124" t="s">
        <v>94</v>
      </c>
      <c r="B393" s="124" t="s">
        <v>90</v>
      </c>
      <c r="C393" s="125" t="s">
        <v>797</v>
      </c>
      <c r="D393" s="125" t="s">
        <v>798</v>
      </c>
    </row>
    <row r="394" spans="1:4" x14ac:dyDescent="0.25">
      <c r="A394" s="125" t="s">
        <v>95</v>
      </c>
      <c r="B394" s="125" t="s">
        <v>90</v>
      </c>
      <c r="C394" s="125" t="s">
        <v>803</v>
      </c>
      <c r="D394" s="125" t="s">
        <v>1212</v>
      </c>
    </row>
    <row r="395" spans="1:4" x14ac:dyDescent="0.25">
      <c r="A395" s="125" t="s">
        <v>95</v>
      </c>
      <c r="B395" s="125" t="s">
        <v>90</v>
      </c>
      <c r="C395" s="125" t="s">
        <v>805</v>
      </c>
      <c r="D395" s="125" t="s">
        <v>806</v>
      </c>
    </row>
    <row r="396" spans="1:4" x14ac:dyDescent="0.25">
      <c r="A396" s="125" t="s">
        <v>95</v>
      </c>
      <c r="B396" s="125" t="s">
        <v>90</v>
      </c>
      <c r="C396" s="125" t="s">
        <v>808</v>
      </c>
      <c r="D396" s="125" t="s">
        <v>1089</v>
      </c>
    </row>
    <row r="397" spans="1:4" x14ac:dyDescent="0.25">
      <c r="A397" s="125" t="s">
        <v>95</v>
      </c>
      <c r="B397" s="125" t="s">
        <v>90</v>
      </c>
      <c r="C397" s="125" t="s">
        <v>807</v>
      </c>
      <c r="D397" s="125" t="s">
        <v>1213</v>
      </c>
    </row>
    <row r="398" spans="1:4" x14ac:dyDescent="0.25">
      <c r="A398" s="125" t="s">
        <v>95</v>
      </c>
      <c r="B398" s="125" t="s">
        <v>90</v>
      </c>
      <c r="C398" s="125" t="s">
        <v>804</v>
      </c>
      <c r="D398" s="125" t="s">
        <v>1214</v>
      </c>
    </row>
    <row r="399" spans="1:4" x14ac:dyDescent="0.25">
      <c r="A399" s="125" t="s">
        <v>97</v>
      </c>
      <c r="B399" s="125" t="s">
        <v>90</v>
      </c>
      <c r="C399" s="125" t="s">
        <v>802</v>
      </c>
      <c r="D399" s="125" t="s">
        <v>1215</v>
      </c>
    </row>
    <row r="400" spans="1:4" x14ac:dyDescent="0.25">
      <c r="A400" s="125" t="s">
        <v>97</v>
      </c>
      <c r="B400" s="125" t="s">
        <v>90</v>
      </c>
      <c r="C400" s="125" t="s">
        <v>799</v>
      </c>
      <c r="D400" s="125" t="s">
        <v>1216</v>
      </c>
    </row>
    <row r="401" spans="1:4" x14ac:dyDescent="0.25">
      <c r="A401" s="125" t="s">
        <v>97</v>
      </c>
      <c r="B401" s="125" t="s">
        <v>90</v>
      </c>
      <c r="C401" s="125" t="s">
        <v>801</v>
      </c>
      <c r="D401" s="125" t="s">
        <v>1217</v>
      </c>
    </row>
    <row r="402" spans="1:4" x14ac:dyDescent="0.25">
      <c r="A402" s="125" t="s">
        <v>97</v>
      </c>
      <c r="B402" s="125" t="s">
        <v>90</v>
      </c>
      <c r="C402" s="125" t="s">
        <v>800</v>
      </c>
      <c r="D402" s="125" t="s">
        <v>324</v>
      </c>
    </row>
    <row r="403" spans="1:4" x14ac:dyDescent="0.25">
      <c r="A403" s="124" t="s">
        <v>98</v>
      </c>
      <c r="B403" s="124" t="s">
        <v>90</v>
      </c>
      <c r="C403" s="125" t="s">
        <v>809</v>
      </c>
      <c r="D403" s="125" t="s">
        <v>1246</v>
      </c>
    </row>
    <row r="404" spans="1:4" x14ac:dyDescent="0.25">
      <c r="A404" s="124" t="s">
        <v>98</v>
      </c>
      <c r="B404" s="124" t="s">
        <v>90</v>
      </c>
      <c r="C404" s="125" t="s">
        <v>816</v>
      </c>
      <c r="D404" s="125" t="s">
        <v>1247</v>
      </c>
    </row>
    <row r="405" spans="1:4" x14ac:dyDescent="0.25">
      <c r="A405" s="124" t="s">
        <v>98</v>
      </c>
      <c r="B405" s="124" t="s">
        <v>90</v>
      </c>
      <c r="C405" s="125" t="s">
        <v>814</v>
      </c>
      <c r="D405" s="125" t="s">
        <v>815</v>
      </c>
    </row>
    <row r="406" spans="1:4" x14ac:dyDescent="0.25">
      <c r="A406" s="124" t="s">
        <v>98</v>
      </c>
      <c r="B406" s="124" t="s">
        <v>90</v>
      </c>
      <c r="C406" s="125" t="s">
        <v>812</v>
      </c>
      <c r="D406" s="125" t="s">
        <v>1248</v>
      </c>
    </row>
    <row r="407" spans="1:4" x14ac:dyDescent="0.25">
      <c r="A407" s="124" t="s">
        <v>98</v>
      </c>
      <c r="B407" s="124" t="s">
        <v>90</v>
      </c>
      <c r="C407" s="125" t="s">
        <v>813</v>
      </c>
      <c r="D407" s="125" t="s">
        <v>1249</v>
      </c>
    </row>
    <row r="408" spans="1:4" x14ac:dyDescent="0.25">
      <c r="A408" s="124" t="s">
        <v>98</v>
      </c>
      <c r="B408" s="124" t="s">
        <v>90</v>
      </c>
      <c r="C408" s="125" t="s">
        <v>810</v>
      </c>
      <c r="D408" s="125" t="s">
        <v>811</v>
      </c>
    </row>
    <row r="409" spans="1:4" x14ac:dyDescent="0.25">
      <c r="A409" s="124" t="s">
        <v>99</v>
      </c>
      <c r="B409" s="124" t="s">
        <v>90</v>
      </c>
      <c r="C409" s="125" t="s">
        <v>821</v>
      </c>
      <c r="D409" s="125" t="s">
        <v>326</v>
      </c>
    </row>
    <row r="410" spans="1:4" x14ac:dyDescent="0.25">
      <c r="A410" s="124" t="s">
        <v>99</v>
      </c>
      <c r="B410" s="124" t="s">
        <v>90</v>
      </c>
      <c r="C410" s="125" t="s">
        <v>822</v>
      </c>
      <c r="D410" s="125" t="s">
        <v>1218</v>
      </c>
    </row>
    <row r="411" spans="1:4" x14ac:dyDescent="0.25">
      <c r="A411" s="124" t="s">
        <v>99</v>
      </c>
      <c r="B411" s="124" t="s">
        <v>90</v>
      </c>
      <c r="C411" s="125" t="s">
        <v>817</v>
      </c>
      <c r="D411" s="125" t="s">
        <v>818</v>
      </c>
    </row>
    <row r="412" spans="1:4" x14ac:dyDescent="0.25">
      <c r="A412" s="124" t="s">
        <v>99</v>
      </c>
      <c r="B412" s="124" t="s">
        <v>90</v>
      </c>
      <c r="C412" s="125" t="s">
        <v>824</v>
      </c>
      <c r="D412" s="125" t="s">
        <v>825</v>
      </c>
    </row>
    <row r="413" spans="1:4" x14ac:dyDescent="0.25">
      <c r="A413" s="124" t="s">
        <v>99</v>
      </c>
      <c r="B413" s="124" t="s">
        <v>90</v>
      </c>
      <c r="C413" s="125" t="s">
        <v>819</v>
      </c>
      <c r="D413" s="125" t="s">
        <v>820</v>
      </c>
    </row>
    <row r="414" spans="1:4" x14ac:dyDescent="0.25">
      <c r="A414" s="124" t="s">
        <v>99</v>
      </c>
      <c r="B414" s="124" t="s">
        <v>90</v>
      </c>
      <c r="C414" s="125" t="s">
        <v>823</v>
      </c>
      <c r="D414" s="125" t="s">
        <v>537</v>
      </c>
    </row>
    <row r="415" spans="1:4" x14ac:dyDescent="0.25">
      <c r="A415" s="124" t="s">
        <v>100</v>
      </c>
      <c r="B415" s="124" t="s">
        <v>90</v>
      </c>
      <c r="C415" s="125" t="s">
        <v>827</v>
      </c>
      <c r="D415" s="125" t="s">
        <v>1089</v>
      </c>
    </row>
    <row r="416" spans="1:4" x14ac:dyDescent="0.25">
      <c r="A416" s="124" t="s">
        <v>100</v>
      </c>
      <c r="B416" s="124" t="s">
        <v>90</v>
      </c>
      <c r="C416" s="125" t="s">
        <v>826</v>
      </c>
      <c r="D416" s="125" t="s">
        <v>1250</v>
      </c>
    </row>
    <row r="417" spans="1:4" x14ac:dyDescent="0.25">
      <c r="A417" s="124" t="s">
        <v>100</v>
      </c>
      <c r="B417" s="124" t="s">
        <v>90</v>
      </c>
      <c r="C417" s="125" t="s">
        <v>828</v>
      </c>
      <c r="D417" s="125" t="s">
        <v>1251</v>
      </c>
    </row>
    <row r="418" spans="1:4" x14ac:dyDescent="0.25">
      <c r="A418" s="124" t="s">
        <v>101</v>
      </c>
      <c r="B418" s="124" t="s">
        <v>90</v>
      </c>
      <c r="C418" s="125" t="s">
        <v>829</v>
      </c>
      <c r="D418" s="125" t="s">
        <v>1219</v>
      </c>
    </row>
    <row r="419" spans="1:4" x14ac:dyDescent="0.25">
      <c r="A419" s="124" t="s">
        <v>101</v>
      </c>
      <c r="B419" s="124" t="s">
        <v>90</v>
      </c>
      <c r="C419" s="125" t="s">
        <v>832</v>
      </c>
      <c r="D419" s="125" t="s">
        <v>1220</v>
      </c>
    </row>
    <row r="420" spans="1:4" x14ac:dyDescent="0.25">
      <c r="A420" s="124" t="s">
        <v>101</v>
      </c>
      <c r="B420" s="124" t="s">
        <v>90</v>
      </c>
      <c r="C420" s="125" t="s">
        <v>830</v>
      </c>
      <c r="D420" s="125" t="s">
        <v>1221</v>
      </c>
    </row>
    <row r="421" spans="1:4" x14ac:dyDescent="0.25">
      <c r="A421" s="124" t="s">
        <v>101</v>
      </c>
      <c r="B421" s="124" t="s">
        <v>90</v>
      </c>
      <c r="C421" s="125" t="s">
        <v>831</v>
      </c>
      <c r="D421" s="125" t="s">
        <v>1222</v>
      </c>
    </row>
    <row r="422" spans="1:4" x14ac:dyDescent="0.25">
      <c r="A422" s="124" t="s">
        <v>103</v>
      </c>
      <c r="B422" s="124" t="s">
        <v>90</v>
      </c>
      <c r="C422" s="125" t="s">
        <v>835</v>
      </c>
      <c r="D422" s="125" t="s">
        <v>836</v>
      </c>
    </row>
    <row r="423" spans="1:4" x14ac:dyDescent="0.25">
      <c r="A423" s="124" t="s">
        <v>103</v>
      </c>
      <c r="B423" s="124" t="s">
        <v>90</v>
      </c>
      <c r="C423" s="125" t="s">
        <v>837</v>
      </c>
      <c r="D423" s="125" t="s">
        <v>1223</v>
      </c>
    </row>
    <row r="424" spans="1:4" x14ac:dyDescent="0.25">
      <c r="A424" s="124" t="s">
        <v>103</v>
      </c>
      <c r="B424" s="124" t="s">
        <v>90</v>
      </c>
      <c r="C424" s="125" t="s">
        <v>1160</v>
      </c>
      <c r="D424" s="125" t="s">
        <v>838</v>
      </c>
    </row>
    <row r="425" spans="1:4" x14ac:dyDescent="0.25">
      <c r="A425" s="124" t="s">
        <v>103</v>
      </c>
      <c r="B425" s="124" t="s">
        <v>90</v>
      </c>
      <c r="C425" s="125" t="s">
        <v>833</v>
      </c>
      <c r="D425" s="125" t="s">
        <v>834</v>
      </c>
    </row>
    <row r="426" spans="1:4" x14ac:dyDescent="0.25">
      <c r="A426" s="78" t="s">
        <v>104</v>
      </c>
      <c r="B426" s="78" t="s">
        <v>90</v>
      </c>
      <c r="C426" s="76" t="s">
        <v>756</v>
      </c>
      <c r="D426" s="76" t="s">
        <v>757</v>
      </c>
    </row>
    <row r="427" spans="1:4" x14ac:dyDescent="0.25">
      <c r="A427" s="78" t="s">
        <v>104</v>
      </c>
      <c r="B427" s="78" t="s">
        <v>90</v>
      </c>
      <c r="C427" s="76" t="s">
        <v>758</v>
      </c>
      <c r="D427" s="76" t="s">
        <v>759</v>
      </c>
    </row>
    <row r="428" spans="1:4" x14ac:dyDescent="0.25">
      <c r="A428" s="76" t="s">
        <v>104</v>
      </c>
      <c r="B428" s="76" t="s">
        <v>90</v>
      </c>
      <c r="C428" s="76" t="s">
        <v>761</v>
      </c>
      <c r="D428" s="76" t="s">
        <v>762</v>
      </c>
    </row>
    <row r="429" spans="1:4" x14ac:dyDescent="0.25">
      <c r="A429" s="76" t="s">
        <v>104</v>
      </c>
      <c r="B429" s="76" t="s">
        <v>90</v>
      </c>
      <c r="C429" s="76" t="s">
        <v>763</v>
      </c>
      <c r="D429" s="76" t="s">
        <v>764</v>
      </c>
    </row>
    <row r="430" spans="1:4" x14ac:dyDescent="0.25">
      <c r="A430" s="76" t="s">
        <v>104</v>
      </c>
      <c r="B430" s="76" t="s">
        <v>90</v>
      </c>
      <c r="C430" s="76" t="s">
        <v>760</v>
      </c>
      <c r="D430" s="76" t="s">
        <v>1252</v>
      </c>
    </row>
    <row r="431" spans="1:4" x14ac:dyDescent="0.25">
      <c r="A431" s="76" t="s">
        <v>106</v>
      </c>
      <c r="B431" s="76" t="s">
        <v>90</v>
      </c>
      <c r="C431" s="76" t="s">
        <v>769</v>
      </c>
      <c r="D431" s="76" t="s">
        <v>766</v>
      </c>
    </row>
    <row r="432" spans="1:4" x14ac:dyDescent="0.25">
      <c r="A432" s="76" t="s">
        <v>106</v>
      </c>
      <c r="B432" s="76" t="s">
        <v>90</v>
      </c>
      <c r="C432" s="76" t="s">
        <v>767</v>
      </c>
      <c r="D432" s="76" t="s">
        <v>768</v>
      </c>
    </row>
    <row r="433" spans="1:4" x14ac:dyDescent="0.25">
      <c r="A433" s="78" t="s">
        <v>106</v>
      </c>
      <c r="B433" s="78" t="s">
        <v>90</v>
      </c>
      <c r="C433" s="76" t="s">
        <v>765</v>
      </c>
      <c r="D433" s="76" t="s">
        <v>1155</v>
      </c>
    </row>
    <row r="434" spans="1:4" x14ac:dyDescent="0.25">
      <c r="A434" s="78" t="s">
        <v>1059</v>
      </c>
      <c r="B434" s="78" t="s">
        <v>90</v>
      </c>
      <c r="C434" s="76" t="s">
        <v>749</v>
      </c>
      <c r="D434" s="76" t="s">
        <v>750</v>
      </c>
    </row>
    <row r="435" spans="1:4" x14ac:dyDescent="0.25">
      <c r="A435" s="78" t="s">
        <v>1059</v>
      </c>
      <c r="B435" s="78" t="s">
        <v>90</v>
      </c>
      <c r="C435" s="76" t="s">
        <v>753</v>
      </c>
      <c r="D435" s="76" t="s">
        <v>1253</v>
      </c>
    </row>
    <row r="436" spans="1:4" x14ac:dyDescent="0.25">
      <c r="A436" s="78" t="s">
        <v>1059</v>
      </c>
      <c r="B436" s="78" t="s">
        <v>90</v>
      </c>
      <c r="C436" s="76" t="s">
        <v>754</v>
      </c>
      <c r="D436" s="76" t="s">
        <v>755</v>
      </c>
    </row>
    <row r="437" spans="1:4" x14ac:dyDescent="0.25">
      <c r="A437" s="78" t="s">
        <v>1059</v>
      </c>
      <c r="B437" s="78" t="s">
        <v>90</v>
      </c>
      <c r="C437" s="76" t="s">
        <v>751</v>
      </c>
      <c r="D437" s="77" t="s">
        <v>752</v>
      </c>
    </row>
    <row r="438" spans="1:4" x14ac:dyDescent="0.25">
      <c r="A438" s="126" t="s">
        <v>1254</v>
      </c>
      <c r="B438" s="127" t="s">
        <v>108</v>
      </c>
      <c r="C438" s="80" t="s">
        <v>841</v>
      </c>
      <c r="D438" s="81" t="s">
        <v>1156</v>
      </c>
    </row>
    <row r="439" spans="1:4" x14ac:dyDescent="0.25">
      <c r="A439" s="137" t="s">
        <v>1254</v>
      </c>
      <c r="B439" s="131" t="s">
        <v>108</v>
      </c>
      <c r="C439" s="141" t="s">
        <v>843</v>
      </c>
      <c r="D439" s="144" t="s">
        <v>1297</v>
      </c>
    </row>
    <row r="440" spans="1:4" x14ac:dyDescent="0.25">
      <c r="A440" s="128" t="s">
        <v>1254</v>
      </c>
      <c r="B440" s="127" t="s">
        <v>108</v>
      </c>
      <c r="C440" s="81" t="s">
        <v>840</v>
      </c>
      <c r="D440" s="81" t="s">
        <v>1060</v>
      </c>
    </row>
    <row r="441" spans="1:4" x14ac:dyDescent="0.25">
      <c r="A441" s="128" t="s">
        <v>1254</v>
      </c>
      <c r="B441" s="127" t="s">
        <v>108</v>
      </c>
      <c r="C441" s="80" t="s">
        <v>839</v>
      </c>
      <c r="D441" s="80" t="s">
        <v>1061</v>
      </c>
    </row>
    <row r="442" spans="1:4" x14ac:dyDescent="0.25">
      <c r="A442" s="128" t="s">
        <v>122</v>
      </c>
      <c r="B442" s="127" t="s">
        <v>108</v>
      </c>
      <c r="C442" s="79" t="s">
        <v>852</v>
      </c>
      <c r="D442" s="79" t="s">
        <v>1062</v>
      </c>
    </row>
    <row r="443" spans="1:4" x14ac:dyDescent="0.25">
      <c r="A443" s="128" t="s">
        <v>122</v>
      </c>
      <c r="B443" s="127" t="s">
        <v>108</v>
      </c>
      <c r="C443" s="80" t="s">
        <v>848</v>
      </c>
      <c r="D443" s="82" t="s">
        <v>1157</v>
      </c>
    </row>
    <row r="444" spans="1:4" x14ac:dyDescent="0.25">
      <c r="A444" s="128" t="s">
        <v>122</v>
      </c>
      <c r="B444" s="127" t="s">
        <v>108</v>
      </c>
      <c r="C444" s="80" t="s">
        <v>849</v>
      </c>
      <c r="D444" s="80" t="s">
        <v>850</v>
      </c>
    </row>
    <row r="445" spans="1:4" x14ac:dyDescent="0.25">
      <c r="A445" s="128" t="s">
        <v>122</v>
      </c>
      <c r="B445" s="127" t="s">
        <v>108</v>
      </c>
      <c r="C445" s="79" t="s">
        <v>851</v>
      </c>
      <c r="D445" s="79" t="s">
        <v>1063</v>
      </c>
    </row>
    <row r="446" spans="1:4" x14ac:dyDescent="0.25">
      <c r="A446" s="128" t="s">
        <v>122</v>
      </c>
      <c r="B446" s="127" t="s">
        <v>108</v>
      </c>
      <c r="C446" s="80" t="s">
        <v>846</v>
      </c>
      <c r="D446" s="82" t="s">
        <v>621</v>
      </c>
    </row>
    <row r="447" spans="1:4" x14ac:dyDescent="0.25">
      <c r="A447" s="128" t="s">
        <v>122</v>
      </c>
      <c r="B447" s="127" t="s">
        <v>108</v>
      </c>
      <c r="C447" s="80" t="s">
        <v>844</v>
      </c>
      <c r="D447" s="82" t="s">
        <v>845</v>
      </c>
    </row>
    <row r="448" spans="1:4" x14ac:dyDescent="0.25">
      <c r="A448" s="128" t="s">
        <v>122</v>
      </c>
      <c r="B448" s="127" t="s">
        <v>108</v>
      </c>
      <c r="C448" s="79" t="s">
        <v>847</v>
      </c>
      <c r="D448" s="79" t="s">
        <v>1064</v>
      </c>
    </row>
    <row r="449" spans="1:4" x14ac:dyDescent="0.25">
      <c r="A449" s="127" t="s">
        <v>107</v>
      </c>
      <c r="B449" s="127" t="s">
        <v>108</v>
      </c>
      <c r="C449" s="83" t="s">
        <v>855</v>
      </c>
      <c r="D449" s="83" t="s">
        <v>1065</v>
      </c>
    </row>
    <row r="450" spans="1:4" x14ac:dyDescent="0.25">
      <c r="A450" s="127" t="s">
        <v>107</v>
      </c>
      <c r="B450" s="127" t="s">
        <v>108</v>
      </c>
      <c r="C450" s="83" t="s">
        <v>853</v>
      </c>
      <c r="D450" s="83" t="s">
        <v>854</v>
      </c>
    </row>
    <row r="451" spans="1:4" x14ac:dyDescent="0.25">
      <c r="A451" s="127" t="s">
        <v>107</v>
      </c>
      <c r="B451" s="127" t="s">
        <v>108</v>
      </c>
      <c r="C451" s="83" t="s">
        <v>856</v>
      </c>
      <c r="D451" s="83" t="s">
        <v>1066</v>
      </c>
    </row>
    <row r="452" spans="1:4" x14ac:dyDescent="0.25">
      <c r="A452" s="127" t="s">
        <v>107</v>
      </c>
      <c r="B452" s="127" t="s">
        <v>108</v>
      </c>
      <c r="C452" s="83" t="s">
        <v>857</v>
      </c>
      <c r="D452" s="82" t="s">
        <v>1224</v>
      </c>
    </row>
    <row r="453" spans="1:4" x14ac:dyDescent="0.25">
      <c r="A453" s="127" t="s">
        <v>1255</v>
      </c>
      <c r="B453" s="127" t="s">
        <v>108</v>
      </c>
      <c r="C453" s="83" t="s">
        <v>858</v>
      </c>
      <c r="D453" s="83" t="s">
        <v>1067</v>
      </c>
    </row>
    <row r="454" spans="1:4" x14ac:dyDescent="0.25">
      <c r="A454" s="127" t="s">
        <v>1255</v>
      </c>
      <c r="B454" s="127" t="s">
        <v>108</v>
      </c>
      <c r="C454" s="83" t="s">
        <v>859</v>
      </c>
      <c r="D454" s="83" t="s">
        <v>1068</v>
      </c>
    </row>
    <row r="455" spans="1:4" x14ac:dyDescent="0.25">
      <c r="A455" s="127" t="s">
        <v>1255</v>
      </c>
      <c r="B455" s="127" t="s">
        <v>108</v>
      </c>
      <c r="C455" s="83" t="s">
        <v>860</v>
      </c>
      <c r="D455" s="83" t="s">
        <v>1225</v>
      </c>
    </row>
    <row r="456" spans="1:4" x14ac:dyDescent="0.25">
      <c r="A456" s="127" t="s">
        <v>109</v>
      </c>
      <c r="B456" s="127" t="s">
        <v>108</v>
      </c>
      <c r="C456" s="83" t="s">
        <v>894</v>
      </c>
      <c r="D456" s="83" t="s">
        <v>895</v>
      </c>
    </row>
    <row r="457" spans="1:4" x14ac:dyDescent="0.25">
      <c r="A457" s="127" t="s">
        <v>109</v>
      </c>
      <c r="B457" s="127" t="s">
        <v>108</v>
      </c>
      <c r="C457" s="83" t="s">
        <v>896</v>
      </c>
      <c r="D457" s="83" t="s">
        <v>897</v>
      </c>
    </row>
    <row r="458" spans="1:4" x14ac:dyDescent="0.25">
      <c r="A458" s="127" t="s">
        <v>109</v>
      </c>
      <c r="B458" s="127" t="s">
        <v>108</v>
      </c>
      <c r="C458" s="83" t="s">
        <v>899</v>
      </c>
      <c r="D458" s="83" t="s">
        <v>900</v>
      </c>
    </row>
    <row r="459" spans="1:4" x14ac:dyDescent="0.25">
      <c r="A459" s="127" t="s">
        <v>109</v>
      </c>
      <c r="B459" s="127" t="s">
        <v>108</v>
      </c>
      <c r="C459" s="83" t="s">
        <v>898</v>
      </c>
      <c r="D459" s="83" t="s">
        <v>1069</v>
      </c>
    </row>
    <row r="460" spans="1:4" x14ac:dyDescent="0.25">
      <c r="A460" s="127" t="s">
        <v>110</v>
      </c>
      <c r="B460" s="127" t="s">
        <v>108</v>
      </c>
      <c r="C460" s="83" t="s">
        <v>867</v>
      </c>
      <c r="D460" s="83" t="s">
        <v>868</v>
      </c>
    </row>
    <row r="461" spans="1:4" x14ac:dyDescent="0.25">
      <c r="A461" s="127" t="s">
        <v>110</v>
      </c>
      <c r="B461" s="127" t="s">
        <v>108</v>
      </c>
      <c r="C461" s="83" t="s">
        <v>861</v>
      </c>
      <c r="D461" s="83" t="s">
        <v>862</v>
      </c>
    </row>
    <row r="462" spans="1:4" x14ac:dyDescent="0.25">
      <c r="A462" s="127" t="s">
        <v>110</v>
      </c>
      <c r="B462" s="127" t="s">
        <v>108</v>
      </c>
      <c r="C462" s="83" t="s">
        <v>865</v>
      </c>
      <c r="D462" s="83" t="s">
        <v>866</v>
      </c>
    </row>
    <row r="463" spans="1:4" x14ac:dyDescent="0.25">
      <c r="A463" s="127" t="s">
        <v>110</v>
      </c>
      <c r="B463" s="127" t="s">
        <v>108</v>
      </c>
      <c r="C463" s="83" t="s">
        <v>863</v>
      </c>
      <c r="D463" s="83" t="s">
        <v>864</v>
      </c>
    </row>
    <row r="464" spans="1:4" x14ac:dyDescent="0.25">
      <c r="A464" s="127" t="s">
        <v>110</v>
      </c>
      <c r="B464" s="127" t="s">
        <v>108</v>
      </c>
      <c r="C464" s="83" t="s">
        <v>869</v>
      </c>
      <c r="D464" s="83" t="s">
        <v>870</v>
      </c>
    </row>
    <row r="465" spans="1:4" x14ac:dyDescent="0.25">
      <c r="A465" s="127" t="s">
        <v>112</v>
      </c>
      <c r="B465" s="127" t="s">
        <v>108</v>
      </c>
      <c r="C465" s="83" t="s">
        <v>872</v>
      </c>
      <c r="D465" s="82" t="s">
        <v>873</v>
      </c>
    </row>
    <row r="466" spans="1:4" x14ac:dyDescent="0.25">
      <c r="A466" s="127" t="s">
        <v>112</v>
      </c>
      <c r="B466" s="127" t="s">
        <v>108</v>
      </c>
      <c r="C466" s="83" t="s">
        <v>871</v>
      </c>
      <c r="D466" s="83" t="s">
        <v>1190</v>
      </c>
    </row>
    <row r="467" spans="1:4" x14ac:dyDescent="0.25">
      <c r="A467" s="127" t="s">
        <v>112</v>
      </c>
      <c r="B467" s="127" t="s">
        <v>108</v>
      </c>
      <c r="C467" s="83" t="s">
        <v>874</v>
      </c>
      <c r="D467" s="83" t="s">
        <v>875</v>
      </c>
    </row>
    <row r="468" spans="1:4" x14ac:dyDescent="0.25">
      <c r="A468" s="127" t="s">
        <v>112</v>
      </c>
      <c r="B468" s="127" t="s">
        <v>108</v>
      </c>
      <c r="C468" s="83" t="s">
        <v>876</v>
      </c>
      <c r="D468" s="83" t="s">
        <v>1191</v>
      </c>
    </row>
    <row r="469" spans="1:4" x14ac:dyDescent="0.25">
      <c r="A469" s="127" t="s">
        <v>888</v>
      </c>
      <c r="B469" s="127" t="s">
        <v>108</v>
      </c>
      <c r="C469" s="83" t="s">
        <v>889</v>
      </c>
      <c r="D469" s="83" t="s">
        <v>890</v>
      </c>
    </row>
    <row r="470" spans="1:4" x14ac:dyDescent="0.25">
      <c r="A470" s="127" t="s">
        <v>888</v>
      </c>
      <c r="B470" s="127" t="s">
        <v>108</v>
      </c>
      <c r="C470" s="83" t="s">
        <v>891</v>
      </c>
      <c r="D470" s="83" t="s">
        <v>1070</v>
      </c>
    </row>
    <row r="471" spans="1:4" x14ac:dyDescent="0.25">
      <c r="A471" s="127" t="s">
        <v>888</v>
      </c>
      <c r="B471" s="127" t="s">
        <v>108</v>
      </c>
      <c r="C471" s="83" t="s">
        <v>892</v>
      </c>
      <c r="D471" s="83" t="s">
        <v>893</v>
      </c>
    </row>
    <row r="472" spans="1:4" x14ac:dyDescent="0.25">
      <c r="A472" s="127" t="s">
        <v>114</v>
      </c>
      <c r="B472" s="127" t="s">
        <v>108</v>
      </c>
      <c r="C472" s="83" t="s">
        <v>878</v>
      </c>
      <c r="D472" s="83" t="s">
        <v>879</v>
      </c>
    </row>
    <row r="473" spans="1:4" x14ac:dyDescent="0.25">
      <c r="A473" s="127" t="s">
        <v>114</v>
      </c>
      <c r="B473" s="127" t="s">
        <v>108</v>
      </c>
      <c r="C473" s="83" t="s">
        <v>877</v>
      </c>
      <c r="D473" s="83" t="s">
        <v>1071</v>
      </c>
    </row>
    <row r="474" spans="1:4" x14ac:dyDescent="0.25">
      <c r="A474" s="127" t="s">
        <v>115</v>
      </c>
      <c r="B474" s="127" t="s">
        <v>108</v>
      </c>
      <c r="C474" s="83" t="s">
        <v>885</v>
      </c>
      <c r="D474" s="83" t="s">
        <v>886</v>
      </c>
    </row>
    <row r="475" spans="1:4" x14ac:dyDescent="0.25">
      <c r="A475" s="127" t="s">
        <v>115</v>
      </c>
      <c r="B475" s="127" t="s">
        <v>108</v>
      </c>
      <c r="C475" s="83" t="s">
        <v>883</v>
      </c>
      <c r="D475" s="84" t="s">
        <v>884</v>
      </c>
    </row>
    <row r="476" spans="1:4" x14ac:dyDescent="0.25">
      <c r="A476" s="127" t="s">
        <v>115</v>
      </c>
      <c r="B476" s="127" t="s">
        <v>108</v>
      </c>
      <c r="C476" s="83" t="s">
        <v>887</v>
      </c>
      <c r="D476" s="84" t="s">
        <v>1110</v>
      </c>
    </row>
    <row r="477" spans="1:4" x14ac:dyDescent="0.25">
      <c r="A477" s="127" t="s">
        <v>115</v>
      </c>
      <c r="B477" s="127" t="s">
        <v>108</v>
      </c>
      <c r="C477" s="83" t="s">
        <v>882</v>
      </c>
      <c r="D477" s="83" t="s">
        <v>665</v>
      </c>
    </row>
    <row r="478" spans="1:4" x14ac:dyDescent="0.25">
      <c r="A478" s="127" t="s">
        <v>115</v>
      </c>
      <c r="B478" s="127" t="s">
        <v>108</v>
      </c>
      <c r="C478" s="83" t="s">
        <v>880</v>
      </c>
      <c r="D478" s="83" t="s">
        <v>881</v>
      </c>
    </row>
    <row r="479" spans="1:4" x14ac:dyDescent="0.25">
      <c r="A479" s="128" t="s">
        <v>119</v>
      </c>
      <c r="B479" s="127" t="s">
        <v>108</v>
      </c>
      <c r="C479" s="129" t="s">
        <v>910</v>
      </c>
      <c r="D479" s="81" t="s">
        <v>1111</v>
      </c>
    </row>
    <row r="480" spans="1:4" x14ac:dyDescent="0.25">
      <c r="A480" s="128" t="s">
        <v>119</v>
      </c>
      <c r="B480" s="127" t="s">
        <v>108</v>
      </c>
      <c r="C480" s="129" t="s">
        <v>913</v>
      </c>
      <c r="D480" s="81" t="s">
        <v>1226</v>
      </c>
    </row>
    <row r="481" spans="1:4" x14ac:dyDescent="0.25">
      <c r="A481" s="128" t="s">
        <v>119</v>
      </c>
      <c r="B481" s="127" t="s">
        <v>108</v>
      </c>
      <c r="C481" s="129" t="s">
        <v>912</v>
      </c>
      <c r="D481" s="81" t="s">
        <v>1158</v>
      </c>
    </row>
    <row r="482" spans="1:4" x14ac:dyDescent="0.25">
      <c r="A482" s="128" t="s">
        <v>119</v>
      </c>
      <c r="B482" s="127" t="s">
        <v>108</v>
      </c>
      <c r="C482" s="129" t="s">
        <v>911</v>
      </c>
      <c r="D482" s="81" t="s">
        <v>1112</v>
      </c>
    </row>
    <row r="483" spans="1:4" x14ac:dyDescent="0.25">
      <c r="A483" s="127" t="s">
        <v>116</v>
      </c>
      <c r="B483" s="127" t="s">
        <v>108</v>
      </c>
      <c r="C483" s="130" t="s">
        <v>903</v>
      </c>
      <c r="D483" s="85" t="s">
        <v>904</v>
      </c>
    </row>
    <row r="484" spans="1:4" x14ac:dyDescent="0.25">
      <c r="A484" s="127" t="s">
        <v>116</v>
      </c>
      <c r="B484" s="127" t="s">
        <v>108</v>
      </c>
      <c r="C484" s="130" t="s">
        <v>907</v>
      </c>
      <c r="D484" s="85" t="s">
        <v>902</v>
      </c>
    </row>
    <row r="485" spans="1:4" x14ac:dyDescent="0.25">
      <c r="A485" s="127" t="s">
        <v>116</v>
      </c>
      <c r="B485" s="127" t="s">
        <v>108</v>
      </c>
      <c r="C485" s="130" t="s">
        <v>909</v>
      </c>
      <c r="D485" s="85" t="s">
        <v>1072</v>
      </c>
    </row>
    <row r="486" spans="1:4" x14ac:dyDescent="0.25">
      <c r="A486" s="127" t="s">
        <v>116</v>
      </c>
      <c r="B486" s="127" t="s">
        <v>108</v>
      </c>
      <c r="C486" s="130" t="s">
        <v>901</v>
      </c>
      <c r="D486" s="85" t="s">
        <v>908</v>
      </c>
    </row>
    <row r="487" spans="1:4" x14ac:dyDescent="0.25">
      <c r="A487" s="127" t="s">
        <v>116</v>
      </c>
      <c r="B487" s="127" t="s">
        <v>108</v>
      </c>
      <c r="C487" s="130" t="s">
        <v>905</v>
      </c>
      <c r="D487" s="85" t="s">
        <v>906</v>
      </c>
    </row>
    <row r="488" spans="1:4" x14ac:dyDescent="0.25">
      <c r="A488" s="96" t="s">
        <v>141</v>
      </c>
      <c r="B488" s="132" t="s">
        <v>124</v>
      </c>
      <c r="C488" s="96" t="s">
        <v>268</v>
      </c>
      <c r="D488" s="96" t="s">
        <v>1010</v>
      </c>
    </row>
    <row r="489" spans="1:4" x14ac:dyDescent="0.25">
      <c r="A489" s="96" t="s">
        <v>141</v>
      </c>
      <c r="B489" s="132" t="s">
        <v>124</v>
      </c>
      <c r="C489" s="96" t="s">
        <v>270</v>
      </c>
      <c r="D489" s="96" t="s">
        <v>1011</v>
      </c>
    </row>
    <row r="490" spans="1:4" x14ac:dyDescent="0.25">
      <c r="A490" s="96" t="s">
        <v>141</v>
      </c>
      <c r="B490" s="132" t="s">
        <v>124</v>
      </c>
      <c r="C490" s="96" t="s">
        <v>267</v>
      </c>
      <c r="D490" s="96" t="s">
        <v>1012</v>
      </c>
    </row>
    <row r="491" spans="1:4" x14ac:dyDescent="0.25">
      <c r="A491" s="96" t="s">
        <v>141</v>
      </c>
      <c r="B491" s="132" t="s">
        <v>124</v>
      </c>
      <c r="C491" s="96" t="s">
        <v>269</v>
      </c>
      <c r="D491" s="96" t="s">
        <v>1013</v>
      </c>
    </row>
    <row r="492" spans="1:4" x14ac:dyDescent="0.25">
      <c r="A492" s="75" t="s">
        <v>77</v>
      </c>
      <c r="B492" s="132" t="s">
        <v>124</v>
      </c>
      <c r="C492" s="69" t="s">
        <v>684</v>
      </c>
      <c r="D492" s="69" t="s">
        <v>685</v>
      </c>
    </row>
    <row r="493" spans="1:4" x14ac:dyDescent="0.25">
      <c r="A493" s="138" t="s">
        <v>77</v>
      </c>
      <c r="B493" s="140" t="s">
        <v>124</v>
      </c>
      <c r="C493" s="142" t="s">
        <v>686</v>
      </c>
      <c r="D493" s="142" t="s">
        <v>687</v>
      </c>
    </row>
    <row r="494" spans="1:4" x14ac:dyDescent="0.25">
      <c r="A494" s="132" t="s">
        <v>123</v>
      </c>
      <c r="B494" s="132" t="s">
        <v>124</v>
      </c>
      <c r="C494" s="132" t="s">
        <v>929</v>
      </c>
      <c r="D494" s="86" t="s">
        <v>1073</v>
      </c>
    </row>
    <row r="495" spans="1:4" x14ac:dyDescent="0.25">
      <c r="A495" s="132" t="s">
        <v>123</v>
      </c>
      <c r="B495" s="132" t="s">
        <v>124</v>
      </c>
      <c r="C495" s="132" t="s">
        <v>934</v>
      </c>
      <c r="D495" s="86" t="s">
        <v>935</v>
      </c>
    </row>
    <row r="496" spans="1:4" x14ac:dyDescent="0.25">
      <c r="A496" s="132" t="s">
        <v>123</v>
      </c>
      <c r="B496" s="132" t="s">
        <v>124</v>
      </c>
      <c r="C496" s="132" t="s">
        <v>932</v>
      </c>
      <c r="D496" s="86" t="s">
        <v>1113</v>
      </c>
    </row>
    <row r="497" spans="1:4" x14ac:dyDescent="0.25">
      <c r="A497" s="132" t="s">
        <v>123</v>
      </c>
      <c r="B497" s="132" t="s">
        <v>124</v>
      </c>
      <c r="C497" s="132" t="s">
        <v>930</v>
      </c>
      <c r="D497" s="86" t="s">
        <v>931</v>
      </c>
    </row>
    <row r="498" spans="1:4" x14ac:dyDescent="0.25">
      <c r="A498" s="132" t="s">
        <v>123</v>
      </c>
      <c r="B498" s="132" t="s">
        <v>124</v>
      </c>
      <c r="C498" s="132" t="s">
        <v>933</v>
      </c>
      <c r="D498" s="86" t="s">
        <v>499</v>
      </c>
    </row>
    <row r="499" spans="1:4" x14ac:dyDescent="0.25">
      <c r="A499" s="132" t="s">
        <v>127</v>
      </c>
      <c r="B499" s="132" t="s">
        <v>124</v>
      </c>
      <c r="C499" s="132" t="s">
        <v>924</v>
      </c>
      <c r="D499" s="86" t="s">
        <v>1227</v>
      </c>
    </row>
    <row r="500" spans="1:4" x14ac:dyDescent="0.25">
      <c r="A500" s="132" t="s">
        <v>127</v>
      </c>
      <c r="B500" s="132" t="s">
        <v>124</v>
      </c>
      <c r="C500" s="132" t="s">
        <v>922</v>
      </c>
      <c r="D500" s="86" t="s">
        <v>1228</v>
      </c>
    </row>
    <row r="501" spans="1:4" x14ac:dyDescent="0.25">
      <c r="A501" s="132" t="s">
        <v>127</v>
      </c>
      <c r="B501" s="132" t="s">
        <v>124</v>
      </c>
      <c r="C501" s="132" t="s">
        <v>928</v>
      </c>
      <c r="D501" s="86" t="s">
        <v>1229</v>
      </c>
    </row>
    <row r="502" spans="1:4" x14ac:dyDescent="0.25">
      <c r="A502" s="132" t="s">
        <v>127</v>
      </c>
      <c r="B502" s="132" t="s">
        <v>124</v>
      </c>
      <c r="C502" s="132" t="s">
        <v>1159</v>
      </c>
      <c r="D502" s="86" t="s">
        <v>1230</v>
      </c>
    </row>
    <row r="503" spans="1:4" x14ac:dyDescent="0.25">
      <c r="A503" s="132" t="s">
        <v>127</v>
      </c>
      <c r="B503" s="132" t="s">
        <v>124</v>
      </c>
      <c r="C503" s="132" t="s">
        <v>923</v>
      </c>
      <c r="D503" s="86" t="s">
        <v>926</v>
      </c>
    </row>
    <row r="504" spans="1:4" x14ac:dyDescent="0.25">
      <c r="A504" s="132" t="s">
        <v>127</v>
      </c>
      <c r="B504" s="132" t="s">
        <v>124</v>
      </c>
      <c r="C504" s="132" t="s">
        <v>927</v>
      </c>
      <c r="D504" s="86" t="s">
        <v>806</v>
      </c>
    </row>
    <row r="505" spans="1:4" x14ac:dyDescent="0.25">
      <c r="A505" s="132" t="s">
        <v>127</v>
      </c>
      <c r="B505" s="132" t="s">
        <v>124</v>
      </c>
      <c r="C505" s="132" t="s">
        <v>925</v>
      </c>
      <c r="D505" s="86" t="s">
        <v>1074</v>
      </c>
    </row>
    <row r="506" spans="1:4" x14ac:dyDescent="0.25">
      <c r="A506" s="132" t="s">
        <v>952</v>
      </c>
      <c r="B506" s="132" t="s">
        <v>124</v>
      </c>
      <c r="C506" s="132" t="s">
        <v>957</v>
      </c>
      <c r="D506" s="86" t="s">
        <v>958</v>
      </c>
    </row>
    <row r="507" spans="1:4" x14ac:dyDescent="0.25">
      <c r="A507" s="132" t="s">
        <v>952</v>
      </c>
      <c r="B507" s="132" t="s">
        <v>124</v>
      </c>
      <c r="C507" s="132" t="s">
        <v>955</v>
      </c>
      <c r="D507" s="86" t="s">
        <v>956</v>
      </c>
    </row>
    <row r="508" spans="1:4" x14ac:dyDescent="0.25">
      <c r="A508" s="132" t="s">
        <v>952</v>
      </c>
      <c r="B508" s="132" t="s">
        <v>124</v>
      </c>
      <c r="C508" s="132" t="s">
        <v>953</v>
      </c>
      <c r="D508" s="86" t="s">
        <v>954</v>
      </c>
    </row>
    <row r="509" spans="1:4" x14ac:dyDescent="0.25">
      <c r="A509" s="132" t="s">
        <v>952</v>
      </c>
      <c r="B509" s="132" t="s">
        <v>124</v>
      </c>
      <c r="C509" s="132" t="s">
        <v>959</v>
      </c>
      <c r="D509" s="86" t="s">
        <v>960</v>
      </c>
    </row>
    <row r="510" spans="1:4" x14ac:dyDescent="0.25">
      <c r="A510" s="132" t="s">
        <v>952</v>
      </c>
      <c r="B510" s="132" t="s">
        <v>124</v>
      </c>
      <c r="C510" s="132" t="s">
        <v>962</v>
      </c>
      <c r="D510" s="86" t="s">
        <v>1075</v>
      </c>
    </row>
    <row r="511" spans="1:4" x14ac:dyDescent="0.25">
      <c r="A511" s="132" t="s">
        <v>952</v>
      </c>
      <c r="B511" s="132" t="s">
        <v>124</v>
      </c>
      <c r="C511" s="132" t="s">
        <v>961</v>
      </c>
      <c r="D511" s="86" t="s">
        <v>1076</v>
      </c>
    </row>
    <row r="512" spans="1:4" x14ac:dyDescent="0.25">
      <c r="A512" s="132" t="s">
        <v>129</v>
      </c>
      <c r="B512" s="132" t="s">
        <v>124</v>
      </c>
      <c r="C512" s="132" t="s">
        <v>963</v>
      </c>
      <c r="D512" s="86" t="s">
        <v>1077</v>
      </c>
    </row>
    <row r="513" spans="1:4" x14ac:dyDescent="0.25">
      <c r="A513" s="132" t="s">
        <v>129</v>
      </c>
      <c r="B513" s="132" t="s">
        <v>124</v>
      </c>
      <c r="C513" s="132" t="s">
        <v>968</v>
      </c>
      <c r="D513" s="86" t="s">
        <v>969</v>
      </c>
    </row>
    <row r="514" spans="1:4" x14ac:dyDescent="0.25">
      <c r="A514" s="132" t="s">
        <v>129</v>
      </c>
      <c r="B514" s="132" t="s">
        <v>124</v>
      </c>
      <c r="C514" s="132" t="s">
        <v>966</v>
      </c>
      <c r="D514" s="86" t="s">
        <v>967</v>
      </c>
    </row>
    <row r="515" spans="1:4" x14ac:dyDescent="0.25">
      <c r="A515" s="132" t="s">
        <v>129</v>
      </c>
      <c r="B515" s="132" t="s">
        <v>124</v>
      </c>
      <c r="C515" s="132" t="s">
        <v>964</v>
      </c>
      <c r="D515" s="86" t="s">
        <v>965</v>
      </c>
    </row>
    <row r="516" spans="1:4" x14ac:dyDescent="0.25">
      <c r="A516" s="132" t="s">
        <v>130</v>
      </c>
      <c r="B516" s="132" t="s">
        <v>124</v>
      </c>
      <c r="C516" s="132" t="s">
        <v>918</v>
      </c>
      <c r="D516" s="86" t="s">
        <v>787</v>
      </c>
    </row>
    <row r="517" spans="1:4" x14ac:dyDescent="0.25">
      <c r="A517" s="132" t="s">
        <v>130</v>
      </c>
      <c r="B517" s="132" t="s">
        <v>124</v>
      </c>
      <c r="C517" s="132" t="s">
        <v>920</v>
      </c>
      <c r="D517" s="86" t="s">
        <v>1114</v>
      </c>
    </row>
    <row r="518" spans="1:4" x14ac:dyDescent="0.25">
      <c r="A518" s="132" t="s">
        <v>130</v>
      </c>
      <c r="B518" s="132" t="s">
        <v>124</v>
      </c>
      <c r="C518" s="132" t="s">
        <v>917</v>
      </c>
      <c r="D518" s="86" t="s">
        <v>1256</v>
      </c>
    </row>
    <row r="519" spans="1:4" x14ac:dyDescent="0.25">
      <c r="A519" s="132" t="s">
        <v>130</v>
      </c>
      <c r="B519" s="132" t="s">
        <v>124</v>
      </c>
      <c r="C519" s="132" t="s">
        <v>919</v>
      </c>
      <c r="D519" s="86" t="s">
        <v>1257</v>
      </c>
    </row>
    <row r="520" spans="1:4" x14ac:dyDescent="0.25">
      <c r="A520" s="132" t="s">
        <v>130</v>
      </c>
      <c r="B520" s="132" t="s">
        <v>124</v>
      </c>
      <c r="C520" s="132" t="s">
        <v>921</v>
      </c>
      <c r="D520" s="86" t="s">
        <v>1258</v>
      </c>
    </row>
    <row r="521" spans="1:4" x14ac:dyDescent="0.25">
      <c r="A521" s="132" t="s">
        <v>126</v>
      </c>
      <c r="B521" s="132" t="s">
        <v>124</v>
      </c>
      <c r="C521" s="132" t="s">
        <v>916</v>
      </c>
      <c r="D521" s="86" t="s">
        <v>842</v>
      </c>
    </row>
    <row r="522" spans="1:4" x14ac:dyDescent="0.25">
      <c r="A522" s="132" t="s">
        <v>126</v>
      </c>
      <c r="B522" s="132" t="s">
        <v>124</v>
      </c>
      <c r="C522" s="132" t="s">
        <v>914</v>
      </c>
      <c r="D522" s="86" t="s">
        <v>915</v>
      </c>
    </row>
    <row r="523" spans="1:4" x14ac:dyDescent="0.25">
      <c r="A523" s="132" t="s">
        <v>136</v>
      </c>
      <c r="B523" s="132" t="s">
        <v>124</v>
      </c>
      <c r="C523" s="132" t="s">
        <v>979</v>
      </c>
      <c r="D523" s="86" t="s">
        <v>980</v>
      </c>
    </row>
    <row r="524" spans="1:4" x14ac:dyDescent="0.25">
      <c r="A524" s="132" t="s">
        <v>136</v>
      </c>
      <c r="B524" s="132" t="s">
        <v>124</v>
      </c>
      <c r="C524" s="132" t="s">
        <v>985</v>
      </c>
      <c r="D524" s="86" t="s">
        <v>986</v>
      </c>
    </row>
    <row r="525" spans="1:4" x14ac:dyDescent="0.25">
      <c r="A525" s="132" t="s">
        <v>136</v>
      </c>
      <c r="B525" s="132" t="s">
        <v>124</v>
      </c>
      <c r="C525" s="132" t="s">
        <v>990</v>
      </c>
      <c r="D525" s="86" t="s">
        <v>991</v>
      </c>
    </row>
    <row r="526" spans="1:4" x14ac:dyDescent="0.25">
      <c r="A526" s="132" t="s">
        <v>136</v>
      </c>
      <c r="B526" s="132" t="s">
        <v>124</v>
      </c>
      <c r="C526" s="132" t="s">
        <v>982</v>
      </c>
      <c r="D526" s="86" t="s">
        <v>1231</v>
      </c>
    </row>
    <row r="527" spans="1:4" x14ac:dyDescent="0.25">
      <c r="A527" s="132" t="s">
        <v>136</v>
      </c>
      <c r="B527" s="132" t="s">
        <v>124</v>
      </c>
      <c r="C527" s="132" t="s">
        <v>987</v>
      </c>
      <c r="D527" s="86" t="s">
        <v>988</v>
      </c>
    </row>
    <row r="528" spans="1:4" x14ac:dyDescent="0.25">
      <c r="A528" s="132" t="s">
        <v>136</v>
      </c>
      <c r="B528" s="132" t="s">
        <v>124</v>
      </c>
      <c r="C528" s="132" t="s">
        <v>981</v>
      </c>
      <c r="D528" s="86" t="s">
        <v>1298</v>
      </c>
    </row>
    <row r="529" spans="1:4" x14ac:dyDescent="0.25">
      <c r="A529" s="132" t="s">
        <v>136</v>
      </c>
      <c r="B529" s="132" t="s">
        <v>124</v>
      </c>
      <c r="C529" s="132" t="s">
        <v>989</v>
      </c>
      <c r="D529" s="86" t="s">
        <v>1232</v>
      </c>
    </row>
    <row r="530" spans="1:4" x14ac:dyDescent="0.25">
      <c r="A530" s="132" t="s">
        <v>136</v>
      </c>
      <c r="B530" s="132" t="s">
        <v>124</v>
      </c>
      <c r="C530" s="132" t="s">
        <v>983</v>
      </c>
      <c r="D530" s="86" t="s">
        <v>984</v>
      </c>
    </row>
    <row r="531" spans="1:4" x14ac:dyDescent="0.25">
      <c r="A531" s="132" t="s">
        <v>1259</v>
      </c>
      <c r="B531" s="132" t="s">
        <v>124</v>
      </c>
      <c r="C531" s="132" t="s">
        <v>975</v>
      </c>
      <c r="D531" s="86" t="s">
        <v>976</v>
      </c>
    </row>
    <row r="532" spans="1:4" x14ac:dyDescent="0.25">
      <c r="A532" s="132" t="s">
        <v>1259</v>
      </c>
      <c r="B532" s="132" t="s">
        <v>124</v>
      </c>
      <c r="C532" s="132" t="s">
        <v>978</v>
      </c>
      <c r="D532" s="86" t="s">
        <v>1260</v>
      </c>
    </row>
    <row r="533" spans="1:4" x14ac:dyDescent="0.25">
      <c r="A533" s="132" t="s">
        <v>1259</v>
      </c>
      <c r="B533" s="132" t="s">
        <v>124</v>
      </c>
      <c r="C533" s="132" t="s">
        <v>977</v>
      </c>
      <c r="D533" s="86" t="s">
        <v>1115</v>
      </c>
    </row>
    <row r="534" spans="1:4" x14ac:dyDescent="0.25">
      <c r="A534" s="132" t="s">
        <v>135</v>
      </c>
      <c r="B534" s="132" t="s">
        <v>124</v>
      </c>
      <c r="C534" s="132" t="s">
        <v>973</v>
      </c>
      <c r="D534" s="86" t="s">
        <v>974</v>
      </c>
    </row>
    <row r="535" spans="1:4" x14ac:dyDescent="0.25">
      <c r="A535" s="132" t="s">
        <v>135</v>
      </c>
      <c r="B535" s="132" t="s">
        <v>124</v>
      </c>
      <c r="C535" s="132" t="s">
        <v>970</v>
      </c>
      <c r="D535" s="86" t="s">
        <v>1116</v>
      </c>
    </row>
    <row r="536" spans="1:4" x14ac:dyDescent="0.25">
      <c r="A536" s="132" t="s">
        <v>135</v>
      </c>
      <c r="B536" s="132" t="s">
        <v>124</v>
      </c>
      <c r="C536" s="132" t="s">
        <v>971</v>
      </c>
      <c r="D536" s="86" t="s">
        <v>972</v>
      </c>
    </row>
    <row r="537" spans="1:4" x14ac:dyDescent="0.25">
      <c r="A537" s="132" t="s">
        <v>135</v>
      </c>
      <c r="B537" s="132" t="s">
        <v>124</v>
      </c>
      <c r="C537" s="132" t="s">
        <v>1161</v>
      </c>
      <c r="D537" s="86" t="s">
        <v>1299</v>
      </c>
    </row>
    <row r="538" spans="1:4" x14ac:dyDescent="0.25">
      <c r="A538" s="132" t="s">
        <v>132</v>
      </c>
      <c r="B538" s="132" t="s">
        <v>124</v>
      </c>
      <c r="C538" s="132" t="s">
        <v>945</v>
      </c>
      <c r="D538" s="86" t="s">
        <v>946</v>
      </c>
    </row>
    <row r="539" spans="1:4" x14ac:dyDescent="0.25">
      <c r="A539" s="132" t="s">
        <v>132</v>
      </c>
      <c r="B539" s="132" t="s">
        <v>124</v>
      </c>
      <c r="C539" s="132" t="s">
        <v>947</v>
      </c>
      <c r="D539" s="86" t="s">
        <v>948</v>
      </c>
    </row>
    <row r="540" spans="1:4" x14ac:dyDescent="0.25">
      <c r="A540" s="132" t="s">
        <v>132</v>
      </c>
      <c r="B540" s="132" t="s">
        <v>124</v>
      </c>
      <c r="C540" s="132" t="s">
        <v>949</v>
      </c>
      <c r="D540" s="86" t="s">
        <v>950</v>
      </c>
    </row>
    <row r="541" spans="1:4" x14ac:dyDescent="0.25">
      <c r="A541" s="132" t="s">
        <v>132</v>
      </c>
      <c r="B541" s="132" t="s">
        <v>124</v>
      </c>
      <c r="C541" s="132" t="s">
        <v>951</v>
      </c>
      <c r="D541" s="86" t="s">
        <v>1300</v>
      </c>
    </row>
    <row r="542" spans="1:4" x14ac:dyDescent="0.25">
      <c r="A542" s="132" t="s">
        <v>134</v>
      </c>
      <c r="B542" s="132" t="s">
        <v>124</v>
      </c>
      <c r="C542" s="132" t="s">
        <v>940</v>
      </c>
      <c r="D542" s="86" t="s">
        <v>941</v>
      </c>
    </row>
    <row r="543" spans="1:4" x14ac:dyDescent="0.25">
      <c r="A543" s="132" t="s">
        <v>134</v>
      </c>
      <c r="B543" s="132" t="s">
        <v>124</v>
      </c>
      <c r="C543" s="132" t="s">
        <v>938</v>
      </c>
      <c r="D543" s="86" t="s">
        <v>939</v>
      </c>
    </row>
    <row r="544" spans="1:4" x14ac:dyDescent="0.25">
      <c r="A544" s="132" t="s">
        <v>134</v>
      </c>
      <c r="B544" s="132" t="s">
        <v>124</v>
      </c>
      <c r="C544" s="132" t="s">
        <v>936</v>
      </c>
      <c r="D544" s="86" t="s">
        <v>937</v>
      </c>
    </row>
    <row r="545" spans="1:4" x14ac:dyDescent="0.25">
      <c r="A545" s="132" t="s">
        <v>134</v>
      </c>
      <c r="B545" s="132" t="s">
        <v>124</v>
      </c>
      <c r="C545" s="132" t="s">
        <v>943</v>
      </c>
      <c r="D545" s="86" t="s">
        <v>944</v>
      </c>
    </row>
    <row r="546" spans="1:4" x14ac:dyDescent="0.25">
      <c r="A546" s="132" t="s">
        <v>134</v>
      </c>
      <c r="B546" s="132" t="s">
        <v>124</v>
      </c>
      <c r="C546" s="132" t="s">
        <v>942</v>
      </c>
      <c r="D546" s="86" t="s">
        <v>1078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Dealer Wise</vt:lpstr>
      <vt:lpstr>Sheet2</vt:lpstr>
      <vt:lpstr>Region Wise</vt:lpstr>
      <vt:lpstr>Zone Wise</vt:lpstr>
      <vt:lpstr>DSR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Arifur Rahman</cp:lastModifiedBy>
  <cp:lastPrinted>2019-03-28T13:43:59Z</cp:lastPrinted>
  <dcterms:created xsi:type="dcterms:W3CDTF">2018-02-20T04:51:28Z</dcterms:created>
  <dcterms:modified xsi:type="dcterms:W3CDTF">2020-01-28T16:31:45Z</dcterms:modified>
</cp:coreProperties>
</file>