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719DAD8-91DA-4759-94B7-BBD30D429695}" xr6:coauthVersionLast="45" xr6:coauthVersionMax="45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Smartphone" sheetId="6" r:id="rId1"/>
    <sheet name="Feature" sheetId="7" r:id="rId2"/>
    <sheet name="Value Sales" sheetId="1" r:id="rId3"/>
    <sheet name="Qty Sales" sheetId="2" r:id="rId4"/>
    <sheet name="Value Share" sheetId="3" r:id="rId5"/>
    <sheet name="Qty Share" sheetId="4" r:id="rId6"/>
    <sheet name="For PPT" sheetId="5" state="hidden" r:id="rId7"/>
  </sheets>
  <definedNames>
    <definedName name="_xlnm._FilterDatabase" localSheetId="3" hidden="1">'Qty Sales'!$A$1:$P$1</definedName>
    <definedName name="_xlnm._FilterDatabase" localSheetId="2" hidden="1">'Value Sales'!$A$1:$P$1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4" l="1"/>
  <c r="O16" i="4"/>
  <c r="N16" i="4"/>
  <c r="M16" i="4"/>
  <c r="L16" i="4"/>
  <c r="K16" i="4"/>
  <c r="J16" i="4"/>
  <c r="I16" i="4"/>
  <c r="H16" i="4"/>
  <c r="G16" i="4"/>
  <c r="F16" i="4"/>
  <c r="E16" i="4"/>
  <c r="Q15" i="4"/>
  <c r="N31" i="4" s="1"/>
  <c r="Q14" i="4"/>
  <c r="O30" i="4" s="1"/>
  <c r="Q13" i="4"/>
  <c r="P29" i="4" s="1"/>
  <c r="Q12" i="4"/>
  <c r="P28" i="4" s="1"/>
  <c r="Q11" i="4"/>
  <c r="M27" i="4" s="1"/>
  <c r="Q10" i="4"/>
  <c r="N26" i="4" s="1"/>
  <c r="Q9" i="4"/>
  <c r="O25" i="4" s="1"/>
  <c r="Q8" i="4"/>
  <c r="P24" i="4" s="1"/>
  <c r="Q7" i="4"/>
  <c r="M23" i="4" s="1"/>
  <c r="Q6" i="4"/>
  <c r="N22" i="4" s="1"/>
  <c r="Q5" i="4"/>
  <c r="O21" i="4" s="1"/>
  <c r="Q4" i="4"/>
  <c r="P20" i="4" s="1"/>
  <c r="Q3" i="4"/>
  <c r="M19" i="4" s="1"/>
  <c r="P16" i="3"/>
  <c r="O16" i="3"/>
  <c r="N16" i="3"/>
  <c r="M16" i="3"/>
  <c r="L16" i="3"/>
  <c r="K16" i="3"/>
  <c r="J16" i="3"/>
  <c r="I16" i="3"/>
  <c r="H16" i="3"/>
  <c r="G16" i="3"/>
  <c r="F16" i="3"/>
  <c r="E16" i="3"/>
  <c r="Q15" i="3"/>
  <c r="O31" i="3" s="1"/>
  <c r="Q14" i="3"/>
  <c r="P30" i="3" s="1"/>
  <c r="Q13" i="3"/>
  <c r="Q12" i="3"/>
  <c r="K28" i="3" s="1"/>
  <c r="Q11" i="3"/>
  <c r="O27" i="3" s="1"/>
  <c r="Q10" i="3"/>
  <c r="P26" i="3" s="1"/>
  <c r="Q9" i="3"/>
  <c r="Q8" i="3"/>
  <c r="K24" i="3" s="1"/>
  <c r="Q7" i="3"/>
  <c r="O23" i="3" s="1"/>
  <c r="Q6" i="3"/>
  <c r="P22" i="3" s="1"/>
  <c r="Q5" i="3"/>
  <c r="F21" i="3" s="1"/>
  <c r="Q4" i="3"/>
  <c r="K20" i="3" s="1"/>
  <c r="Q3" i="3"/>
  <c r="O19" i="3" s="1"/>
  <c r="H21" i="4" l="1"/>
  <c r="I25" i="4"/>
  <c r="P21" i="4"/>
  <c r="F27" i="4"/>
  <c r="N19" i="4"/>
  <c r="E24" i="4"/>
  <c r="F28" i="4"/>
  <c r="J20" i="4"/>
  <c r="M24" i="4"/>
  <c r="N28" i="4"/>
  <c r="I30" i="3"/>
  <c r="L24" i="3"/>
  <c r="L20" i="3"/>
  <c r="I26" i="3"/>
  <c r="N22" i="3"/>
  <c r="F22" i="3"/>
  <c r="O28" i="3"/>
  <c r="E20" i="4"/>
  <c r="M20" i="4"/>
  <c r="I21" i="4"/>
  <c r="F23" i="4"/>
  <c r="F24" i="4"/>
  <c r="N24" i="4"/>
  <c r="L25" i="4"/>
  <c r="J27" i="4"/>
  <c r="I28" i="4"/>
  <c r="E29" i="4"/>
  <c r="F19" i="4"/>
  <c r="F20" i="4"/>
  <c r="N20" i="4"/>
  <c r="L21" i="4"/>
  <c r="J23" i="4"/>
  <c r="I24" i="4"/>
  <c r="E25" i="4"/>
  <c r="M25" i="4"/>
  <c r="N27" i="4"/>
  <c r="J28" i="4"/>
  <c r="I29" i="4"/>
  <c r="J19" i="4"/>
  <c r="I20" i="4"/>
  <c r="E21" i="4"/>
  <c r="M21" i="4"/>
  <c r="N23" i="4"/>
  <c r="J24" i="4"/>
  <c r="H25" i="4"/>
  <c r="P25" i="4"/>
  <c r="E28" i="4"/>
  <c r="M28" i="4"/>
  <c r="M29" i="4"/>
  <c r="I19" i="3"/>
  <c r="I23" i="3"/>
  <c r="E27" i="3"/>
  <c r="J27" i="3"/>
  <c r="E31" i="3"/>
  <c r="J31" i="3"/>
  <c r="P31" i="3"/>
  <c r="E19" i="3"/>
  <c r="J19" i="3"/>
  <c r="P19" i="3"/>
  <c r="O20" i="3"/>
  <c r="I22" i="3"/>
  <c r="E23" i="3"/>
  <c r="J23" i="3"/>
  <c r="P23" i="3"/>
  <c r="P24" i="3"/>
  <c r="J26" i="3"/>
  <c r="F27" i="3"/>
  <c r="L27" i="3"/>
  <c r="G28" i="3"/>
  <c r="P28" i="3"/>
  <c r="J30" i="3"/>
  <c r="F31" i="3"/>
  <c r="L31" i="3"/>
  <c r="F19" i="3"/>
  <c r="L19" i="3"/>
  <c r="G20" i="3"/>
  <c r="J22" i="3"/>
  <c r="F23" i="3"/>
  <c r="L23" i="3"/>
  <c r="H24" i="3"/>
  <c r="E26" i="3"/>
  <c r="M26" i="3"/>
  <c r="H27" i="3"/>
  <c r="M27" i="3"/>
  <c r="H28" i="3"/>
  <c r="E30" i="3"/>
  <c r="M30" i="3"/>
  <c r="H31" i="3"/>
  <c r="M31" i="3"/>
  <c r="N19" i="3"/>
  <c r="N23" i="3"/>
  <c r="P27" i="3"/>
  <c r="H19" i="3"/>
  <c r="M19" i="3"/>
  <c r="E22" i="3"/>
  <c r="M22" i="3"/>
  <c r="H23" i="3"/>
  <c r="M23" i="3"/>
  <c r="F26" i="3"/>
  <c r="N26" i="3"/>
  <c r="I27" i="3"/>
  <c r="N27" i="3"/>
  <c r="F30" i="3"/>
  <c r="N30" i="3"/>
  <c r="I31" i="3"/>
  <c r="N31" i="3"/>
  <c r="G22" i="4"/>
  <c r="O22" i="4"/>
  <c r="G26" i="4"/>
  <c r="O26" i="4"/>
  <c r="G19" i="4"/>
  <c r="O19" i="4"/>
  <c r="L22" i="4"/>
  <c r="G23" i="4"/>
  <c r="H26" i="4"/>
  <c r="G27" i="4"/>
  <c r="O27" i="4"/>
  <c r="L30" i="4"/>
  <c r="G31" i="4"/>
  <c r="O31" i="4"/>
  <c r="Q16" i="4"/>
  <c r="H32" i="4" s="1"/>
  <c r="H19" i="4"/>
  <c r="L19" i="4"/>
  <c r="P19" i="4"/>
  <c r="G20" i="4"/>
  <c r="K20" i="4"/>
  <c r="O20" i="4"/>
  <c r="F21" i="4"/>
  <c r="J21" i="4"/>
  <c r="N21" i="4"/>
  <c r="E22" i="4"/>
  <c r="I22" i="4"/>
  <c r="M22" i="4"/>
  <c r="H23" i="4"/>
  <c r="L23" i="4"/>
  <c r="P23" i="4"/>
  <c r="G24" i="4"/>
  <c r="K24" i="4"/>
  <c r="O24" i="4"/>
  <c r="F25" i="4"/>
  <c r="J25" i="4"/>
  <c r="N25" i="4"/>
  <c r="E26" i="4"/>
  <c r="I26" i="4"/>
  <c r="M26" i="4"/>
  <c r="H27" i="4"/>
  <c r="L27" i="4"/>
  <c r="P27" i="4"/>
  <c r="G28" i="4"/>
  <c r="K28" i="4"/>
  <c r="O28" i="4"/>
  <c r="F29" i="4"/>
  <c r="J29" i="4"/>
  <c r="N29" i="4"/>
  <c r="E30" i="4"/>
  <c r="I30" i="4"/>
  <c r="M30" i="4"/>
  <c r="H31" i="4"/>
  <c r="L31" i="4"/>
  <c r="P31" i="4"/>
  <c r="K22" i="4"/>
  <c r="K26" i="4"/>
  <c r="K19" i="4"/>
  <c r="H22" i="4"/>
  <c r="P22" i="4"/>
  <c r="K23" i="4"/>
  <c r="O23" i="4"/>
  <c r="L26" i="4"/>
  <c r="P26" i="4"/>
  <c r="K27" i="4"/>
  <c r="H30" i="4"/>
  <c r="P30" i="4"/>
  <c r="K31" i="4"/>
  <c r="E19" i="4"/>
  <c r="I19" i="4"/>
  <c r="H20" i="4"/>
  <c r="L20" i="4"/>
  <c r="G21" i="4"/>
  <c r="K21" i="4"/>
  <c r="F22" i="4"/>
  <c r="J22" i="4"/>
  <c r="E23" i="4"/>
  <c r="I23" i="4"/>
  <c r="H24" i="4"/>
  <c r="L24" i="4"/>
  <c r="G25" i="4"/>
  <c r="K25" i="4"/>
  <c r="F26" i="4"/>
  <c r="J26" i="4"/>
  <c r="E27" i="4"/>
  <c r="I27" i="4"/>
  <c r="H28" i="4"/>
  <c r="L28" i="4"/>
  <c r="G29" i="4"/>
  <c r="K29" i="4"/>
  <c r="O29" i="4"/>
  <c r="F30" i="4"/>
  <c r="J30" i="4"/>
  <c r="N30" i="4"/>
  <c r="E31" i="4"/>
  <c r="I31" i="4"/>
  <c r="M31" i="4"/>
  <c r="H29" i="4"/>
  <c r="L29" i="4"/>
  <c r="G30" i="4"/>
  <c r="K30" i="4"/>
  <c r="F31" i="4"/>
  <c r="J31" i="4"/>
  <c r="M21" i="3"/>
  <c r="I21" i="3"/>
  <c r="E21" i="3"/>
  <c r="P21" i="3"/>
  <c r="L21" i="3"/>
  <c r="H21" i="3"/>
  <c r="M25" i="3"/>
  <c r="I25" i="3"/>
  <c r="E25" i="3"/>
  <c r="P25" i="3"/>
  <c r="L25" i="3"/>
  <c r="H25" i="3"/>
  <c r="M29" i="3"/>
  <c r="I29" i="3"/>
  <c r="E29" i="3"/>
  <c r="P29" i="3"/>
  <c r="L29" i="3"/>
  <c r="H29" i="3"/>
  <c r="O29" i="3"/>
  <c r="K29" i="3"/>
  <c r="N21" i="3"/>
  <c r="K25" i="3"/>
  <c r="J29" i="3"/>
  <c r="G21" i="3"/>
  <c r="O21" i="3"/>
  <c r="F25" i="3"/>
  <c r="N25" i="3"/>
  <c r="N29" i="3"/>
  <c r="J21" i="3"/>
  <c r="G25" i="3"/>
  <c r="O25" i="3"/>
  <c r="F29" i="3"/>
  <c r="N20" i="3"/>
  <c r="J20" i="3"/>
  <c r="F20" i="3"/>
  <c r="M20" i="3"/>
  <c r="I20" i="3"/>
  <c r="E20" i="3"/>
  <c r="N24" i="3"/>
  <c r="J24" i="3"/>
  <c r="F24" i="3"/>
  <c r="M24" i="3"/>
  <c r="I24" i="3"/>
  <c r="E24" i="3"/>
  <c r="N28" i="3"/>
  <c r="J28" i="3"/>
  <c r="F28" i="3"/>
  <c r="M28" i="3"/>
  <c r="I28" i="3"/>
  <c r="E28" i="3"/>
  <c r="Q16" i="3"/>
  <c r="N32" i="3" s="1"/>
  <c r="H20" i="3"/>
  <c r="P20" i="3"/>
  <c r="K21" i="3"/>
  <c r="G24" i="3"/>
  <c r="O24" i="3"/>
  <c r="J25" i="3"/>
  <c r="L28" i="3"/>
  <c r="G29" i="3"/>
  <c r="G22" i="3"/>
  <c r="K22" i="3"/>
  <c r="O22" i="3"/>
  <c r="G26" i="3"/>
  <c r="K26" i="3"/>
  <c r="O26" i="3"/>
  <c r="G30" i="3"/>
  <c r="K30" i="3"/>
  <c r="O30" i="3"/>
  <c r="G19" i="3"/>
  <c r="K19" i="3"/>
  <c r="H22" i="3"/>
  <c r="L22" i="3"/>
  <c r="G23" i="3"/>
  <c r="K23" i="3"/>
  <c r="H26" i="3"/>
  <c r="L26" i="3"/>
  <c r="G27" i="3"/>
  <c r="K27" i="3"/>
  <c r="H30" i="3"/>
  <c r="L30" i="3"/>
  <c r="G31" i="3"/>
  <c r="K31" i="3"/>
  <c r="M32" i="3" l="1"/>
  <c r="Q25" i="4"/>
  <c r="Q26" i="4"/>
  <c r="Q22" i="4"/>
  <c r="Q31" i="3"/>
  <c r="Q27" i="3"/>
  <c r="Q23" i="3"/>
  <c r="Q19" i="3"/>
  <c r="E32" i="3"/>
  <c r="O32" i="4"/>
  <c r="Q28" i="4"/>
  <c r="Q24" i="4"/>
  <c r="Q20" i="4"/>
  <c r="L32" i="4"/>
  <c r="Q29" i="4"/>
  <c r="Q21" i="4"/>
  <c r="Q26" i="3"/>
  <c r="J32" i="3"/>
  <c r="Q27" i="4"/>
  <c r="Q23" i="4"/>
  <c r="Q19" i="4"/>
  <c r="M32" i="4"/>
  <c r="Q30" i="4"/>
  <c r="J32" i="4"/>
  <c r="F32" i="4"/>
  <c r="N32" i="4"/>
  <c r="I32" i="4"/>
  <c r="Q31" i="4"/>
  <c r="G32" i="4"/>
  <c r="E32" i="4"/>
  <c r="P32" i="4"/>
  <c r="K32" i="4"/>
  <c r="Q22" i="3"/>
  <c r="I32" i="3"/>
  <c r="Q24" i="3"/>
  <c r="Q29" i="3"/>
  <c r="Q21" i="3"/>
  <c r="Q30" i="3"/>
  <c r="O32" i="3"/>
  <c r="K32" i="3"/>
  <c r="G32" i="3"/>
  <c r="P32" i="3"/>
  <c r="L32" i="3"/>
  <c r="H32" i="3"/>
  <c r="Q28" i="3"/>
  <c r="Q20" i="3"/>
  <c r="F32" i="3"/>
  <c r="Q25" i="3"/>
  <c r="Q32" i="4" l="1"/>
  <c r="Q32" i="3"/>
  <c r="B6" i="5" l="1"/>
  <c r="B17" i="5" l="1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C16" i="5"/>
  <c r="D16" i="5"/>
  <c r="E16" i="5"/>
  <c r="F16" i="5"/>
  <c r="G16" i="5"/>
  <c r="H16" i="5"/>
  <c r="I16" i="5"/>
  <c r="J16" i="5"/>
  <c r="K16" i="5"/>
  <c r="L16" i="5"/>
  <c r="M16" i="5"/>
  <c r="B16" i="5"/>
  <c r="D25" i="5" l="1"/>
  <c r="L25" i="5"/>
  <c r="H25" i="5"/>
  <c r="K25" i="5"/>
  <c r="G25" i="5"/>
  <c r="C25" i="5"/>
  <c r="B25" i="5"/>
  <c r="J25" i="5"/>
  <c r="F25" i="5"/>
  <c r="M25" i="5"/>
  <c r="I25" i="5"/>
  <c r="E25" i="5"/>
  <c r="N22" i="5" l="1"/>
  <c r="O22" i="5" s="1"/>
  <c r="N23" i="5"/>
  <c r="O23" i="5" s="1"/>
  <c r="N17" i="5"/>
  <c r="O17" i="5" s="1"/>
  <c r="N19" i="5"/>
  <c r="O19" i="5" s="1"/>
  <c r="N20" i="5"/>
  <c r="O20" i="5" s="1"/>
  <c r="N21" i="5"/>
  <c r="O21" i="5" s="1"/>
  <c r="N24" i="5"/>
  <c r="O24" i="5" s="1"/>
  <c r="N16" i="5"/>
  <c r="O16" i="5" s="1"/>
  <c r="N18" i="5"/>
  <c r="O18" i="5" s="1"/>
  <c r="N25" i="5"/>
  <c r="O25" i="5" l="1"/>
  <c r="C2" i="5" l="1"/>
  <c r="D2" i="5"/>
  <c r="E2" i="5"/>
  <c r="F2" i="5"/>
  <c r="G2" i="5"/>
  <c r="H2" i="5"/>
  <c r="I2" i="5"/>
  <c r="J2" i="5"/>
  <c r="K2" i="5"/>
  <c r="L2" i="5"/>
  <c r="M2" i="5"/>
  <c r="C3" i="5"/>
  <c r="D3" i="5"/>
  <c r="E3" i="5"/>
  <c r="F3" i="5"/>
  <c r="G3" i="5"/>
  <c r="H3" i="5"/>
  <c r="I3" i="5"/>
  <c r="J3" i="5"/>
  <c r="K3" i="5"/>
  <c r="L3" i="5"/>
  <c r="M3" i="5"/>
  <c r="C4" i="5"/>
  <c r="D4" i="5"/>
  <c r="E4" i="5"/>
  <c r="F4" i="5"/>
  <c r="G4" i="5"/>
  <c r="H4" i="5"/>
  <c r="I4" i="5"/>
  <c r="J4" i="5"/>
  <c r="K4" i="5"/>
  <c r="L4" i="5"/>
  <c r="M4" i="5"/>
  <c r="C5" i="5"/>
  <c r="D5" i="5"/>
  <c r="E5" i="5"/>
  <c r="F5" i="5"/>
  <c r="G5" i="5"/>
  <c r="H5" i="5"/>
  <c r="I5" i="5"/>
  <c r="J5" i="5"/>
  <c r="K5" i="5"/>
  <c r="L5" i="5"/>
  <c r="M5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B3" i="5"/>
  <c r="B4" i="5"/>
  <c r="B5" i="5"/>
  <c r="B7" i="5"/>
  <c r="B8" i="5"/>
  <c r="B9" i="5"/>
  <c r="B10" i="5"/>
  <c r="B2" i="5"/>
  <c r="B11" i="5" l="1"/>
  <c r="J11" i="5"/>
  <c r="F11" i="5"/>
  <c r="M11" i="5"/>
  <c r="I11" i="5"/>
  <c r="E11" i="5"/>
  <c r="L11" i="5"/>
  <c r="H11" i="5"/>
  <c r="D11" i="5"/>
  <c r="K11" i="5"/>
  <c r="G11" i="5"/>
  <c r="C11" i="5"/>
  <c r="N9" i="5" l="1"/>
  <c r="O9" i="5" s="1"/>
  <c r="N6" i="5"/>
  <c r="O6" i="5" s="1"/>
  <c r="N8" i="5"/>
  <c r="O8" i="5" s="1"/>
  <c r="N10" i="5"/>
  <c r="O10" i="5" s="1"/>
  <c r="N5" i="5"/>
  <c r="O5" i="5" s="1"/>
  <c r="N3" i="5"/>
  <c r="O3" i="5" s="1"/>
  <c r="N4" i="5"/>
  <c r="O4" i="5" s="1"/>
  <c r="N2" i="5"/>
  <c r="O2" i="5" s="1"/>
  <c r="N7" i="5"/>
  <c r="O7" i="5" s="1"/>
  <c r="N11" i="5"/>
  <c r="O11" i="5" l="1"/>
</calcChain>
</file>

<file path=xl/sharedStrings.xml><?xml version="1.0" encoding="utf-8"?>
<sst xmlns="http://schemas.openxmlformats.org/spreadsheetml/2006/main" count="524" uniqueCount="84">
  <si>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</si>
  <si>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</si>
  <si>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</si>
  <si>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</si>
  <si>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</si>
  <si>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</si>
  <si>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</si>
  <si>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</si>
  <si>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</si>
  <si>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</si>
  <si>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</si>
  <si>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</si>
  <si>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</si>
  <si>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</si>
  <si>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</si>
  <si>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</si>
  <si>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Barisal</t>
  </si>
  <si>
    <t>Chittagong</t>
  </si>
  <si>
    <t>Dhaka North</t>
  </si>
  <si>
    <t>Dhaka South</t>
  </si>
  <si>
    <t>Khulna</t>
  </si>
  <si>
    <t>Mymensingh</t>
  </si>
  <si>
    <t>Haque Enterprise</t>
  </si>
  <si>
    <t>Rajshahi</t>
  </si>
  <si>
    <t>Chapai Nawabganj</t>
  </si>
  <si>
    <t>Hello Naogaon</t>
  </si>
  <si>
    <t>Naogaon</t>
  </si>
  <si>
    <t>Hello Rajshahi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</si>
  <si>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</si>
  <si>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</si>
  <si>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</si>
  <si>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</si>
  <si>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</si>
  <si>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</si>
  <si>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</si>
  <si>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</si>
  <si>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</si>
  <si>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</si>
  <si>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</si>
  <si>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</si>
  <si>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</si>
  <si>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</si>
  <si>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</si>
  <si>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</si>
  <si>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Total</t>
  </si>
  <si>
    <t>National</t>
  </si>
  <si>
    <t xml:space="preserve">Symphony Share </t>
  </si>
  <si>
    <t>Tulip-2</t>
  </si>
  <si>
    <t>Rank</t>
  </si>
  <si>
    <t>Model</t>
  </si>
  <si>
    <t>Qty</t>
  </si>
  <si>
    <t>itel</t>
  </si>
  <si>
    <t>VIVO</t>
  </si>
  <si>
    <t>National Sales for the month of November'19</t>
  </si>
  <si>
    <t>Others (if Any)</t>
  </si>
  <si>
    <t>S15 pro</t>
  </si>
  <si>
    <t>Alpha</t>
  </si>
  <si>
    <t>Redmi 8</t>
  </si>
  <si>
    <t>Redmi 8A</t>
  </si>
  <si>
    <t>Y11</t>
  </si>
  <si>
    <t>Y12</t>
  </si>
  <si>
    <t>Top sale model</t>
  </si>
  <si>
    <t>A2 Core</t>
  </si>
  <si>
    <t>RX7mini</t>
  </si>
  <si>
    <t>A30s</t>
  </si>
  <si>
    <t>A46 1GB</t>
  </si>
  <si>
    <t>G9</t>
  </si>
  <si>
    <t>Y90</t>
  </si>
  <si>
    <t>A50s</t>
  </si>
  <si>
    <t>H8 Terbo</t>
  </si>
  <si>
    <t>Note 8</t>
  </si>
  <si>
    <t>it2171</t>
  </si>
  <si>
    <t>L3</t>
  </si>
  <si>
    <t>BD45</t>
  </si>
  <si>
    <t>it5260</t>
  </si>
  <si>
    <t>MM20</t>
  </si>
  <si>
    <t>MH34</t>
  </si>
  <si>
    <t>it5617</t>
  </si>
  <si>
    <t>ML19</t>
  </si>
  <si>
    <t>W705</t>
  </si>
  <si>
    <t>RX6mini</t>
  </si>
  <si>
    <t>Mugdho Corporation</t>
  </si>
  <si>
    <t>National Primary Sales for the month of December'19</t>
  </si>
  <si>
    <t>Region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</si>
</sst>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/>
    </xf>
    <xf numFmtId="164" fontId="5" fillId="4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164" fontId="5" fillId="7" borderId="1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wrapText="1"/>
    </xf>
    <xf numFmtId="37" fontId="5" fillId="8" borderId="1" xfId="0" applyNumberFormat="1" applyFont="1" applyFill="1" applyBorder="1" applyAlignment="1">
      <alignment horizontal="center" vertical="center"/>
    </xf>
    <xf numFmtId="37" fontId="5" fillId="8" borderId="1" xfId="1" applyNumberFormat="1" applyFont="1" applyFill="1" applyBorder="1" applyAlignment="1">
      <alignment horizontal="center" vertical="center"/>
    </xf>
    <xf numFmtId="37" fontId="5" fillId="7" borderId="1" xfId="0" applyNumberFormat="1" applyFont="1" applyFill="1" applyBorder="1" applyAlignment="1">
      <alignment horizontal="center" vertical="center"/>
    </xf>
    <xf numFmtId="37" fontId="5" fillId="7" borderId="1" xfId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/>
    <xf numFmtId="0" fontId="2" fillId="6" borderId="1" xfId="0" applyFont="1" applyFill="1" applyBorder="1" applyAlignment="1">
      <alignment vertical="center"/>
    </xf>
    <xf numFmtId="164" fontId="5" fillId="8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vertical="center"/>
    </xf>
    <xf numFmtId="37" fontId="5" fillId="8" borderId="1" xfId="0" applyNumberFormat="1" applyFont="1" applyFill="1" applyBorder="1" applyAlignment="1">
      <alignment vertical="center"/>
    </xf>
    <xf numFmtId="37" fontId="5" fillId="8" borderId="1" xfId="1" applyNumberFormat="1" applyFont="1" applyFill="1" applyBorder="1" applyAlignment="1">
      <alignment vertical="center"/>
    </xf>
    <xf numFmtId="37" fontId="5" fillId="7" borderId="1" xfId="0" applyNumberFormat="1" applyFont="1" applyFill="1" applyBorder="1" applyAlignment="1">
      <alignment vertical="center"/>
    </xf>
    <xf numFmtId="37" fontId="5" fillId="7" borderId="1" xfId="1" applyNumberFormat="1" applyFont="1" applyFill="1" applyBorder="1" applyAlignment="1">
      <alignment vertical="center"/>
    </xf>
    <xf numFmtId="164" fontId="5" fillId="7" borderId="1" xfId="1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5" fillId="7" borderId="0" xfId="0" applyFont="1" applyFill="1"/>
    <xf numFmtId="37" fontId="3" fillId="9" borderId="1" xfId="1" applyNumberFormat="1" applyFont="1" applyFill="1" applyBorder="1" applyAlignment="1">
      <alignment horizontal="left" vertical="center"/>
    </xf>
    <xf numFmtId="37" fontId="3" fillId="9" borderId="1" xfId="1" applyNumberFormat="1" applyFont="1" applyFill="1" applyBorder="1" applyAlignment="1">
      <alignment horizontal="center" vertical="center"/>
    </xf>
    <xf numFmtId="37" fontId="5" fillId="7" borderId="1" xfId="0" applyNumberFormat="1" applyFont="1" applyFill="1" applyBorder="1"/>
    <xf numFmtId="37" fontId="3" fillId="8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/>
    <xf numFmtId="37" fontId="3" fillId="7" borderId="1" xfId="0" applyNumberFormat="1" applyFont="1" applyFill="1" applyBorder="1"/>
    <xf numFmtId="0" fontId="3" fillId="7" borderId="0" xfId="0" applyFont="1" applyFill="1"/>
    <xf numFmtId="37" fontId="5" fillId="7" borderId="0" xfId="0" applyNumberFormat="1" applyFont="1" applyFill="1"/>
    <xf numFmtId="37" fontId="3" fillId="11" borderId="1" xfId="1" applyNumberFormat="1" applyFont="1" applyFill="1" applyBorder="1" applyAlignment="1">
      <alignment horizontal="left" vertical="center"/>
    </xf>
    <xf numFmtId="37" fontId="3" fillId="11" borderId="1" xfId="1" applyNumberFormat="1" applyFont="1" applyFill="1" applyBorder="1" applyAlignment="1">
      <alignment horizontal="center" vertical="center"/>
    </xf>
    <xf numFmtId="164" fontId="3" fillId="11" borderId="1" xfId="1" applyNumberFormat="1" applyFont="1" applyFill="1" applyBorder="1" applyAlignment="1">
      <alignment horizontal="center" vertical="center"/>
    </xf>
    <xf numFmtId="0" fontId="3" fillId="11" borderId="1" xfId="0" applyFont="1" applyFill="1" applyBorder="1"/>
    <xf numFmtId="9" fontId="5" fillId="8" borderId="1" xfId="2" applyFont="1" applyFill="1" applyBorder="1" applyAlignment="1">
      <alignment horizontal="center" vertical="center"/>
    </xf>
    <xf numFmtId="9" fontId="8" fillId="8" borderId="1" xfId="2" applyFont="1" applyFill="1" applyBorder="1" applyAlignment="1">
      <alignment horizontal="center" vertical="center"/>
    </xf>
    <xf numFmtId="37" fontId="3" fillId="1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9" fontId="3" fillId="12" borderId="1" xfId="2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center"/>
    </xf>
    <xf numFmtId="37" fontId="3" fillId="7" borderId="1" xfId="0" applyNumberFormat="1" applyFont="1" applyFill="1" applyBorder="1" applyAlignment="1">
      <alignment horizontal="center"/>
    </xf>
    <xf numFmtId="37" fontId="5" fillId="7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N7" sqref="N7"/>
    </sheetView>
  </sheetViews>
  <sheetFormatPr defaultColWidth="7.28515625" defaultRowHeight="15" x14ac:dyDescent="0.25"/>
  <cols>
    <col min="1" max="1" width="7.28515625" style="15"/>
    <col min="8" max="8" width="9.42578125" bestFit="1" customWidth="1"/>
  </cols>
  <sheetData>
    <row r="1" spans="1:11" x14ac:dyDescent="0.25">
      <c r="A1" s="62" t="s">
        <v>82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x14ac:dyDescent="0.25">
      <c r="A2" s="63" t="s">
        <v>48</v>
      </c>
      <c r="B2" s="65" t="s">
        <v>5</v>
      </c>
      <c r="C2" s="66"/>
      <c r="D2" s="65" t="s">
        <v>51</v>
      </c>
      <c r="E2" s="66"/>
      <c r="F2" s="65" t="s">
        <v>6</v>
      </c>
      <c r="G2" s="66"/>
      <c r="H2" s="65" t="s">
        <v>12</v>
      </c>
      <c r="I2" s="66"/>
      <c r="J2" s="65" t="s">
        <v>52</v>
      </c>
      <c r="K2" s="66"/>
    </row>
    <row r="3" spans="1:11" x14ac:dyDescent="0.25">
      <c r="A3" s="64"/>
      <c r="B3" s="14" t="s">
        <v>49</v>
      </c>
      <c r="C3" s="14" t="s">
        <v>50</v>
      </c>
      <c r="D3" s="14" t="s">
        <v>49</v>
      </c>
      <c r="E3" s="14" t="s">
        <v>50</v>
      </c>
      <c r="F3" s="14" t="s">
        <v>49</v>
      </c>
      <c r="G3" s="14" t="s">
        <v>50</v>
      </c>
      <c r="H3" s="14" t="s">
        <v>49</v>
      </c>
      <c r="I3" s="14" t="s">
        <v>50</v>
      </c>
      <c r="J3" s="14" t="s">
        <v>49</v>
      </c>
      <c r="K3" s="14" t="s">
        <v>50</v>
      </c>
    </row>
    <row r="4" spans="1:11" x14ac:dyDescent="0.25">
      <c r="A4" s="10">
        <v>1</v>
      </c>
      <c r="B4" s="1" t="s">
        <v>62</v>
      </c>
      <c r="C4" s="1">
        <v>1600</v>
      </c>
      <c r="D4" s="1" t="s">
        <v>65</v>
      </c>
      <c r="E4" s="1">
        <v>760</v>
      </c>
      <c r="F4" s="1" t="s">
        <v>63</v>
      </c>
      <c r="G4" s="1">
        <v>490</v>
      </c>
      <c r="H4" s="1" t="s">
        <v>57</v>
      </c>
      <c r="I4" s="1">
        <v>840</v>
      </c>
      <c r="J4" s="1" t="s">
        <v>59</v>
      </c>
      <c r="K4" s="1">
        <v>1200</v>
      </c>
    </row>
    <row r="5" spans="1:11" x14ac:dyDescent="0.25">
      <c r="A5" s="10">
        <v>2</v>
      </c>
      <c r="B5" s="1" t="s">
        <v>64</v>
      </c>
      <c r="C5" s="1">
        <v>900</v>
      </c>
      <c r="D5" s="1" t="s">
        <v>55</v>
      </c>
      <c r="E5" s="1">
        <v>520</v>
      </c>
      <c r="F5" s="1" t="s">
        <v>66</v>
      </c>
      <c r="G5" s="1">
        <v>385</v>
      </c>
      <c r="H5" s="1" t="s">
        <v>58</v>
      </c>
      <c r="I5" s="1">
        <v>640</v>
      </c>
      <c r="J5" s="1" t="s">
        <v>67</v>
      </c>
      <c r="K5" s="1">
        <v>900</v>
      </c>
    </row>
    <row r="6" spans="1:11" x14ac:dyDescent="0.25">
      <c r="A6" s="10">
        <v>3</v>
      </c>
      <c r="B6" s="1" t="s">
        <v>68</v>
      </c>
      <c r="C6" s="1">
        <v>530</v>
      </c>
      <c r="D6" s="1" t="s">
        <v>56</v>
      </c>
      <c r="E6" s="1">
        <v>180</v>
      </c>
      <c r="F6" s="1" t="s">
        <v>80</v>
      </c>
      <c r="G6" s="1">
        <v>350</v>
      </c>
      <c r="H6" s="1" t="s">
        <v>70</v>
      </c>
      <c r="I6" s="1">
        <v>540</v>
      </c>
      <c r="J6" s="1" t="s">
        <v>60</v>
      </c>
      <c r="K6" s="1">
        <v>350</v>
      </c>
    </row>
    <row r="7" spans="1:11" x14ac:dyDescent="0.25">
      <c r="A7" s="10">
        <v>4</v>
      </c>
      <c r="B7" s="1"/>
      <c r="C7" s="1"/>
      <c r="D7" s="1"/>
      <c r="E7" s="1"/>
      <c r="F7" s="1" t="s">
        <v>69</v>
      </c>
      <c r="G7" s="1">
        <v>280</v>
      </c>
      <c r="H7" s="1"/>
      <c r="I7" s="1"/>
      <c r="J7" s="1"/>
      <c r="K7" s="1"/>
    </row>
    <row r="8" spans="1:11" x14ac:dyDescent="0.25">
      <c r="A8" s="10">
        <v>5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0">
        <v>6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0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0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0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0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7" spans="4:8" x14ac:dyDescent="0.25">
      <c r="D17" s="61" t="s">
        <v>61</v>
      </c>
      <c r="E17" s="61"/>
      <c r="F17" s="61"/>
      <c r="G17" s="61"/>
      <c r="H17" s="61"/>
    </row>
  </sheetData>
  <mergeCells count="8">
    <mergeCell ref="D17:H17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22" sqref="C22"/>
    </sheetView>
  </sheetViews>
  <sheetFormatPr defaultRowHeight="15" x14ac:dyDescent="0.25"/>
  <cols>
    <col min="1" max="1" width="6.7109375" style="15" customWidth="1"/>
    <col min="2" max="9" width="11.85546875" customWidth="1"/>
  </cols>
  <sheetData>
    <row r="1" spans="1:9" x14ac:dyDescent="0.25">
      <c r="A1" s="16" t="s">
        <v>53</v>
      </c>
    </row>
    <row r="2" spans="1:9" x14ac:dyDescent="0.25">
      <c r="A2" s="63" t="s">
        <v>48</v>
      </c>
      <c r="B2" s="65" t="s">
        <v>51</v>
      </c>
      <c r="C2" s="66"/>
      <c r="D2" s="65" t="s">
        <v>6</v>
      </c>
      <c r="E2" s="66"/>
      <c r="F2" s="65" t="s">
        <v>13</v>
      </c>
      <c r="G2" s="66"/>
      <c r="H2" s="65" t="s">
        <v>54</v>
      </c>
      <c r="I2" s="66"/>
    </row>
    <row r="3" spans="1:9" x14ac:dyDescent="0.25">
      <c r="A3" s="64"/>
      <c r="B3" s="14" t="s">
        <v>49</v>
      </c>
      <c r="C3" s="14" t="s">
        <v>50</v>
      </c>
      <c r="D3" s="14" t="s">
        <v>49</v>
      </c>
      <c r="E3" s="14" t="s">
        <v>50</v>
      </c>
      <c r="F3" s="14" t="s">
        <v>49</v>
      </c>
      <c r="G3" s="14" t="s">
        <v>50</v>
      </c>
      <c r="H3" s="14" t="s">
        <v>49</v>
      </c>
      <c r="I3" s="14" t="s">
        <v>50</v>
      </c>
    </row>
    <row r="4" spans="1:9" x14ac:dyDescent="0.25">
      <c r="A4" s="10">
        <v>1</v>
      </c>
      <c r="B4" s="1" t="s">
        <v>71</v>
      </c>
      <c r="C4" s="1">
        <v>4300</v>
      </c>
      <c r="D4" s="1" t="s">
        <v>72</v>
      </c>
      <c r="E4" s="1">
        <v>3500</v>
      </c>
      <c r="F4" s="1" t="s">
        <v>73</v>
      </c>
      <c r="G4" s="1">
        <v>2200</v>
      </c>
      <c r="H4" s="1"/>
      <c r="I4" s="1"/>
    </row>
    <row r="5" spans="1:9" x14ac:dyDescent="0.25">
      <c r="A5" s="10">
        <v>2</v>
      </c>
      <c r="B5" s="1" t="s">
        <v>74</v>
      </c>
      <c r="C5" s="1">
        <v>2350</v>
      </c>
      <c r="D5" s="1" t="s">
        <v>75</v>
      </c>
      <c r="E5" s="1">
        <v>3200</v>
      </c>
      <c r="F5" s="1" t="s">
        <v>76</v>
      </c>
      <c r="G5" s="1">
        <v>1880</v>
      </c>
      <c r="H5" s="1"/>
      <c r="I5" s="1"/>
    </row>
    <row r="6" spans="1:9" x14ac:dyDescent="0.25">
      <c r="A6" s="10">
        <v>3</v>
      </c>
      <c r="B6" s="1" t="s">
        <v>77</v>
      </c>
      <c r="C6" s="1">
        <v>2100</v>
      </c>
      <c r="D6" s="1" t="s">
        <v>78</v>
      </c>
      <c r="E6" s="1">
        <v>2850</v>
      </c>
      <c r="F6" s="1" t="s">
        <v>79</v>
      </c>
      <c r="G6" s="1">
        <v>1450</v>
      </c>
      <c r="H6" s="1"/>
      <c r="I6" s="1"/>
    </row>
    <row r="7" spans="1:9" x14ac:dyDescent="0.25">
      <c r="A7" s="10">
        <v>4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0">
        <v>5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0">
        <v>6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0">
        <v>7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0">
        <v>8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0">
        <v>9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0">
        <v>10</v>
      </c>
      <c r="B13" s="1"/>
      <c r="C13" s="1"/>
      <c r="D13" s="1"/>
      <c r="E13" s="1"/>
      <c r="F13" s="1"/>
      <c r="G13" s="1"/>
      <c r="H13" s="1"/>
      <c r="I13" s="1"/>
    </row>
    <row r="18" spans="4:8" x14ac:dyDescent="0.25">
      <c r="D18" s="61" t="s">
        <v>61</v>
      </c>
      <c r="E18" s="61"/>
      <c r="F18" s="61"/>
      <c r="G18" s="61"/>
      <c r="H18" s="61"/>
    </row>
  </sheetData>
  <mergeCells count="6">
    <mergeCell ref="D18:H18"/>
    <mergeCell ref="B2:C2"/>
    <mergeCell ref="D2:E2"/>
    <mergeCell ref="A2:A3"/>
    <mergeCell ref="H2:I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14"/>
    </sheetView>
  </sheetViews>
  <sheetFormatPr defaultColWidth="9" defaultRowHeight="15" x14ac:dyDescent="0.25"/>
  <cols>
    <col min="1" max="1" width="22.140625" style="18" bestFit="1" customWidth="1"/>
    <col min="2" max="2" width="6.42578125" style="2" bestFit="1" customWidth="1"/>
    <col min="3" max="3" width="6.7109375" style="2" bestFit="1" customWidth="1"/>
    <col min="4" max="4" width="13.140625" style="18" bestFit="1" customWidth="1"/>
    <col min="5" max="5" width="11.140625" style="2" bestFit="1" customWidth="1"/>
    <col min="6" max="6" width="9.5703125" style="2" bestFit="1" customWidth="1"/>
    <col min="7" max="7" width="8.7109375" style="2" bestFit="1" customWidth="1"/>
    <col min="8" max="8" width="8.85546875" style="2" bestFit="1" customWidth="1"/>
    <col min="9" max="16" width="8.7109375" style="2" bestFit="1" customWidth="1"/>
    <col min="17" max="16384" width="9" style="2"/>
  </cols>
  <sheetData>
    <row r="1" spans="1:16" x14ac:dyDescent="0.25">
      <c r="A1" s="3" t="s">
        <v>0</v>
      </c>
      <c r="B1" s="3" t="s">
        <v>1</v>
      </c>
      <c r="C1" s="3" t="s">
        <v>2</v>
      </c>
      <c r="D1" s="3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1" t="s">
        <v>22</v>
      </c>
      <c r="B2" s="17" t="s">
        <v>23</v>
      </c>
      <c r="C2" s="17" t="s">
        <v>23</v>
      </c>
      <c r="D2" s="12" t="s">
        <v>24</v>
      </c>
      <c r="E2" s="19">
        <v>2410847.9270000006</v>
      </c>
      <c r="F2" s="13">
        <v>6900700</v>
      </c>
      <c r="G2" s="13">
        <v>813560</v>
      </c>
      <c r="H2" s="13">
        <v>3439980</v>
      </c>
      <c r="I2" s="13">
        <v>341410</v>
      </c>
      <c r="J2" s="13">
        <v>745940</v>
      </c>
      <c r="K2" s="13">
        <v>1207388</v>
      </c>
      <c r="L2" s="13">
        <v>53223</v>
      </c>
      <c r="M2" s="13">
        <v>533443</v>
      </c>
      <c r="N2" s="13">
        <v>579165</v>
      </c>
      <c r="O2" s="13">
        <v>9300</v>
      </c>
      <c r="P2" s="13">
        <v>1981178</v>
      </c>
    </row>
    <row r="3" spans="1:16" x14ac:dyDescent="0.2">
      <c r="A3" s="11" t="s">
        <v>25</v>
      </c>
      <c r="B3" s="17" t="s">
        <v>23</v>
      </c>
      <c r="C3" s="17" t="s">
        <v>26</v>
      </c>
      <c r="D3" s="12" t="s">
        <v>26</v>
      </c>
      <c r="E3" s="19">
        <v>8114539.042600004</v>
      </c>
      <c r="F3" s="13">
        <v>9800000</v>
      </c>
      <c r="G3" s="13">
        <v>4250250</v>
      </c>
      <c r="H3" s="13">
        <v>7665000</v>
      </c>
      <c r="I3" s="13">
        <v>3800000</v>
      </c>
      <c r="J3" s="13">
        <v>5200000</v>
      </c>
      <c r="K3" s="13">
        <v>1253000</v>
      </c>
      <c r="L3" s="13">
        <v>520000</v>
      </c>
      <c r="M3" s="13">
        <v>6800000</v>
      </c>
      <c r="N3" s="13">
        <v>1000000</v>
      </c>
      <c r="O3" s="13">
        <v>1072520</v>
      </c>
      <c r="P3" s="13">
        <v>9429300</v>
      </c>
    </row>
    <row r="4" spans="1:16" x14ac:dyDescent="0.2">
      <c r="A4" s="11" t="s">
        <v>27</v>
      </c>
      <c r="B4" s="17" t="s">
        <v>23</v>
      </c>
      <c r="C4" s="17" t="s">
        <v>23</v>
      </c>
      <c r="D4" s="12" t="s">
        <v>23</v>
      </c>
      <c r="E4" s="19">
        <v>9386781.7804000061</v>
      </c>
      <c r="F4" s="13">
        <v>15359567</v>
      </c>
      <c r="G4" s="13">
        <v>2098181</v>
      </c>
      <c r="H4" s="13">
        <v>3652297</v>
      </c>
      <c r="I4" s="13">
        <v>1939810</v>
      </c>
      <c r="J4" s="13">
        <v>7687492</v>
      </c>
      <c r="K4" s="13">
        <v>2394387</v>
      </c>
      <c r="L4" s="13">
        <v>705871</v>
      </c>
      <c r="M4" s="13">
        <v>3599030</v>
      </c>
      <c r="N4" s="13">
        <v>1867807</v>
      </c>
      <c r="O4" s="13">
        <v>0</v>
      </c>
      <c r="P4" s="13">
        <v>6236465</v>
      </c>
    </row>
    <row r="5" spans="1:16" x14ac:dyDescent="0.2">
      <c r="A5" s="11" t="s">
        <v>81</v>
      </c>
      <c r="B5" s="12" t="s">
        <v>23</v>
      </c>
      <c r="C5" s="12" t="s">
        <v>40</v>
      </c>
      <c r="D5" s="12" t="s">
        <v>28</v>
      </c>
      <c r="E5" s="21">
        <v>8381492.7058000015</v>
      </c>
      <c r="F5" s="22">
        <v>8213625</v>
      </c>
      <c r="G5" s="22">
        <v>2145780</v>
      </c>
      <c r="H5" s="22">
        <v>3550000</v>
      </c>
      <c r="I5" s="23">
        <v>485000</v>
      </c>
      <c r="J5" s="23">
        <v>2528000</v>
      </c>
      <c r="K5" s="22">
        <v>3065000</v>
      </c>
      <c r="L5" s="22">
        <v>1010000</v>
      </c>
      <c r="M5" s="22">
        <v>3575000</v>
      </c>
      <c r="N5" s="23">
        <v>432800</v>
      </c>
      <c r="O5" s="20">
        <v>293600</v>
      </c>
      <c r="P5" s="22">
        <v>1918050</v>
      </c>
    </row>
    <row r="6" spans="1:16" x14ac:dyDescent="0.2">
      <c r="A6" s="11" t="s">
        <v>29</v>
      </c>
      <c r="B6" s="17" t="s">
        <v>23</v>
      </c>
      <c r="C6" s="17" t="s">
        <v>26</v>
      </c>
      <c r="D6" s="12" t="s">
        <v>26</v>
      </c>
      <c r="E6" s="19">
        <v>5059507.2884000009</v>
      </c>
      <c r="F6" s="13">
        <v>3900000</v>
      </c>
      <c r="G6" s="13">
        <v>1520000</v>
      </c>
      <c r="H6" s="13">
        <v>3640000</v>
      </c>
      <c r="I6" s="13">
        <v>1800000</v>
      </c>
      <c r="J6" s="13">
        <v>2015000</v>
      </c>
      <c r="K6" s="13">
        <v>767050</v>
      </c>
      <c r="L6" s="13">
        <v>380000</v>
      </c>
      <c r="M6" s="13">
        <v>4400000</v>
      </c>
      <c r="N6" s="13">
        <v>544000</v>
      </c>
      <c r="O6" s="13">
        <v>700730</v>
      </c>
      <c r="P6" s="13">
        <v>5522520</v>
      </c>
    </row>
    <row r="7" spans="1:16" x14ac:dyDescent="0.2">
      <c r="A7" s="11" t="s">
        <v>30</v>
      </c>
      <c r="B7" s="17" t="s">
        <v>23</v>
      </c>
      <c r="C7" s="17" t="s">
        <v>31</v>
      </c>
      <c r="D7" s="12" t="s">
        <v>32</v>
      </c>
      <c r="E7" s="19">
        <v>5107328.6376000009</v>
      </c>
      <c r="F7" s="13">
        <v>3500000</v>
      </c>
      <c r="G7" s="13">
        <v>850000</v>
      </c>
      <c r="H7" s="13">
        <v>1460000</v>
      </c>
      <c r="I7" s="13">
        <v>560000</v>
      </c>
      <c r="J7" s="13">
        <v>1850000</v>
      </c>
      <c r="K7" s="13">
        <v>1250000</v>
      </c>
      <c r="L7" s="13">
        <v>450000</v>
      </c>
      <c r="M7" s="13">
        <v>1860000</v>
      </c>
      <c r="N7" s="13">
        <v>850000</v>
      </c>
      <c r="O7" s="13">
        <v>0</v>
      </c>
      <c r="P7" s="13">
        <v>1460000</v>
      </c>
    </row>
    <row r="8" spans="1:16" x14ac:dyDescent="0.2">
      <c r="A8" s="11" t="s">
        <v>33</v>
      </c>
      <c r="B8" s="17" t="s">
        <v>23</v>
      </c>
      <c r="C8" s="17" t="s">
        <v>31</v>
      </c>
      <c r="D8" s="12" t="s">
        <v>32</v>
      </c>
      <c r="E8" s="19">
        <v>16238344.26730001</v>
      </c>
      <c r="F8" s="13">
        <v>19000000</v>
      </c>
      <c r="G8" s="13">
        <v>3650000</v>
      </c>
      <c r="H8" s="13">
        <v>4500000</v>
      </c>
      <c r="I8" s="13">
        <v>1650000</v>
      </c>
      <c r="J8" s="13">
        <v>7500000</v>
      </c>
      <c r="K8" s="13">
        <v>4360000</v>
      </c>
      <c r="L8" s="13">
        <v>2050000</v>
      </c>
      <c r="M8" s="13">
        <v>6480000</v>
      </c>
      <c r="N8" s="13">
        <v>2460000</v>
      </c>
      <c r="O8" s="13">
        <v>0</v>
      </c>
      <c r="P8" s="13">
        <v>4150000</v>
      </c>
    </row>
    <row r="9" spans="1:16" x14ac:dyDescent="0.2">
      <c r="A9" s="11" t="s">
        <v>34</v>
      </c>
      <c r="B9" s="17" t="s">
        <v>23</v>
      </c>
      <c r="C9" s="17" t="s">
        <v>23</v>
      </c>
      <c r="D9" s="12" t="s">
        <v>23</v>
      </c>
      <c r="E9" s="19">
        <v>2124965.3997999998</v>
      </c>
      <c r="F9" s="13">
        <v>1403968</v>
      </c>
      <c r="G9" s="13">
        <v>1180943</v>
      </c>
      <c r="H9" s="13">
        <v>1471181</v>
      </c>
      <c r="I9" s="13">
        <v>100750</v>
      </c>
      <c r="J9" s="13">
        <v>617413</v>
      </c>
      <c r="K9" s="13">
        <v>226458</v>
      </c>
      <c r="L9" s="13">
        <v>127683</v>
      </c>
      <c r="M9" s="13">
        <v>218674</v>
      </c>
      <c r="N9" s="13">
        <v>227351</v>
      </c>
      <c r="O9" s="13">
        <v>0</v>
      </c>
      <c r="P9" s="13">
        <v>1620920</v>
      </c>
    </row>
    <row r="10" spans="1:16" x14ac:dyDescent="0.2">
      <c r="A10" s="11" t="s">
        <v>47</v>
      </c>
      <c r="B10" s="12" t="s">
        <v>23</v>
      </c>
      <c r="C10" s="12" t="s">
        <v>40</v>
      </c>
      <c r="D10" s="12" t="s">
        <v>23</v>
      </c>
      <c r="E10" s="21">
        <v>3849223.8874999997</v>
      </c>
      <c r="F10" s="24">
        <v>3600000</v>
      </c>
      <c r="G10" s="24">
        <v>841200</v>
      </c>
      <c r="H10" s="24">
        <v>2225000</v>
      </c>
      <c r="I10" s="25">
        <v>481000</v>
      </c>
      <c r="J10" s="25">
        <v>530000</v>
      </c>
      <c r="K10" s="24">
        <v>724500</v>
      </c>
      <c r="L10" s="24">
        <v>487500</v>
      </c>
      <c r="M10" s="24">
        <v>837500</v>
      </c>
      <c r="N10" s="25">
        <v>468800</v>
      </c>
      <c r="O10" s="13">
        <v>197600</v>
      </c>
      <c r="P10" s="24">
        <v>711200</v>
      </c>
    </row>
    <row r="11" spans="1:16" x14ac:dyDescent="0.2">
      <c r="A11" s="11" t="s">
        <v>35</v>
      </c>
      <c r="B11" s="17" t="s">
        <v>23</v>
      </c>
      <c r="C11" s="17" t="s">
        <v>36</v>
      </c>
      <c r="D11" s="12" t="s">
        <v>36</v>
      </c>
      <c r="E11" s="19">
        <v>7852571.6971000023</v>
      </c>
      <c r="F11" s="13">
        <v>9702000</v>
      </c>
      <c r="G11" s="13">
        <v>0</v>
      </c>
      <c r="H11" s="13">
        <v>4345646.76</v>
      </c>
      <c r="I11" s="13">
        <v>2346826.9000000004</v>
      </c>
      <c r="J11" s="13">
        <v>4992000</v>
      </c>
      <c r="K11" s="13">
        <v>1804924.0000000002</v>
      </c>
      <c r="L11" s="13">
        <v>801900</v>
      </c>
      <c r="M11" s="13">
        <v>7616787.5847588424</v>
      </c>
      <c r="N11" s="13">
        <v>407300.625</v>
      </c>
      <c r="O11" s="13">
        <v>0</v>
      </c>
      <c r="P11" s="13">
        <v>2155725</v>
      </c>
    </row>
    <row r="12" spans="1:16" x14ac:dyDescent="0.2">
      <c r="A12" s="11" t="s">
        <v>37</v>
      </c>
      <c r="B12" s="17" t="s">
        <v>23</v>
      </c>
      <c r="C12" s="17" t="s">
        <v>36</v>
      </c>
      <c r="D12" s="12" t="s">
        <v>38</v>
      </c>
      <c r="E12" s="19">
        <v>8289632.7013000008</v>
      </c>
      <c r="F12" s="13">
        <v>6468000</v>
      </c>
      <c r="G12" s="13">
        <v>0</v>
      </c>
      <c r="H12" s="13">
        <v>4011366.2399999998</v>
      </c>
      <c r="I12" s="13">
        <v>1920131.1</v>
      </c>
      <c r="J12" s="13">
        <v>4608000</v>
      </c>
      <c r="K12" s="13">
        <v>1476756</v>
      </c>
      <c r="L12" s="13">
        <v>980100.00000000012</v>
      </c>
      <c r="M12" s="13">
        <v>5077858.3898392282</v>
      </c>
      <c r="N12" s="13">
        <v>497811.87500000006</v>
      </c>
      <c r="O12" s="13">
        <v>0</v>
      </c>
      <c r="P12" s="13">
        <v>1763775</v>
      </c>
    </row>
    <row r="13" spans="1:16" x14ac:dyDescent="0.2">
      <c r="A13" s="11" t="s">
        <v>39</v>
      </c>
      <c r="B13" s="12" t="s">
        <v>23</v>
      </c>
      <c r="C13" s="12" t="s">
        <v>40</v>
      </c>
      <c r="D13" s="12" t="s">
        <v>40</v>
      </c>
      <c r="E13" s="21">
        <v>4648802.6617999999</v>
      </c>
      <c r="F13" s="22">
        <v>6500000</v>
      </c>
      <c r="G13" s="22">
        <v>1807200</v>
      </c>
      <c r="H13" s="22">
        <v>3240000</v>
      </c>
      <c r="I13" s="23">
        <v>648000</v>
      </c>
      <c r="J13" s="23">
        <v>1280000</v>
      </c>
      <c r="K13" s="22">
        <v>805500</v>
      </c>
      <c r="L13" s="22">
        <v>667500</v>
      </c>
      <c r="M13" s="22">
        <v>1596000</v>
      </c>
      <c r="N13" s="23">
        <v>410400</v>
      </c>
      <c r="O13" s="20">
        <v>168800</v>
      </c>
      <c r="P13" s="22">
        <v>999900</v>
      </c>
    </row>
    <row r="14" spans="1:16" x14ac:dyDescent="0.2">
      <c r="A14" s="11" t="s">
        <v>41</v>
      </c>
      <c r="B14" s="12" t="s">
        <v>23</v>
      </c>
      <c r="C14" s="12" t="s">
        <v>40</v>
      </c>
      <c r="D14" s="12" t="s">
        <v>40</v>
      </c>
      <c r="E14" s="21">
        <v>9226279.0402000044</v>
      </c>
      <c r="F14" s="24">
        <v>9476545</v>
      </c>
      <c r="G14" s="24">
        <v>419450</v>
      </c>
      <c r="H14" s="24">
        <v>7840000</v>
      </c>
      <c r="I14" s="25">
        <v>729465</v>
      </c>
      <c r="J14" s="25">
        <v>3152450</v>
      </c>
      <c r="K14" s="24">
        <v>2237590</v>
      </c>
      <c r="L14" s="24">
        <v>1125000</v>
      </c>
      <c r="M14" s="24">
        <v>5004000</v>
      </c>
      <c r="N14" s="25">
        <v>824250</v>
      </c>
      <c r="O14" s="13">
        <v>355450</v>
      </c>
      <c r="P14" s="24">
        <v>1256450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:E14"/>
    </sheetView>
  </sheetViews>
  <sheetFormatPr defaultColWidth="9.140625" defaultRowHeight="15" x14ac:dyDescent="0.25"/>
  <cols>
    <col min="1" max="1" width="22.140625" style="18" bestFit="1" customWidth="1"/>
    <col min="2" max="2" width="6.42578125" style="29" bestFit="1" customWidth="1"/>
    <col min="3" max="3" width="6.7109375" style="29" bestFit="1" customWidth="1"/>
    <col min="4" max="4" width="13.140625" style="2" bestFit="1" customWidth="1"/>
    <col min="5" max="5" width="9" style="29" bestFit="1" customWidth="1"/>
    <col min="6" max="6" width="7.7109375" style="29" bestFit="1" customWidth="1"/>
    <col min="7" max="7" width="6.5703125" style="29" bestFit="1" customWidth="1"/>
    <col min="8" max="8" width="8.85546875" style="29" bestFit="1" customWidth="1"/>
    <col min="9" max="9" width="5.140625" style="29" bestFit="1" customWidth="1"/>
    <col min="10" max="10" width="4.42578125" style="29" bestFit="1" customWidth="1"/>
    <col min="11" max="11" width="5.7109375" style="29" bestFit="1" customWidth="1"/>
    <col min="12" max="12" width="6.7109375" style="29" bestFit="1" customWidth="1"/>
    <col min="13" max="13" width="6.28515625" style="29" bestFit="1" customWidth="1"/>
    <col min="14" max="14" width="7.42578125" style="29" bestFit="1" customWidth="1"/>
    <col min="15" max="15" width="7.140625" style="29" bestFit="1" customWidth="1"/>
    <col min="16" max="16" width="6.140625" style="29" bestFit="1" customWidth="1"/>
    <col min="17" max="16384" width="9.140625" style="2"/>
  </cols>
  <sheetData>
    <row r="1" spans="1:16" x14ac:dyDescent="0.25">
      <c r="A1" s="3" t="s">
        <v>0</v>
      </c>
      <c r="B1" s="27" t="s">
        <v>1</v>
      </c>
      <c r="C1" s="27" t="s">
        <v>2</v>
      </c>
      <c r="D1" s="3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</row>
    <row r="2" spans="1:16" x14ac:dyDescent="0.25">
      <c r="A2" s="12" t="s">
        <v>22</v>
      </c>
      <c r="B2" s="30" t="s">
        <v>23</v>
      </c>
      <c r="C2" s="30" t="s">
        <v>23</v>
      </c>
      <c r="D2" s="17" t="s">
        <v>24</v>
      </c>
      <c r="E2" s="32">
        <v>2204</v>
      </c>
      <c r="F2" s="28">
        <v>503</v>
      </c>
      <c r="G2" s="28">
        <v>996</v>
      </c>
      <c r="H2" s="28">
        <v>3154</v>
      </c>
      <c r="I2" s="28">
        <v>30</v>
      </c>
      <c r="J2" s="28">
        <v>60</v>
      </c>
      <c r="K2" s="28">
        <v>588</v>
      </c>
      <c r="L2" s="28">
        <v>6</v>
      </c>
      <c r="M2" s="28">
        <v>38</v>
      </c>
      <c r="N2" s="28">
        <v>671</v>
      </c>
      <c r="O2" s="28">
        <v>9</v>
      </c>
      <c r="P2" s="28">
        <v>1625</v>
      </c>
    </row>
    <row r="3" spans="1:16" x14ac:dyDescent="0.25">
      <c r="A3" s="12" t="s">
        <v>25</v>
      </c>
      <c r="B3" s="30" t="s">
        <v>23</v>
      </c>
      <c r="C3" s="30" t="s">
        <v>26</v>
      </c>
      <c r="D3" s="17" t="s">
        <v>26</v>
      </c>
      <c r="E3" s="32">
        <v>5975</v>
      </c>
      <c r="F3" s="28">
        <v>1822</v>
      </c>
      <c r="G3" s="28">
        <v>3208</v>
      </c>
      <c r="H3" s="28">
        <v>5765</v>
      </c>
      <c r="I3" s="28">
        <v>280</v>
      </c>
      <c r="J3" s="28">
        <v>410</v>
      </c>
      <c r="K3" s="28">
        <v>415</v>
      </c>
      <c r="L3" s="28">
        <v>45</v>
      </c>
      <c r="M3" s="28">
        <v>430</v>
      </c>
      <c r="N3" s="28">
        <v>948</v>
      </c>
      <c r="O3" s="28">
        <v>1016</v>
      </c>
      <c r="P3" s="28">
        <v>4510</v>
      </c>
    </row>
    <row r="4" spans="1:16" x14ac:dyDescent="0.25">
      <c r="A4" s="12" t="s">
        <v>27</v>
      </c>
      <c r="B4" s="30" t="s">
        <v>23</v>
      </c>
      <c r="C4" s="30" t="s">
        <v>23</v>
      </c>
      <c r="D4" s="17" t="s">
        <v>23</v>
      </c>
      <c r="E4" s="32">
        <v>6558</v>
      </c>
      <c r="F4" s="28">
        <v>1476</v>
      </c>
      <c r="G4" s="28">
        <v>2134</v>
      </c>
      <c r="H4" s="28">
        <v>2678</v>
      </c>
      <c r="I4" s="28">
        <v>160</v>
      </c>
      <c r="J4" s="28">
        <v>482</v>
      </c>
      <c r="K4" s="28">
        <v>1013</v>
      </c>
      <c r="L4" s="28">
        <v>73</v>
      </c>
      <c r="M4" s="28">
        <v>344</v>
      </c>
      <c r="N4" s="28">
        <v>2119</v>
      </c>
      <c r="O4" s="28"/>
      <c r="P4" s="28">
        <v>4035</v>
      </c>
    </row>
    <row r="5" spans="1:16" customFormat="1" x14ac:dyDescent="0.25">
      <c r="A5" s="26" t="s">
        <v>81</v>
      </c>
      <c r="B5" s="26" t="s">
        <v>23</v>
      </c>
      <c r="C5" s="26" t="s">
        <v>28</v>
      </c>
      <c r="D5" s="31" t="s">
        <v>28</v>
      </c>
      <c r="E5" s="21">
        <v>5696</v>
      </c>
      <c r="F5" s="33">
        <v>782</v>
      </c>
      <c r="G5" s="33">
        <v>1680</v>
      </c>
      <c r="H5" s="33">
        <v>3000</v>
      </c>
      <c r="I5" s="34">
        <v>45</v>
      </c>
      <c r="J5" s="34">
        <v>169</v>
      </c>
      <c r="K5" s="33">
        <v>462</v>
      </c>
      <c r="L5" s="33">
        <v>148</v>
      </c>
      <c r="M5" s="33">
        <v>270</v>
      </c>
      <c r="N5" s="34">
        <v>666</v>
      </c>
      <c r="O5" s="28">
        <v>367</v>
      </c>
      <c r="P5" s="33">
        <v>1483</v>
      </c>
    </row>
    <row r="6" spans="1:16" x14ac:dyDescent="0.25">
      <c r="A6" s="12" t="s">
        <v>29</v>
      </c>
      <c r="B6" s="30" t="s">
        <v>23</v>
      </c>
      <c r="C6" s="30" t="s">
        <v>26</v>
      </c>
      <c r="D6" s="17" t="s">
        <v>26</v>
      </c>
      <c r="E6" s="32">
        <v>3326</v>
      </c>
      <c r="F6" s="28">
        <v>832</v>
      </c>
      <c r="G6" s="28">
        <v>1350</v>
      </c>
      <c r="H6" s="28">
        <v>2540</v>
      </c>
      <c r="I6" s="28">
        <v>145</v>
      </c>
      <c r="J6" s="28">
        <v>175</v>
      </c>
      <c r="K6" s="28">
        <v>221</v>
      </c>
      <c r="L6" s="28">
        <v>38</v>
      </c>
      <c r="M6" s="28">
        <v>290</v>
      </c>
      <c r="N6" s="28">
        <v>523</v>
      </c>
      <c r="O6" s="28">
        <v>670</v>
      </c>
      <c r="P6" s="28">
        <v>3030</v>
      </c>
    </row>
    <row r="7" spans="1:16" x14ac:dyDescent="0.25">
      <c r="A7" s="12" t="s">
        <v>30</v>
      </c>
      <c r="B7" s="30" t="s">
        <v>23</v>
      </c>
      <c r="C7" s="30" t="s">
        <v>31</v>
      </c>
      <c r="D7" s="17" t="s">
        <v>32</v>
      </c>
      <c r="E7" s="32">
        <v>3232</v>
      </c>
      <c r="F7" s="28">
        <v>280</v>
      </c>
      <c r="G7" s="28">
        <v>700</v>
      </c>
      <c r="H7" s="28">
        <v>1280</v>
      </c>
      <c r="I7" s="28">
        <v>50</v>
      </c>
      <c r="J7" s="28">
        <v>145</v>
      </c>
      <c r="K7" s="28">
        <v>540</v>
      </c>
      <c r="L7" s="28">
        <v>50</v>
      </c>
      <c r="M7" s="28">
        <v>155</v>
      </c>
      <c r="N7" s="28">
        <v>900</v>
      </c>
      <c r="O7" s="28">
        <v>0</v>
      </c>
      <c r="P7" s="28">
        <v>950</v>
      </c>
    </row>
    <row r="8" spans="1:16" x14ac:dyDescent="0.25">
      <c r="A8" s="12" t="s">
        <v>33</v>
      </c>
      <c r="B8" s="30" t="s">
        <v>23</v>
      </c>
      <c r="C8" s="30" t="s">
        <v>31</v>
      </c>
      <c r="D8" s="17" t="s">
        <v>32</v>
      </c>
      <c r="E8" s="32">
        <v>8572</v>
      </c>
      <c r="F8" s="28">
        <v>1860</v>
      </c>
      <c r="G8" s="28">
        <v>2650</v>
      </c>
      <c r="H8" s="28">
        <v>3040</v>
      </c>
      <c r="I8" s="28">
        <v>155</v>
      </c>
      <c r="J8" s="28">
        <v>620</v>
      </c>
      <c r="K8" s="28">
        <v>1570</v>
      </c>
      <c r="L8" s="28">
        <v>225</v>
      </c>
      <c r="M8" s="28">
        <v>560</v>
      </c>
      <c r="N8" s="28">
        <v>2850</v>
      </c>
      <c r="O8" s="28">
        <v>0</v>
      </c>
      <c r="P8" s="28">
        <v>3000</v>
      </c>
    </row>
    <row r="9" spans="1:16" x14ac:dyDescent="0.25">
      <c r="A9" s="12" t="s">
        <v>34</v>
      </c>
      <c r="B9" s="30" t="s">
        <v>23</v>
      </c>
      <c r="C9" s="30" t="s">
        <v>23</v>
      </c>
      <c r="D9" s="17" t="s">
        <v>23</v>
      </c>
      <c r="E9" s="32">
        <v>1981</v>
      </c>
      <c r="F9" s="28">
        <v>138</v>
      </c>
      <c r="G9" s="28">
        <v>1227</v>
      </c>
      <c r="H9" s="28">
        <v>1151</v>
      </c>
      <c r="I9" s="28">
        <v>9</v>
      </c>
      <c r="J9" s="28">
        <v>53</v>
      </c>
      <c r="K9" s="28">
        <v>106</v>
      </c>
      <c r="L9" s="28">
        <v>12</v>
      </c>
      <c r="M9" s="28">
        <v>31</v>
      </c>
      <c r="N9" s="28">
        <v>290</v>
      </c>
      <c r="O9" s="28"/>
      <c r="P9" s="28">
        <v>1317</v>
      </c>
    </row>
    <row r="10" spans="1:16" customFormat="1" x14ac:dyDescent="0.25">
      <c r="A10" s="26" t="s">
        <v>47</v>
      </c>
      <c r="B10" s="26" t="s">
        <v>23</v>
      </c>
      <c r="C10" s="26" t="s">
        <v>28</v>
      </c>
      <c r="D10" s="31" t="s">
        <v>23</v>
      </c>
      <c r="E10" s="21">
        <v>2962</v>
      </c>
      <c r="F10" s="35">
        <v>262</v>
      </c>
      <c r="G10" s="35">
        <v>705</v>
      </c>
      <c r="H10" s="35">
        <v>1400</v>
      </c>
      <c r="I10" s="36">
        <v>39</v>
      </c>
      <c r="J10" s="36">
        <v>51</v>
      </c>
      <c r="K10" s="35">
        <v>162</v>
      </c>
      <c r="L10" s="35">
        <v>66</v>
      </c>
      <c r="M10" s="35">
        <v>69</v>
      </c>
      <c r="N10" s="36">
        <v>580</v>
      </c>
      <c r="O10" s="37">
        <v>247</v>
      </c>
      <c r="P10" s="35">
        <v>880</v>
      </c>
    </row>
    <row r="11" spans="1:16" x14ac:dyDescent="0.25">
      <c r="A11" s="12" t="s">
        <v>35</v>
      </c>
      <c r="B11" s="30" t="s">
        <v>23</v>
      </c>
      <c r="C11" s="30" t="s">
        <v>36</v>
      </c>
      <c r="D11" s="17" t="s">
        <v>36</v>
      </c>
      <c r="E11" s="32">
        <v>4918</v>
      </c>
      <c r="F11" s="28">
        <v>1000.8692699490662</v>
      </c>
      <c r="G11" s="28">
        <v>0</v>
      </c>
      <c r="H11" s="28">
        <v>3338</v>
      </c>
      <c r="I11" s="28">
        <v>218.68131868131869</v>
      </c>
      <c r="J11" s="28">
        <v>399.73770491803276</v>
      </c>
      <c r="K11" s="28">
        <v>710.56393076493578</v>
      </c>
      <c r="L11" s="28">
        <v>59.463258785942493</v>
      </c>
      <c r="M11" s="28">
        <v>485.61096374889473</v>
      </c>
      <c r="N11" s="28">
        <v>370.8</v>
      </c>
      <c r="O11" s="28">
        <v>0</v>
      </c>
      <c r="P11" s="28">
        <v>1842.5000000000002</v>
      </c>
    </row>
    <row r="12" spans="1:16" x14ac:dyDescent="0.25">
      <c r="A12" s="12" t="s">
        <v>37</v>
      </c>
      <c r="B12" s="30" t="s">
        <v>23</v>
      </c>
      <c r="C12" s="30" t="s">
        <v>36</v>
      </c>
      <c r="D12" s="17" t="s">
        <v>38</v>
      </c>
      <c r="E12" s="32">
        <v>5177</v>
      </c>
      <c r="F12" s="28">
        <v>539.13073005093383</v>
      </c>
      <c r="G12" s="28">
        <v>0</v>
      </c>
      <c r="H12" s="28">
        <v>2731</v>
      </c>
      <c r="I12" s="28">
        <v>179.31868131868131</v>
      </c>
      <c r="J12" s="28">
        <v>368.26229508196718</v>
      </c>
      <c r="K12" s="28">
        <v>581.43606923506422</v>
      </c>
      <c r="L12" s="28">
        <v>72.536741214057514</v>
      </c>
      <c r="M12" s="28">
        <v>397.38903625110521</v>
      </c>
      <c r="N12" s="28">
        <v>453.20000000000005</v>
      </c>
      <c r="O12" s="28">
        <v>0</v>
      </c>
      <c r="P12" s="28">
        <v>1507.5</v>
      </c>
    </row>
    <row r="13" spans="1:16" customFormat="1" x14ac:dyDescent="0.25">
      <c r="A13" s="26" t="s">
        <v>39</v>
      </c>
      <c r="B13" s="26" t="s">
        <v>23</v>
      </c>
      <c r="C13" s="26" t="s">
        <v>40</v>
      </c>
      <c r="D13" s="31" t="s">
        <v>40</v>
      </c>
      <c r="E13" s="21">
        <v>3593</v>
      </c>
      <c r="F13" s="33">
        <v>412</v>
      </c>
      <c r="G13" s="33">
        <v>1306</v>
      </c>
      <c r="H13" s="33">
        <v>2410</v>
      </c>
      <c r="I13" s="34">
        <v>49</v>
      </c>
      <c r="J13" s="34">
        <v>122</v>
      </c>
      <c r="K13" s="33">
        <v>177</v>
      </c>
      <c r="L13" s="33">
        <v>90</v>
      </c>
      <c r="M13" s="33">
        <v>132</v>
      </c>
      <c r="N13" s="34">
        <v>510</v>
      </c>
      <c r="O13" s="28">
        <v>212</v>
      </c>
      <c r="P13" s="33">
        <v>903</v>
      </c>
    </row>
    <row r="14" spans="1:16" customFormat="1" x14ac:dyDescent="0.25">
      <c r="A14" s="26" t="s">
        <v>41</v>
      </c>
      <c r="B14" s="26" t="s">
        <v>23</v>
      </c>
      <c r="C14" s="26" t="s">
        <v>40</v>
      </c>
      <c r="D14" s="31" t="s">
        <v>40</v>
      </c>
      <c r="E14" s="21">
        <v>5826</v>
      </c>
      <c r="F14" s="35">
        <v>1035</v>
      </c>
      <c r="G14" s="35">
        <v>2107</v>
      </c>
      <c r="H14" s="35">
        <v>4590</v>
      </c>
      <c r="I14" s="36">
        <v>125</v>
      </c>
      <c r="J14" s="36">
        <v>371</v>
      </c>
      <c r="K14" s="35">
        <v>790</v>
      </c>
      <c r="L14" s="35">
        <v>151</v>
      </c>
      <c r="M14" s="35">
        <v>410</v>
      </c>
      <c r="N14" s="36">
        <v>1010</v>
      </c>
      <c r="O14" s="37">
        <v>405</v>
      </c>
      <c r="P14" s="35">
        <v>1590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2"/>
  <sheetViews>
    <sheetView tabSelected="1" workbookViewId="0">
      <selection activeCell="L22" sqref="L22"/>
    </sheetView>
  </sheetViews>
  <sheetFormatPr defaultColWidth="9" defaultRowHeight="12.75" x14ac:dyDescent="0.2"/>
  <cols>
    <col min="1" max="1" width="26.42578125" style="39" bestFit="1" customWidth="1"/>
    <col min="2" max="2" width="8" style="39" bestFit="1" customWidth="1"/>
    <col min="3" max="3" width="8.140625" style="39" bestFit="1" customWidth="1"/>
    <col min="4" max="4" width="16" style="39" bestFit="1" customWidth="1"/>
    <col min="5" max="5" width="10.42578125" style="39" bestFit="1" customWidth="1"/>
    <col min="6" max="6" width="11.42578125" style="39" bestFit="1" customWidth="1"/>
    <col min="7" max="11" width="10.42578125" style="39" bestFit="1" customWidth="1"/>
    <col min="12" max="12" width="9.42578125" style="39" bestFit="1" customWidth="1"/>
    <col min="13" max="14" width="10.42578125" style="39" bestFit="1" customWidth="1"/>
    <col min="15" max="15" width="10" style="39" bestFit="1" customWidth="1"/>
    <col min="16" max="16" width="10.42578125" style="39" bestFit="1" customWidth="1"/>
    <col min="17" max="17" width="11.42578125" style="39" bestFit="1" customWidth="1"/>
    <col min="18" max="16384" width="9" style="39"/>
  </cols>
  <sheetData>
    <row r="2" spans="1:17" ht="15" x14ac:dyDescent="0.2">
      <c r="A2" s="40" t="s">
        <v>0</v>
      </c>
      <c r="B2" s="41" t="s">
        <v>1</v>
      </c>
      <c r="C2" s="41" t="s">
        <v>2</v>
      </c>
      <c r="D2" s="41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1" t="s">
        <v>44</v>
      </c>
    </row>
    <row r="3" spans="1:17" x14ac:dyDescent="0.2">
      <c r="A3" s="11" t="s">
        <v>22</v>
      </c>
      <c r="B3" s="17" t="s">
        <v>23</v>
      </c>
      <c r="C3" s="17" t="s">
        <v>23</v>
      </c>
      <c r="D3" s="17" t="s">
        <v>24</v>
      </c>
      <c r="E3" s="22">
        <v>2410847.9270000006</v>
      </c>
      <c r="F3" s="22">
        <v>6900700</v>
      </c>
      <c r="G3" s="22">
        <v>813560</v>
      </c>
      <c r="H3" s="22">
        <v>3439980</v>
      </c>
      <c r="I3" s="23">
        <v>341410</v>
      </c>
      <c r="J3" s="23">
        <v>745940</v>
      </c>
      <c r="K3" s="22">
        <v>1207388</v>
      </c>
      <c r="L3" s="22">
        <v>53223</v>
      </c>
      <c r="M3" s="22">
        <v>533443</v>
      </c>
      <c r="N3" s="23">
        <v>579165</v>
      </c>
      <c r="O3" s="20">
        <v>9300</v>
      </c>
      <c r="P3" s="22">
        <v>1981178</v>
      </c>
      <c r="Q3" s="42">
        <f>SUM(E3:P3)</f>
        <v>19016134.927000001</v>
      </c>
    </row>
    <row r="4" spans="1:17" x14ac:dyDescent="0.2">
      <c r="A4" s="11" t="s">
        <v>25</v>
      </c>
      <c r="B4" s="17" t="s">
        <v>23</v>
      </c>
      <c r="C4" s="17" t="s">
        <v>26</v>
      </c>
      <c r="D4" s="17" t="s">
        <v>26</v>
      </c>
      <c r="E4" s="24">
        <v>8114539.042600004</v>
      </c>
      <c r="F4" s="24">
        <v>9800000</v>
      </c>
      <c r="G4" s="24">
        <v>4250250</v>
      </c>
      <c r="H4" s="24">
        <v>7665000</v>
      </c>
      <c r="I4" s="25">
        <v>3800000</v>
      </c>
      <c r="J4" s="25">
        <v>5200000</v>
      </c>
      <c r="K4" s="24">
        <v>1253000</v>
      </c>
      <c r="L4" s="24">
        <v>520000</v>
      </c>
      <c r="M4" s="24">
        <v>6800000</v>
      </c>
      <c r="N4" s="25">
        <v>1000000</v>
      </c>
      <c r="O4" s="13">
        <v>1072520</v>
      </c>
      <c r="P4" s="24">
        <v>9429300</v>
      </c>
      <c r="Q4" s="42">
        <f t="shared" ref="Q4:Q15" si="0">SUM(E4:P4)</f>
        <v>58904609.042600006</v>
      </c>
    </row>
    <row r="5" spans="1:17" x14ac:dyDescent="0.2">
      <c r="A5" s="11" t="s">
        <v>27</v>
      </c>
      <c r="B5" s="17" t="s">
        <v>23</v>
      </c>
      <c r="C5" s="17" t="s">
        <v>23</v>
      </c>
      <c r="D5" s="17" t="s">
        <v>23</v>
      </c>
      <c r="E5" s="22">
        <v>9386781.7804000061</v>
      </c>
      <c r="F5" s="22">
        <v>15359567</v>
      </c>
      <c r="G5" s="22">
        <v>2098181</v>
      </c>
      <c r="H5" s="22">
        <v>3652297</v>
      </c>
      <c r="I5" s="23">
        <v>1939810</v>
      </c>
      <c r="J5" s="23">
        <v>7687492</v>
      </c>
      <c r="K5" s="22">
        <v>2394387</v>
      </c>
      <c r="L5" s="22">
        <v>705871</v>
      </c>
      <c r="M5" s="22">
        <v>3599030</v>
      </c>
      <c r="N5" s="23">
        <v>1867807</v>
      </c>
      <c r="O5" s="20">
        <v>0</v>
      </c>
      <c r="P5" s="22">
        <v>6236465</v>
      </c>
      <c r="Q5" s="42">
        <f t="shared" si="0"/>
        <v>54927688.780400008</v>
      </c>
    </row>
    <row r="6" spans="1:17" x14ac:dyDescent="0.2">
      <c r="A6" s="11" t="s">
        <v>81</v>
      </c>
      <c r="B6" s="17" t="s">
        <v>23</v>
      </c>
      <c r="C6" s="17" t="s">
        <v>28</v>
      </c>
      <c r="D6" s="17" t="s">
        <v>28</v>
      </c>
      <c r="E6" s="24">
        <v>8381492.7058000015</v>
      </c>
      <c r="F6" s="24">
        <v>8213625</v>
      </c>
      <c r="G6" s="24">
        <v>2145780</v>
      </c>
      <c r="H6" s="24">
        <v>3550000</v>
      </c>
      <c r="I6" s="25">
        <v>485000</v>
      </c>
      <c r="J6" s="25">
        <v>2528000</v>
      </c>
      <c r="K6" s="24">
        <v>3065000</v>
      </c>
      <c r="L6" s="24">
        <v>1010000</v>
      </c>
      <c r="M6" s="24">
        <v>3575000</v>
      </c>
      <c r="N6" s="25">
        <v>432800</v>
      </c>
      <c r="O6" s="13">
        <v>293600</v>
      </c>
      <c r="P6" s="24">
        <v>1918050</v>
      </c>
      <c r="Q6" s="42">
        <f t="shared" si="0"/>
        <v>35598347.705799997</v>
      </c>
    </row>
    <row r="7" spans="1:17" x14ac:dyDescent="0.2">
      <c r="A7" s="11" t="s">
        <v>29</v>
      </c>
      <c r="B7" s="17" t="s">
        <v>23</v>
      </c>
      <c r="C7" s="17" t="s">
        <v>26</v>
      </c>
      <c r="D7" s="17" t="s">
        <v>26</v>
      </c>
      <c r="E7" s="22">
        <v>5059507.2884000009</v>
      </c>
      <c r="F7" s="22">
        <v>3900000</v>
      </c>
      <c r="G7" s="22">
        <v>1520000</v>
      </c>
      <c r="H7" s="22">
        <v>3640000</v>
      </c>
      <c r="I7" s="23">
        <v>1800000</v>
      </c>
      <c r="J7" s="23">
        <v>2015000</v>
      </c>
      <c r="K7" s="22">
        <v>767050</v>
      </c>
      <c r="L7" s="22">
        <v>380000</v>
      </c>
      <c r="M7" s="22">
        <v>4400000</v>
      </c>
      <c r="N7" s="23">
        <v>544000</v>
      </c>
      <c r="O7" s="20">
        <v>700730</v>
      </c>
      <c r="P7" s="22">
        <v>5522520</v>
      </c>
      <c r="Q7" s="42">
        <f t="shared" si="0"/>
        <v>30248807.288400002</v>
      </c>
    </row>
    <row r="8" spans="1:17" x14ac:dyDescent="0.2">
      <c r="A8" s="11" t="s">
        <v>30</v>
      </c>
      <c r="B8" s="17" t="s">
        <v>23</v>
      </c>
      <c r="C8" s="17" t="s">
        <v>31</v>
      </c>
      <c r="D8" s="17" t="s">
        <v>32</v>
      </c>
      <c r="E8" s="24">
        <v>5107328.6376000009</v>
      </c>
      <c r="F8" s="24">
        <v>3500000</v>
      </c>
      <c r="G8" s="24">
        <v>850000</v>
      </c>
      <c r="H8" s="24">
        <v>1460000</v>
      </c>
      <c r="I8" s="25">
        <v>560000</v>
      </c>
      <c r="J8" s="25">
        <v>1850000</v>
      </c>
      <c r="K8" s="24">
        <v>1250000</v>
      </c>
      <c r="L8" s="24">
        <v>450000</v>
      </c>
      <c r="M8" s="24">
        <v>1860000</v>
      </c>
      <c r="N8" s="25">
        <v>850000</v>
      </c>
      <c r="O8" s="13">
        <v>0</v>
      </c>
      <c r="P8" s="24">
        <v>1460000</v>
      </c>
      <c r="Q8" s="42">
        <f t="shared" si="0"/>
        <v>19197328.637600001</v>
      </c>
    </row>
    <row r="9" spans="1:17" x14ac:dyDescent="0.2">
      <c r="A9" s="11" t="s">
        <v>33</v>
      </c>
      <c r="B9" s="17" t="s">
        <v>23</v>
      </c>
      <c r="C9" s="17" t="s">
        <v>31</v>
      </c>
      <c r="D9" s="17" t="s">
        <v>32</v>
      </c>
      <c r="E9" s="22">
        <v>16238344.26730001</v>
      </c>
      <c r="F9" s="22">
        <v>19000000</v>
      </c>
      <c r="G9" s="22">
        <v>3650000</v>
      </c>
      <c r="H9" s="22">
        <v>4500000</v>
      </c>
      <c r="I9" s="23">
        <v>1650000</v>
      </c>
      <c r="J9" s="23">
        <v>7500000</v>
      </c>
      <c r="K9" s="22">
        <v>4360000</v>
      </c>
      <c r="L9" s="22">
        <v>2050000</v>
      </c>
      <c r="M9" s="22">
        <v>6480000</v>
      </c>
      <c r="N9" s="23">
        <v>2460000</v>
      </c>
      <c r="O9" s="20">
        <v>0</v>
      </c>
      <c r="P9" s="22">
        <v>4150000</v>
      </c>
      <c r="Q9" s="42">
        <f t="shared" si="0"/>
        <v>72038344.26730001</v>
      </c>
    </row>
    <row r="10" spans="1:17" x14ac:dyDescent="0.2">
      <c r="A10" s="11" t="s">
        <v>34</v>
      </c>
      <c r="B10" s="17" t="s">
        <v>23</v>
      </c>
      <c r="C10" s="17" t="s">
        <v>23</v>
      </c>
      <c r="D10" s="17" t="s">
        <v>23</v>
      </c>
      <c r="E10" s="24">
        <v>2124965.3997999998</v>
      </c>
      <c r="F10" s="24">
        <v>1403968</v>
      </c>
      <c r="G10" s="24">
        <v>1180943</v>
      </c>
      <c r="H10" s="24">
        <v>1471181</v>
      </c>
      <c r="I10" s="25">
        <v>100750</v>
      </c>
      <c r="J10" s="25">
        <v>617413</v>
      </c>
      <c r="K10" s="24">
        <v>226458</v>
      </c>
      <c r="L10" s="24">
        <v>127683</v>
      </c>
      <c r="M10" s="24">
        <v>218674</v>
      </c>
      <c r="N10" s="25">
        <v>227351</v>
      </c>
      <c r="O10" s="13">
        <v>0</v>
      </c>
      <c r="P10" s="24">
        <v>1620920</v>
      </c>
      <c r="Q10" s="42">
        <f t="shared" si="0"/>
        <v>9320306.3997999988</v>
      </c>
    </row>
    <row r="11" spans="1:17" x14ac:dyDescent="0.2">
      <c r="A11" s="11" t="s">
        <v>47</v>
      </c>
      <c r="B11" s="17" t="s">
        <v>23</v>
      </c>
      <c r="C11" s="17" t="s">
        <v>28</v>
      </c>
      <c r="D11" s="17" t="s">
        <v>23</v>
      </c>
      <c r="E11" s="22">
        <v>3849223.8874999997</v>
      </c>
      <c r="F11" s="22">
        <v>3600000</v>
      </c>
      <c r="G11" s="22">
        <v>841200</v>
      </c>
      <c r="H11" s="22">
        <v>2225000</v>
      </c>
      <c r="I11" s="23">
        <v>481000</v>
      </c>
      <c r="J11" s="23">
        <v>530000</v>
      </c>
      <c r="K11" s="22">
        <v>724500</v>
      </c>
      <c r="L11" s="22">
        <v>487500</v>
      </c>
      <c r="M11" s="22">
        <v>837500</v>
      </c>
      <c r="N11" s="23">
        <v>468800</v>
      </c>
      <c r="O11" s="20">
        <v>197600</v>
      </c>
      <c r="P11" s="22">
        <v>711200</v>
      </c>
      <c r="Q11" s="42">
        <f t="shared" si="0"/>
        <v>14953523.887499999</v>
      </c>
    </row>
    <row r="12" spans="1:17" x14ac:dyDescent="0.2">
      <c r="A12" s="11" t="s">
        <v>35</v>
      </c>
      <c r="B12" s="17" t="s">
        <v>23</v>
      </c>
      <c r="C12" s="17" t="s">
        <v>36</v>
      </c>
      <c r="D12" s="17" t="s">
        <v>36</v>
      </c>
      <c r="E12" s="22">
        <v>7852571.6971000023</v>
      </c>
      <c r="F12" s="22">
        <v>9702000</v>
      </c>
      <c r="G12" s="22">
        <v>0</v>
      </c>
      <c r="H12" s="22">
        <v>4345646.76</v>
      </c>
      <c r="I12" s="23">
        <v>2346826.9000000004</v>
      </c>
      <c r="J12" s="23">
        <v>4992000</v>
      </c>
      <c r="K12" s="22">
        <v>1804924.0000000002</v>
      </c>
      <c r="L12" s="22">
        <v>801900</v>
      </c>
      <c r="M12" s="22">
        <v>7616787.5847588424</v>
      </c>
      <c r="N12" s="23">
        <v>407300.625</v>
      </c>
      <c r="O12" s="20">
        <v>0</v>
      </c>
      <c r="P12" s="22">
        <v>2155725</v>
      </c>
      <c r="Q12" s="42">
        <f t="shared" si="0"/>
        <v>42025682.566858843</v>
      </c>
    </row>
    <row r="13" spans="1:17" x14ac:dyDescent="0.2">
      <c r="A13" s="11" t="s">
        <v>37</v>
      </c>
      <c r="B13" s="17" t="s">
        <v>23</v>
      </c>
      <c r="C13" s="17" t="s">
        <v>36</v>
      </c>
      <c r="D13" s="17" t="s">
        <v>38</v>
      </c>
      <c r="E13" s="24">
        <v>8289632.7013000008</v>
      </c>
      <c r="F13" s="24">
        <v>6468000</v>
      </c>
      <c r="G13" s="24">
        <v>0</v>
      </c>
      <c r="H13" s="24">
        <v>4011366.2399999998</v>
      </c>
      <c r="I13" s="25">
        <v>1920131.1</v>
      </c>
      <c r="J13" s="25">
        <v>4608000</v>
      </c>
      <c r="K13" s="24">
        <v>1476756</v>
      </c>
      <c r="L13" s="24">
        <v>980100.00000000012</v>
      </c>
      <c r="M13" s="24">
        <v>5077858.3898392282</v>
      </c>
      <c r="N13" s="25">
        <v>497811.87500000006</v>
      </c>
      <c r="O13" s="13">
        <v>0</v>
      </c>
      <c r="P13" s="24">
        <v>1763775</v>
      </c>
      <c r="Q13" s="42">
        <f t="shared" si="0"/>
        <v>35093431.306139231</v>
      </c>
    </row>
    <row r="14" spans="1:17" x14ac:dyDescent="0.2">
      <c r="A14" s="11" t="s">
        <v>39</v>
      </c>
      <c r="B14" s="17" t="s">
        <v>23</v>
      </c>
      <c r="C14" s="17" t="s">
        <v>40</v>
      </c>
      <c r="D14" s="17" t="s">
        <v>40</v>
      </c>
      <c r="E14" s="22">
        <v>4648802.6617999999</v>
      </c>
      <c r="F14" s="22">
        <v>6500000</v>
      </c>
      <c r="G14" s="22">
        <v>1807200</v>
      </c>
      <c r="H14" s="22">
        <v>3240000</v>
      </c>
      <c r="I14" s="23">
        <v>648000</v>
      </c>
      <c r="J14" s="23">
        <v>1280000</v>
      </c>
      <c r="K14" s="22">
        <v>805500</v>
      </c>
      <c r="L14" s="22">
        <v>667500</v>
      </c>
      <c r="M14" s="22">
        <v>1596000</v>
      </c>
      <c r="N14" s="23">
        <v>410400</v>
      </c>
      <c r="O14" s="20">
        <v>168800</v>
      </c>
      <c r="P14" s="22">
        <v>999900</v>
      </c>
      <c r="Q14" s="42">
        <f t="shared" si="0"/>
        <v>22772102.661800001</v>
      </c>
    </row>
    <row r="15" spans="1:17" x14ac:dyDescent="0.2">
      <c r="A15" s="11" t="s">
        <v>41</v>
      </c>
      <c r="B15" s="17" t="s">
        <v>23</v>
      </c>
      <c r="C15" s="17" t="s">
        <v>40</v>
      </c>
      <c r="D15" s="17" t="s">
        <v>40</v>
      </c>
      <c r="E15" s="24">
        <v>9226279.0402000044</v>
      </c>
      <c r="F15" s="24">
        <v>9476545</v>
      </c>
      <c r="G15" s="24">
        <v>419450</v>
      </c>
      <c r="H15" s="24">
        <v>7840000</v>
      </c>
      <c r="I15" s="25">
        <v>729465</v>
      </c>
      <c r="J15" s="25">
        <v>3152450</v>
      </c>
      <c r="K15" s="24">
        <v>2237590</v>
      </c>
      <c r="L15" s="24">
        <v>1125000</v>
      </c>
      <c r="M15" s="24">
        <v>5004000</v>
      </c>
      <c r="N15" s="25">
        <v>824250</v>
      </c>
      <c r="O15" s="13">
        <v>355450</v>
      </c>
      <c r="P15" s="24">
        <v>1256450</v>
      </c>
      <c r="Q15" s="42">
        <f t="shared" si="0"/>
        <v>41646929.040200002</v>
      </c>
    </row>
    <row r="16" spans="1:17" s="46" customFormat="1" x14ac:dyDescent="0.2">
      <c r="A16" s="43" t="s">
        <v>83</v>
      </c>
      <c r="B16" s="44"/>
      <c r="C16" s="44"/>
      <c r="D16" s="44"/>
      <c r="E16" s="45">
        <f t="shared" ref="E16:Q16" si="1">SUM(E3:E15)</f>
        <v>90690317.036800027</v>
      </c>
      <c r="F16" s="45">
        <f t="shared" si="1"/>
        <v>103824405</v>
      </c>
      <c r="G16" s="45">
        <f t="shared" si="1"/>
        <v>19576564</v>
      </c>
      <c r="H16" s="45">
        <f t="shared" si="1"/>
        <v>51040471</v>
      </c>
      <c r="I16" s="45">
        <f t="shared" si="1"/>
        <v>16802393</v>
      </c>
      <c r="J16" s="45">
        <f t="shared" si="1"/>
        <v>42706295</v>
      </c>
      <c r="K16" s="45">
        <f t="shared" si="1"/>
        <v>21572553</v>
      </c>
      <c r="L16" s="45">
        <f t="shared" si="1"/>
        <v>9358777</v>
      </c>
      <c r="M16" s="45">
        <f t="shared" si="1"/>
        <v>47598292.974598065</v>
      </c>
      <c r="N16" s="45">
        <f t="shared" si="1"/>
        <v>10569685.5</v>
      </c>
      <c r="O16" s="45">
        <f t="shared" si="1"/>
        <v>2798000</v>
      </c>
      <c r="P16" s="45">
        <f t="shared" si="1"/>
        <v>39205483</v>
      </c>
      <c r="Q16" s="45">
        <f t="shared" si="1"/>
        <v>455743236.51139808</v>
      </c>
    </row>
    <row r="17" spans="1:17" x14ac:dyDescent="0.2">
      <c r="E17" s="47"/>
    </row>
    <row r="18" spans="1:17" x14ac:dyDescent="0.2">
      <c r="A18" s="48" t="s">
        <v>0</v>
      </c>
      <c r="B18" s="49" t="s">
        <v>1</v>
      </c>
      <c r="C18" s="49" t="s">
        <v>2</v>
      </c>
      <c r="D18" s="49" t="s">
        <v>3</v>
      </c>
      <c r="E18" s="49" t="s">
        <v>4</v>
      </c>
      <c r="F18" s="49" t="s">
        <v>5</v>
      </c>
      <c r="G18" s="49" t="s">
        <v>6</v>
      </c>
      <c r="H18" s="49" t="s">
        <v>7</v>
      </c>
      <c r="I18" s="49" t="s">
        <v>8</v>
      </c>
      <c r="J18" s="49" t="s">
        <v>9</v>
      </c>
      <c r="K18" s="49" t="s">
        <v>10</v>
      </c>
      <c r="L18" s="49" t="s">
        <v>11</v>
      </c>
      <c r="M18" s="49" t="s">
        <v>12</v>
      </c>
      <c r="N18" s="49" t="s">
        <v>13</v>
      </c>
      <c r="O18" s="50" t="s">
        <v>14</v>
      </c>
      <c r="P18" s="51" t="s">
        <v>15</v>
      </c>
      <c r="Q18" s="49" t="s">
        <v>44</v>
      </c>
    </row>
    <row r="19" spans="1:17" x14ac:dyDescent="0.2">
      <c r="A19" s="11" t="s">
        <v>22</v>
      </c>
      <c r="B19" s="17" t="s">
        <v>23</v>
      </c>
      <c r="C19" s="17" t="s">
        <v>23</v>
      </c>
      <c r="D19" s="17" t="s">
        <v>24</v>
      </c>
      <c r="E19" s="53">
        <f t="shared" ref="E19:E32" si="2">E3/Q3</f>
        <v>0.12677907136517871</v>
      </c>
      <c r="F19" s="52">
        <f t="shared" ref="F19:F32" si="3">F3/Q3</f>
        <v>0.36288657114028267</v>
      </c>
      <c r="G19" s="52">
        <f t="shared" ref="G19:G32" si="4">G3/Q3</f>
        <v>4.2782616084873763E-2</v>
      </c>
      <c r="H19" s="52">
        <f t="shared" ref="H19:H32" si="5">H3/Q3</f>
        <v>0.18089795919126314</v>
      </c>
      <c r="I19" s="52">
        <f t="shared" ref="I19:I32" si="6">I3/Q3</f>
        <v>1.7953700965554785E-2</v>
      </c>
      <c r="J19" s="52">
        <f t="shared" ref="J19:J32" si="7">J3/Q3</f>
        <v>3.9226688433982415E-2</v>
      </c>
      <c r="K19" s="52">
        <f t="shared" ref="K19:K32" si="8">K3/Q3</f>
        <v>6.3492818316391614E-2</v>
      </c>
      <c r="L19" s="52">
        <f t="shared" ref="L19:L32" si="9">L3/Q3</f>
        <v>2.7988337379974879E-3</v>
      </c>
      <c r="M19" s="52">
        <f t="shared" ref="M19:M32" si="10">M3/Q3</f>
        <v>2.805212531609631E-2</v>
      </c>
      <c r="N19" s="52">
        <f t="shared" ref="N19:N32" si="11">N3/Q3</f>
        <v>3.0456504553807849E-2</v>
      </c>
      <c r="O19" s="52">
        <f t="shared" ref="O19:O32" si="12">O3/Q3</f>
        <v>4.8905837257156941E-4</v>
      </c>
      <c r="P19" s="52">
        <f t="shared" ref="P19:P32" si="13">P3/Q3</f>
        <v>0.10418405252199965</v>
      </c>
      <c r="Q19" s="52">
        <f>SUM(E19:P19)</f>
        <v>1.0000000000000002</v>
      </c>
    </row>
    <row r="20" spans="1:17" x14ac:dyDescent="0.2">
      <c r="A20" s="11" t="s">
        <v>25</v>
      </c>
      <c r="B20" s="17" t="s">
        <v>23</v>
      </c>
      <c r="C20" s="17" t="s">
        <v>26</v>
      </c>
      <c r="D20" s="17" t="s">
        <v>26</v>
      </c>
      <c r="E20" s="53">
        <f t="shared" si="2"/>
        <v>0.13775728545675506</v>
      </c>
      <c r="F20" s="52">
        <f t="shared" si="3"/>
        <v>0.16637068235038463</v>
      </c>
      <c r="G20" s="52">
        <f t="shared" si="4"/>
        <v>7.2154795169359423E-2</v>
      </c>
      <c r="H20" s="52">
        <f t="shared" si="5"/>
        <v>0.13012564083833655</v>
      </c>
      <c r="I20" s="52">
        <f t="shared" si="6"/>
        <v>6.4511080911373628E-2</v>
      </c>
      <c r="J20" s="52">
        <f t="shared" si="7"/>
        <v>8.8278321247142869E-2</v>
      </c>
      <c r="K20" s="52">
        <f t="shared" si="8"/>
        <v>2.1271680100513463E-2</v>
      </c>
      <c r="L20" s="52">
        <f t="shared" si="9"/>
        <v>8.8278321247142865E-3</v>
      </c>
      <c r="M20" s="52">
        <f t="shared" si="10"/>
        <v>0.11544088163087914</v>
      </c>
      <c r="N20" s="52">
        <f t="shared" si="11"/>
        <v>1.6976600239835167E-2</v>
      </c>
      <c r="O20" s="52">
        <f t="shared" si="12"/>
        <v>1.8207743289228012E-2</v>
      </c>
      <c r="P20" s="52">
        <f t="shared" si="13"/>
        <v>0.16007745664147774</v>
      </c>
      <c r="Q20" s="52">
        <f t="shared" ref="Q20:Q32" si="14">SUM(E20:P20)</f>
        <v>1</v>
      </c>
    </row>
    <row r="21" spans="1:17" x14ac:dyDescent="0.2">
      <c r="A21" s="11" t="s">
        <v>27</v>
      </c>
      <c r="B21" s="17" t="s">
        <v>23</v>
      </c>
      <c r="C21" s="17" t="s">
        <v>23</v>
      </c>
      <c r="D21" s="17" t="s">
        <v>23</v>
      </c>
      <c r="E21" s="53">
        <f t="shared" si="2"/>
        <v>0.17089344170165624</v>
      </c>
      <c r="F21" s="52">
        <f t="shared" si="3"/>
        <v>0.27963250122187544</v>
      </c>
      <c r="G21" s="52">
        <f t="shared" si="4"/>
        <v>3.819896752598663E-2</v>
      </c>
      <c r="H21" s="52">
        <f t="shared" si="5"/>
        <v>6.6492821400183491E-2</v>
      </c>
      <c r="I21" s="52">
        <f t="shared" si="6"/>
        <v>3.5315704029625722E-2</v>
      </c>
      <c r="J21" s="52">
        <f t="shared" si="7"/>
        <v>0.13995658966708877</v>
      </c>
      <c r="K21" s="52">
        <f t="shared" si="8"/>
        <v>4.3591621150722716E-2</v>
      </c>
      <c r="L21" s="52">
        <f t="shared" si="9"/>
        <v>1.2850913913783277E-2</v>
      </c>
      <c r="M21" s="52">
        <f t="shared" si="10"/>
        <v>6.5523055491900684E-2</v>
      </c>
      <c r="N21" s="52">
        <f t="shared" si="11"/>
        <v>3.4004835110893916E-2</v>
      </c>
      <c r="O21" s="52">
        <f t="shared" si="12"/>
        <v>0</v>
      </c>
      <c r="P21" s="52">
        <f t="shared" si="13"/>
        <v>0.11353954878628307</v>
      </c>
      <c r="Q21" s="52">
        <f t="shared" si="14"/>
        <v>0.99999999999999989</v>
      </c>
    </row>
    <row r="22" spans="1:17" x14ac:dyDescent="0.2">
      <c r="A22" s="11" t="s">
        <v>81</v>
      </c>
      <c r="B22" s="17" t="s">
        <v>23</v>
      </c>
      <c r="C22" s="17" t="s">
        <v>28</v>
      </c>
      <c r="D22" s="17" t="s">
        <v>28</v>
      </c>
      <c r="E22" s="52">
        <f t="shared" si="2"/>
        <v>0.23544611606887628</v>
      </c>
      <c r="F22" s="52">
        <f t="shared" si="3"/>
        <v>0.23073051221031149</v>
      </c>
      <c r="G22" s="52">
        <f t="shared" si="4"/>
        <v>6.0277516746946952E-2</v>
      </c>
      <c r="H22" s="52">
        <f t="shared" si="5"/>
        <v>9.9723729576965806E-2</v>
      </c>
      <c r="I22" s="52">
        <f t="shared" si="6"/>
        <v>1.3624227843613638E-2</v>
      </c>
      <c r="J22" s="52">
        <f t="shared" si="7"/>
        <v>7.1014531935371702E-2</v>
      </c>
      <c r="K22" s="52">
        <f t="shared" si="8"/>
        <v>8.6099501733352166E-2</v>
      </c>
      <c r="L22" s="52">
        <f t="shared" si="9"/>
        <v>2.8372103344432527E-2</v>
      </c>
      <c r="M22" s="52">
        <f t="shared" si="10"/>
        <v>0.10042600936271909</v>
      </c>
      <c r="N22" s="52">
        <f t="shared" si="11"/>
        <v>1.215786765096079E-2</v>
      </c>
      <c r="O22" s="52">
        <f t="shared" si="12"/>
        <v>8.2475738038865244E-3</v>
      </c>
      <c r="P22" s="52">
        <f t="shared" si="13"/>
        <v>5.388030972256317E-2</v>
      </c>
      <c r="Q22" s="52">
        <f t="shared" si="14"/>
        <v>1</v>
      </c>
    </row>
    <row r="23" spans="1:17" x14ac:dyDescent="0.2">
      <c r="A23" s="11" t="s">
        <v>29</v>
      </c>
      <c r="B23" s="17" t="s">
        <v>23</v>
      </c>
      <c r="C23" s="17" t="s">
        <v>26</v>
      </c>
      <c r="D23" s="17" t="s">
        <v>26</v>
      </c>
      <c r="E23" s="52">
        <f t="shared" si="2"/>
        <v>0.16726303421359201</v>
      </c>
      <c r="F23" s="52">
        <f t="shared" si="3"/>
        <v>0.1289307033767112</v>
      </c>
      <c r="G23" s="52">
        <f t="shared" si="4"/>
        <v>5.0249915162205387E-2</v>
      </c>
      <c r="H23" s="52">
        <f t="shared" si="5"/>
        <v>0.1203353231515971</v>
      </c>
      <c r="I23" s="52">
        <f t="shared" si="6"/>
        <v>5.9506478481559009E-2</v>
      </c>
      <c r="J23" s="52">
        <f t="shared" si="7"/>
        <v>6.6614196744634119E-2</v>
      </c>
      <c r="K23" s="52">
        <f t="shared" si="8"/>
        <v>2.5358024621822132E-2</v>
      </c>
      <c r="L23" s="52">
        <f t="shared" si="9"/>
        <v>1.2562478790551347E-2</v>
      </c>
      <c r="M23" s="52">
        <f t="shared" si="10"/>
        <v>0.14546028073269979</v>
      </c>
      <c r="N23" s="52">
        <f t="shared" si="11"/>
        <v>1.798418016331561E-2</v>
      </c>
      <c r="O23" s="52">
        <f t="shared" si="12"/>
        <v>2.3165541481323802E-2</v>
      </c>
      <c r="P23" s="52">
        <f t="shared" si="13"/>
        <v>0.18256984307998847</v>
      </c>
      <c r="Q23" s="52">
        <f t="shared" si="14"/>
        <v>1</v>
      </c>
    </row>
    <row r="24" spans="1:17" x14ac:dyDescent="0.2">
      <c r="A24" s="11" t="s">
        <v>30</v>
      </c>
      <c r="B24" s="17" t="s">
        <v>23</v>
      </c>
      <c r="C24" s="17" t="s">
        <v>31</v>
      </c>
      <c r="D24" s="17" t="s">
        <v>32</v>
      </c>
      <c r="E24" s="52">
        <f t="shared" si="2"/>
        <v>0.26604371545719946</v>
      </c>
      <c r="F24" s="52">
        <f t="shared" si="3"/>
        <v>0.1823170330659902</v>
      </c>
      <c r="G24" s="52">
        <f t="shared" si="4"/>
        <v>4.427699374459762E-2</v>
      </c>
      <c r="H24" s="52">
        <f t="shared" si="5"/>
        <v>7.6052248078955914E-2</v>
      </c>
      <c r="I24" s="52">
        <f t="shared" si="6"/>
        <v>2.9170725290558433E-2</v>
      </c>
      <c r="J24" s="52">
        <f t="shared" si="7"/>
        <v>9.6367574620594823E-2</v>
      </c>
      <c r="K24" s="52">
        <f t="shared" si="8"/>
        <v>6.5113226094996507E-2</v>
      </c>
      <c r="L24" s="52">
        <f t="shared" si="9"/>
        <v>2.3440761394198741E-2</v>
      </c>
      <c r="M24" s="52">
        <f t="shared" si="10"/>
        <v>9.6888480429354787E-2</v>
      </c>
      <c r="N24" s="52">
        <f t="shared" si="11"/>
        <v>4.427699374459762E-2</v>
      </c>
      <c r="O24" s="52">
        <f t="shared" si="12"/>
        <v>0</v>
      </c>
      <c r="P24" s="52">
        <f t="shared" si="13"/>
        <v>7.6052248078955914E-2</v>
      </c>
      <c r="Q24" s="52">
        <f t="shared" si="14"/>
        <v>1</v>
      </c>
    </row>
    <row r="25" spans="1:17" x14ac:dyDescent="0.2">
      <c r="A25" s="11" t="s">
        <v>33</v>
      </c>
      <c r="B25" s="17" t="s">
        <v>23</v>
      </c>
      <c r="C25" s="17" t="s">
        <v>31</v>
      </c>
      <c r="D25" s="17" t="s">
        <v>32</v>
      </c>
      <c r="E25" s="52">
        <f t="shared" si="2"/>
        <v>0.22541251374472521</v>
      </c>
      <c r="F25" s="52">
        <f t="shared" si="3"/>
        <v>0.26374842721953801</v>
      </c>
      <c r="G25" s="52">
        <f t="shared" si="4"/>
        <v>5.0667461018490199E-2</v>
      </c>
      <c r="H25" s="52">
        <f t="shared" si="5"/>
        <v>6.2466732762522161E-2</v>
      </c>
      <c r="I25" s="52">
        <f t="shared" si="6"/>
        <v>2.290446867959146E-2</v>
      </c>
      <c r="J25" s="52">
        <f t="shared" si="7"/>
        <v>0.10411122127087027</v>
      </c>
      <c r="K25" s="52">
        <f t="shared" si="8"/>
        <v>6.0523323298799246E-2</v>
      </c>
      <c r="L25" s="52">
        <f t="shared" si="9"/>
        <v>2.8457067147371208E-2</v>
      </c>
      <c r="M25" s="52">
        <f t="shared" si="10"/>
        <v>8.9952095178031918E-2</v>
      </c>
      <c r="N25" s="52">
        <f t="shared" si="11"/>
        <v>3.4148480576845448E-2</v>
      </c>
      <c r="O25" s="52">
        <f t="shared" si="12"/>
        <v>0</v>
      </c>
      <c r="P25" s="52">
        <f t="shared" si="13"/>
        <v>5.7608209103214882E-2</v>
      </c>
      <c r="Q25" s="52">
        <f t="shared" si="14"/>
        <v>1</v>
      </c>
    </row>
    <row r="26" spans="1:17" x14ac:dyDescent="0.2">
      <c r="A26" s="11" t="s">
        <v>34</v>
      </c>
      <c r="B26" s="17" t="s">
        <v>23</v>
      </c>
      <c r="C26" s="17" t="s">
        <v>23</v>
      </c>
      <c r="D26" s="17" t="s">
        <v>23</v>
      </c>
      <c r="E26" s="52">
        <f t="shared" si="2"/>
        <v>0.22799308398762499</v>
      </c>
      <c r="F26" s="52">
        <f t="shared" si="3"/>
        <v>0.15063539113157559</v>
      </c>
      <c r="G26" s="52">
        <f t="shared" si="4"/>
        <v>0.12670645677757347</v>
      </c>
      <c r="H26" s="52">
        <f t="shared" si="5"/>
        <v>0.15784684933014323</v>
      </c>
      <c r="I26" s="52">
        <f t="shared" si="6"/>
        <v>1.0809730461453709E-2</v>
      </c>
      <c r="J26" s="52">
        <f t="shared" si="7"/>
        <v>6.6243852242158993E-2</v>
      </c>
      <c r="K26" s="52">
        <f t="shared" si="8"/>
        <v>2.429726988426684E-2</v>
      </c>
      <c r="L26" s="52">
        <f t="shared" si="9"/>
        <v>1.3699442327640634E-2</v>
      </c>
      <c r="M26" s="52">
        <f t="shared" si="10"/>
        <v>2.3462104207721372E-2</v>
      </c>
      <c r="N26" s="52">
        <f t="shared" si="11"/>
        <v>2.4393082185031882E-2</v>
      </c>
      <c r="O26" s="52">
        <f t="shared" si="12"/>
        <v>0</v>
      </c>
      <c r="P26" s="52">
        <f t="shared" si="13"/>
        <v>0.1739127374648094</v>
      </c>
      <c r="Q26" s="52">
        <f t="shared" si="14"/>
        <v>1.0000000000000002</v>
      </c>
    </row>
    <row r="27" spans="1:17" x14ac:dyDescent="0.2">
      <c r="A27" s="11" t="s">
        <v>47</v>
      </c>
      <c r="B27" s="17" t="s">
        <v>23</v>
      </c>
      <c r="C27" s="17" t="s">
        <v>28</v>
      </c>
      <c r="D27" s="17" t="s">
        <v>23</v>
      </c>
      <c r="E27" s="52">
        <f t="shared" si="2"/>
        <v>0.25741249463731131</v>
      </c>
      <c r="F27" s="52">
        <f t="shared" si="3"/>
        <v>0.24074592899198324</v>
      </c>
      <c r="G27" s="52">
        <f t="shared" si="4"/>
        <v>5.6254298741126751E-2</v>
      </c>
      <c r="H27" s="52">
        <f t="shared" si="5"/>
        <v>0.14879435889087853</v>
      </c>
      <c r="I27" s="52">
        <f t="shared" si="6"/>
        <v>3.2166331068095536E-2</v>
      </c>
      <c r="J27" s="52">
        <f t="shared" si="7"/>
        <v>3.5443150657153089E-2</v>
      </c>
      <c r="K27" s="52">
        <f t="shared" si="8"/>
        <v>4.8450118209636628E-2</v>
      </c>
      <c r="L27" s="52">
        <f t="shared" si="9"/>
        <v>3.26010112176644E-2</v>
      </c>
      <c r="M27" s="52">
        <f t="shared" si="10"/>
        <v>5.6006865425218322E-2</v>
      </c>
      <c r="N27" s="52">
        <f t="shared" si="11"/>
        <v>3.1350469864289375E-2</v>
      </c>
      <c r="O27" s="52">
        <f t="shared" si="12"/>
        <v>1.3214276546893302E-2</v>
      </c>
      <c r="P27" s="52">
        <f t="shared" si="13"/>
        <v>4.7560695749749575E-2</v>
      </c>
      <c r="Q27" s="52">
        <f t="shared" si="14"/>
        <v>1.0000000000000002</v>
      </c>
    </row>
    <row r="28" spans="1:17" x14ac:dyDescent="0.2">
      <c r="A28" s="11" t="s">
        <v>35</v>
      </c>
      <c r="B28" s="17" t="s">
        <v>23</v>
      </c>
      <c r="C28" s="17" t="s">
        <v>36</v>
      </c>
      <c r="D28" s="17" t="s">
        <v>36</v>
      </c>
      <c r="E28" s="52">
        <f t="shared" si="2"/>
        <v>0.18685173487919707</v>
      </c>
      <c r="F28" s="52">
        <f t="shared" si="3"/>
        <v>0.2308588322049272</v>
      </c>
      <c r="G28" s="52">
        <f t="shared" si="4"/>
        <v>0</v>
      </c>
      <c r="H28" s="52">
        <f t="shared" si="5"/>
        <v>0.10340454918457281</v>
      </c>
      <c r="I28" s="52">
        <f t="shared" si="6"/>
        <v>5.5842683727180951E-2</v>
      </c>
      <c r="J28" s="52">
        <f t="shared" si="7"/>
        <v>0.11878450735590565</v>
      </c>
      <c r="K28" s="52">
        <f t="shared" si="8"/>
        <v>4.2948118620763358E-2</v>
      </c>
      <c r="L28" s="52">
        <f t="shared" si="9"/>
        <v>1.9081189192448066E-2</v>
      </c>
      <c r="M28" s="52">
        <f t="shared" si="10"/>
        <v>0.18124125819113732</v>
      </c>
      <c r="N28" s="52">
        <f t="shared" si="11"/>
        <v>9.6917075493544603E-3</v>
      </c>
      <c r="O28" s="52">
        <f t="shared" si="12"/>
        <v>0</v>
      </c>
      <c r="P28" s="52">
        <f t="shared" si="13"/>
        <v>5.1295419094513163E-2</v>
      </c>
      <c r="Q28" s="52">
        <f t="shared" si="14"/>
        <v>1</v>
      </c>
    </row>
    <row r="29" spans="1:17" x14ac:dyDescent="0.2">
      <c r="A29" s="11" t="s">
        <v>37</v>
      </c>
      <c r="B29" s="17" t="s">
        <v>23</v>
      </c>
      <c r="C29" s="17" t="s">
        <v>36</v>
      </c>
      <c r="D29" s="17" t="s">
        <v>38</v>
      </c>
      <c r="E29" s="52">
        <f t="shared" si="2"/>
        <v>0.23621607784616422</v>
      </c>
      <c r="F29" s="52">
        <f t="shared" si="3"/>
        <v>0.18430799609123691</v>
      </c>
      <c r="G29" s="52">
        <f t="shared" si="4"/>
        <v>0</v>
      </c>
      <c r="H29" s="52">
        <f t="shared" si="5"/>
        <v>0.11430532982103271</v>
      </c>
      <c r="I29" s="52">
        <f t="shared" si="6"/>
        <v>5.4714829201215585E-2</v>
      </c>
      <c r="J29" s="52">
        <f t="shared" si="7"/>
        <v>0.13130662430247675</v>
      </c>
      <c r="K29" s="52">
        <f t="shared" si="8"/>
        <v>4.2080695589936712E-2</v>
      </c>
      <c r="L29" s="52">
        <f t="shared" si="9"/>
        <v>2.792830348933539E-2</v>
      </c>
      <c r="M29" s="52">
        <f t="shared" si="10"/>
        <v>0.14469540882287307</v>
      </c>
      <c r="N29" s="52">
        <f t="shared" si="11"/>
        <v>1.4185329176201503E-2</v>
      </c>
      <c r="O29" s="52">
        <f t="shared" si="12"/>
        <v>0</v>
      </c>
      <c r="P29" s="52">
        <f t="shared" si="13"/>
        <v>5.0259405659527114E-2</v>
      </c>
      <c r="Q29" s="52">
        <f t="shared" si="14"/>
        <v>1</v>
      </c>
    </row>
    <row r="30" spans="1:17" x14ac:dyDescent="0.2">
      <c r="A30" s="11" t="s">
        <v>39</v>
      </c>
      <c r="B30" s="17" t="s">
        <v>23</v>
      </c>
      <c r="C30" s="17" t="s">
        <v>40</v>
      </c>
      <c r="D30" s="17" t="s">
        <v>40</v>
      </c>
      <c r="E30" s="52">
        <f t="shared" si="2"/>
        <v>0.20414463832531041</v>
      </c>
      <c r="F30" s="52">
        <f t="shared" si="3"/>
        <v>0.28543697068886364</v>
      </c>
      <c r="G30" s="52">
        <f t="shared" si="4"/>
        <v>7.9360260527525275E-2</v>
      </c>
      <c r="H30" s="52">
        <f t="shared" si="5"/>
        <v>0.14227935154337201</v>
      </c>
      <c r="I30" s="52">
        <f t="shared" si="6"/>
        <v>2.8455870308674403E-2</v>
      </c>
      <c r="J30" s="52">
        <f t="shared" si="7"/>
        <v>5.6209126535653145E-2</v>
      </c>
      <c r="K30" s="52">
        <f t="shared" si="8"/>
        <v>3.5372227675366102E-2</v>
      </c>
      <c r="L30" s="52">
        <f t="shared" si="9"/>
        <v>2.9312181220740995E-2</v>
      </c>
      <c r="M30" s="52">
        <f t="shared" si="10"/>
        <v>7.0085754649142518E-2</v>
      </c>
      <c r="N30" s="52">
        <f t="shared" si="11"/>
        <v>1.8022051195493789E-2</v>
      </c>
      <c r="O30" s="52">
        <f t="shared" si="12"/>
        <v>7.4125785618892586E-3</v>
      </c>
      <c r="P30" s="52">
        <f t="shared" si="13"/>
        <v>4.3908988767968421E-2</v>
      </c>
      <c r="Q30" s="52">
        <f t="shared" si="14"/>
        <v>1</v>
      </c>
    </row>
    <row r="31" spans="1:17" x14ac:dyDescent="0.2">
      <c r="A31" s="11" t="s">
        <v>41</v>
      </c>
      <c r="B31" s="17" t="s">
        <v>23</v>
      </c>
      <c r="C31" s="17" t="s">
        <v>40</v>
      </c>
      <c r="D31" s="17" t="s">
        <v>40</v>
      </c>
      <c r="E31" s="52">
        <f t="shared" si="2"/>
        <v>0.22153563906943224</v>
      </c>
      <c r="F31" s="52">
        <f t="shared" si="3"/>
        <v>0.22754486869494497</v>
      </c>
      <c r="G31" s="52">
        <f t="shared" si="4"/>
        <v>1.0071570933720535E-2</v>
      </c>
      <c r="H31" s="52">
        <f t="shared" si="5"/>
        <v>0.18824917420519488</v>
      </c>
      <c r="I31" s="52">
        <f t="shared" si="6"/>
        <v>1.7515457125203124E-2</v>
      </c>
      <c r="J31" s="52">
        <f t="shared" si="7"/>
        <v>7.5694656788669212E-2</v>
      </c>
      <c r="K31" s="52">
        <f t="shared" si="8"/>
        <v>5.3727610932372709E-2</v>
      </c>
      <c r="L31" s="52">
        <f t="shared" si="9"/>
        <v>2.7012796043475031E-2</v>
      </c>
      <c r="M31" s="52">
        <f t="shared" si="10"/>
        <v>0.12015291680137694</v>
      </c>
      <c r="N31" s="52">
        <f t="shared" si="11"/>
        <v>1.9791375234519373E-2</v>
      </c>
      <c r="O31" s="52">
        <f t="shared" si="12"/>
        <v>8.5348429810250658E-3</v>
      </c>
      <c r="P31" s="52">
        <f t="shared" si="13"/>
        <v>3.0169091190065958E-2</v>
      </c>
      <c r="Q31" s="52">
        <f t="shared" si="14"/>
        <v>1</v>
      </c>
    </row>
    <row r="32" spans="1:17" x14ac:dyDescent="0.2">
      <c r="A32" s="54" t="s">
        <v>83</v>
      </c>
      <c r="B32" s="55"/>
      <c r="C32" s="55"/>
      <c r="D32" s="55"/>
      <c r="E32" s="56">
        <f t="shared" si="2"/>
        <v>0.19899432349454488</v>
      </c>
      <c r="F32" s="56">
        <f t="shared" si="3"/>
        <v>0.2278133753443061</v>
      </c>
      <c r="G32" s="56">
        <f t="shared" si="4"/>
        <v>4.2955248551473334E-2</v>
      </c>
      <c r="H32" s="56">
        <f t="shared" si="5"/>
        <v>0.11199391874842116</v>
      </c>
      <c r="I32" s="56">
        <f t="shared" si="6"/>
        <v>3.6868112686911536E-2</v>
      </c>
      <c r="J32" s="56">
        <f t="shared" si="7"/>
        <v>9.3706919990532697E-2</v>
      </c>
      <c r="K32" s="56">
        <f t="shared" si="8"/>
        <v>4.7334883486439792E-2</v>
      </c>
      <c r="L32" s="56">
        <f t="shared" si="9"/>
        <v>2.0535196685833732E-2</v>
      </c>
      <c r="M32" s="56">
        <f t="shared" si="10"/>
        <v>0.10444102986355046</v>
      </c>
      <c r="N32" s="56">
        <f t="shared" si="11"/>
        <v>2.3192193878527594E-2</v>
      </c>
      <c r="O32" s="56">
        <f t="shared" si="12"/>
        <v>6.1394218846076553E-3</v>
      </c>
      <c r="P32" s="56">
        <f t="shared" si="13"/>
        <v>8.602537538485111E-2</v>
      </c>
      <c r="Q32" s="56">
        <f t="shared" si="1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2"/>
  <sheetViews>
    <sheetView workbookViewId="0">
      <selection activeCell="I18" sqref="I18"/>
    </sheetView>
  </sheetViews>
  <sheetFormatPr defaultColWidth="9" defaultRowHeight="12.75" x14ac:dyDescent="0.2"/>
  <cols>
    <col min="1" max="1" width="22.140625" style="39" bestFit="1" customWidth="1"/>
    <col min="2" max="2" width="6.42578125" style="39" bestFit="1" customWidth="1"/>
    <col min="3" max="3" width="6.7109375" style="39" bestFit="1" customWidth="1"/>
    <col min="4" max="4" width="13.140625" style="39" bestFit="1" customWidth="1"/>
    <col min="5" max="5" width="9" style="58" bestFit="1" customWidth="1"/>
    <col min="6" max="16" width="10.42578125" style="39" bestFit="1" customWidth="1"/>
    <col min="17" max="17" width="11.42578125" style="39" bestFit="1" customWidth="1"/>
    <col min="18" max="16384" width="9" style="39"/>
  </cols>
  <sheetData>
    <row r="2" spans="1:17" ht="15" x14ac:dyDescent="0.2">
      <c r="A2" s="40" t="s">
        <v>0</v>
      </c>
      <c r="B2" s="41" t="s">
        <v>1</v>
      </c>
      <c r="C2" s="41" t="s">
        <v>2</v>
      </c>
      <c r="D2" s="41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1" t="s">
        <v>44</v>
      </c>
    </row>
    <row r="3" spans="1:17" x14ac:dyDescent="0.2">
      <c r="A3" s="12" t="s">
        <v>22</v>
      </c>
      <c r="B3" s="17" t="s">
        <v>23</v>
      </c>
      <c r="C3" s="17" t="s">
        <v>23</v>
      </c>
      <c r="D3" s="17" t="s">
        <v>24</v>
      </c>
      <c r="E3" s="22">
        <v>2204</v>
      </c>
      <c r="F3" s="22">
        <v>503</v>
      </c>
      <c r="G3" s="22">
        <v>996</v>
      </c>
      <c r="H3" s="22">
        <v>3154</v>
      </c>
      <c r="I3" s="23">
        <v>30</v>
      </c>
      <c r="J3" s="23">
        <v>60</v>
      </c>
      <c r="K3" s="22">
        <v>588</v>
      </c>
      <c r="L3" s="22">
        <v>6</v>
      </c>
      <c r="M3" s="22">
        <v>38</v>
      </c>
      <c r="N3" s="23">
        <v>671</v>
      </c>
      <c r="O3" s="20">
        <v>9</v>
      </c>
      <c r="P3" s="22">
        <v>1625</v>
      </c>
      <c r="Q3" s="42">
        <f>SUM(E3:P3)</f>
        <v>9884</v>
      </c>
    </row>
    <row r="4" spans="1:17" x14ac:dyDescent="0.2">
      <c r="A4" s="12" t="s">
        <v>25</v>
      </c>
      <c r="B4" s="17" t="s">
        <v>23</v>
      </c>
      <c r="C4" s="17" t="s">
        <v>26</v>
      </c>
      <c r="D4" s="17" t="s">
        <v>26</v>
      </c>
      <c r="E4" s="24">
        <v>5975</v>
      </c>
      <c r="F4" s="24">
        <v>1822</v>
      </c>
      <c r="G4" s="24">
        <v>3208</v>
      </c>
      <c r="H4" s="24">
        <v>5765</v>
      </c>
      <c r="I4" s="25">
        <v>280</v>
      </c>
      <c r="J4" s="25">
        <v>410</v>
      </c>
      <c r="K4" s="24">
        <v>415</v>
      </c>
      <c r="L4" s="24">
        <v>45</v>
      </c>
      <c r="M4" s="24">
        <v>430</v>
      </c>
      <c r="N4" s="25">
        <v>948</v>
      </c>
      <c r="O4" s="13">
        <v>1016</v>
      </c>
      <c r="P4" s="24">
        <v>4510</v>
      </c>
      <c r="Q4" s="42">
        <f t="shared" ref="Q4:Q15" si="0">SUM(E4:P4)</f>
        <v>24824</v>
      </c>
    </row>
    <row r="5" spans="1:17" x14ac:dyDescent="0.2">
      <c r="A5" s="12" t="s">
        <v>27</v>
      </c>
      <c r="B5" s="17" t="s">
        <v>23</v>
      </c>
      <c r="C5" s="17" t="s">
        <v>23</v>
      </c>
      <c r="D5" s="17" t="s">
        <v>23</v>
      </c>
      <c r="E5" s="22">
        <v>6558</v>
      </c>
      <c r="F5" s="22">
        <v>1476</v>
      </c>
      <c r="G5" s="22">
        <v>2134</v>
      </c>
      <c r="H5" s="22">
        <v>2678</v>
      </c>
      <c r="I5" s="23">
        <v>160</v>
      </c>
      <c r="J5" s="23">
        <v>482</v>
      </c>
      <c r="K5" s="22">
        <v>1013</v>
      </c>
      <c r="L5" s="22">
        <v>73</v>
      </c>
      <c r="M5" s="22">
        <v>344</v>
      </c>
      <c r="N5" s="23">
        <v>2119</v>
      </c>
      <c r="O5" s="20"/>
      <c r="P5" s="22">
        <v>4035</v>
      </c>
      <c r="Q5" s="42">
        <f t="shared" si="0"/>
        <v>21072</v>
      </c>
    </row>
    <row r="6" spans="1:17" x14ac:dyDescent="0.2">
      <c r="A6" s="12" t="s">
        <v>81</v>
      </c>
      <c r="B6" s="17" t="s">
        <v>23</v>
      </c>
      <c r="C6" s="17" t="s">
        <v>28</v>
      </c>
      <c r="D6" s="17" t="s">
        <v>28</v>
      </c>
      <c r="E6" s="24">
        <v>5696</v>
      </c>
      <c r="F6" s="24">
        <v>782</v>
      </c>
      <c r="G6" s="24">
        <v>1680</v>
      </c>
      <c r="H6" s="24">
        <v>3000</v>
      </c>
      <c r="I6" s="25">
        <v>45</v>
      </c>
      <c r="J6" s="25">
        <v>169</v>
      </c>
      <c r="K6" s="24">
        <v>462</v>
      </c>
      <c r="L6" s="24">
        <v>148</v>
      </c>
      <c r="M6" s="24">
        <v>270</v>
      </c>
      <c r="N6" s="25">
        <v>666</v>
      </c>
      <c r="O6" s="13">
        <v>367</v>
      </c>
      <c r="P6" s="24">
        <v>1483</v>
      </c>
      <c r="Q6" s="42">
        <f t="shared" si="0"/>
        <v>14768</v>
      </c>
    </row>
    <row r="7" spans="1:17" x14ac:dyDescent="0.2">
      <c r="A7" s="12" t="s">
        <v>29</v>
      </c>
      <c r="B7" s="17" t="s">
        <v>23</v>
      </c>
      <c r="C7" s="17" t="s">
        <v>26</v>
      </c>
      <c r="D7" s="17" t="s">
        <v>26</v>
      </c>
      <c r="E7" s="22">
        <v>3326</v>
      </c>
      <c r="F7" s="22">
        <v>832</v>
      </c>
      <c r="G7" s="22">
        <v>1350</v>
      </c>
      <c r="H7" s="22">
        <v>2540</v>
      </c>
      <c r="I7" s="23">
        <v>145</v>
      </c>
      <c r="J7" s="23">
        <v>175</v>
      </c>
      <c r="K7" s="22">
        <v>221</v>
      </c>
      <c r="L7" s="22">
        <v>38</v>
      </c>
      <c r="M7" s="22">
        <v>290</v>
      </c>
      <c r="N7" s="23">
        <v>523</v>
      </c>
      <c r="O7" s="20">
        <v>670</v>
      </c>
      <c r="P7" s="22">
        <v>3030</v>
      </c>
      <c r="Q7" s="42">
        <f t="shared" si="0"/>
        <v>13140</v>
      </c>
    </row>
    <row r="8" spans="1:17" x14ac:dyDescent="0.2">
      <c r="A8" s="12" t="s">
        <v>30</v>
      </c>
      <c r="B8" s="17" t="s">
        <v>23</v>
      </c>
      <c r="C8" s="17" t="s">
        <v>31</v>
      </c>
      <c r="D8" s="17" t="s">
        <v>32</v>
      </c>
      <c r="E8" s="24">
        <v>3232</v>
      </c>
      <c r="F8" s="24">
        <v>280</v>
      </c>
      <c r="G8" s="24">
        <v>700</v>
      </c>
      <c r="H8" s="24">
        <v>1280</v>
      </c>
      <c r="I8" s="25">
        <v>50</v>
      </c>
      <c r="J8" s="25">
        <v>145</v>
      </c>
      <c r="K8" s="24">
        <v>540</v>
      </c>
      <c r="L8" s="24">
        <v>50</v>
      </c>
      <c r="M8" s="24">
        <v>155</v>
      </c>
      <c r="N8" s="25">
        <v>900</v>
      </c>
      <c r="O8" s="13">
        <v>0</v>
      </c>
      <c r="P8" s="24">
        <v>950</v>
      </c>
      <c r="Q8" s="42">
        <f t="shared" si="0"/>
        <v>8282</v>
      </c>
    </row>
    <row r="9" spans="1:17" x14ac:dyDescent="0.2">
      <c r="A9" s="12" t="s">
        <v>33</v>
      </c>
      <c r="B9" s="17" t="s">
        <v>23</v>
      </c>
      <c r="C9" s="17" t="s">
        <v>31</v>
      </c>
      <c r="D9" s="17" t="s">
        <v>32</v>
      </c>
      <c r="E9" s="22">
        <v>8572</v>
      </c>
      <c r="F9" s="22">
        <v>1860</v>
      </c>
      <c r="G9" s="22">
        <v>2650</v>
      </c>
      <c r="H9" s="22">
        <v>3040</v>
      </c>
      <c r="I9" s="23">
        <v>155</v>
      </c>
      <c r="J9" s="23">
        <v>620</v>
      </c>
      <c r="K9" s="22">
        <v>1570</v>
      </c>
      <c r="L9" s="22">
        <v>225</v>
      </c>
      <c r="M9" s="22">
        <v>560</v>
      </c>
      <c r="N9" s="23">
        <v>2850</v>
      </c>
      <c r="O9" s="20">
        <v>0</v>
      </c>
      <c r="P9" s="22">
        <v>3000</v>
      </c>
      <c r="Q9" s="42">
        <f t="shared" si="0"/>
        <v>25102</v>
      </c>
    </row>
    <row r="10" spans="1:17" x14ac:dyDescent="0.2">
      <c r="A10" s="12" t="s">
        <v>34</v>
      </c>
      <c r="B10" s="17" t="s">
        <v>23</v>
      </c>
      <c r="C10" s="17" t="s">
        <v>23</v>
      </c>
      <c r="D10" s="17" t="s">
        <v>23</v>
      </c>
      <c r="E10" s="24">
        <v>1981</v>
      </c>
      <c r="F10" s="24">
        <v>138</v>
      </c>
      <c r="G10" s="24">
        <v>1227</v>
      </c>
      <c r="H10" s="24">
        <v>1151</v>
      </c>
      <c r="I10" s="25">
        <v>9</v>
      </c>
      <c r="J10" s="25">
        <v>53</v>
      </c>
      <c r="K10" s="24">
        <v>106</v>
      </c>
      <c r="L10" s="24">
        <v>12</v>
      </c>
      <c r="M10" s="24">
        <v>31</v>
      </c>
      <c r="N10" s="25">
        <v>290</v>
      </c>
      <c r="O10" s="13"/>
      <c r="P10" s="24">
        <v>1317</v>
      </c>
      <c r="Q10" s="42">
        <f t="shared" si="0"/>
        <v>6315</v>
      </c>
    </row>
    <row r="11" spans="1:17" x14ac:dyDescent="0.2">
      <c r="A11" s="57" t="s">
        <v>47</v>
      </c>
      <c r="B11" s="17" t="s">
        <v>23</v>
      </c>
      <c r="C11" s="17" t="s">
        <v>28</v>
      </c>
      <c r="D11" s="17" t="s">
        <v>23</v>
      </c>
      <c r="E11" s="22">
        <v>2962</v>
      </c>
      <c r="F11" s="22">
        <v>262</v>
      </c>
      <c r="G11" s="22">
        <v>705</v>
      </c>
      <c r="H11" s="22">
        <v>1400</v>
      </c>
      <c r="I11" s="23">
        <v>39</v>
      </c>
      <c r="J11" s="23">
        <v>51</v>
      </c>
      <c r="K11" s="22">
        <v>162</v>
      </c>
      <c r="L11" s="22">
        <v>66</v>
      </c>
      <c r="M11" s="22">
        <v>69</v>
      </c>
      <c r="N11" s="23">
        <v>580</v>
      </c>
      <c r="O11" s="20">
        <v>247</v>
      </c>
      <c r="P11" s="22">
        <v>880</v>
      </c>
      <c r="Q11" s="42">
        <f t="shared" si="0"/>
        <v>7423</v>
      </c>
    </row>
    <row r="12" spans="1:17" x14ac:dyDescent="0.2">
      <c r="A12" s="12" t="s">
        <v>35</v>
      </c>
      <c r="B12" s="17" t="s">
        <v>23</v>
      </c>
      <c r="C12" s="17" t="s">
        <v>36</v>
      </c>
      <c r="D12" s="17" t="s">
        <v>36</v>
      </c>
      <c r="E12" s="22">
        <v>4918</v>
      </c>
      <c r="F12" s="22">
        <v>1000.8692699490662</v>
      </c>
      <c r="G12" s="22">
        <v>0</v>
      </c>
      <c r="H12" s="22">
        <v>3338</v>
      </c>
      <c r="I12" s="23">
        <v>218.68131868131869</v>
      </c>
      <c r="J12" s="23">
        <v>399.73770491803276</v>
      </c>
      <c r="K12" s="22">
        <v>710.56393076493578</v>
      </c>
      <c r="L12" s="22">
        <v>59.463258785942493</v>
      </c>
      <c r="M12" s="22">
        <v>485.61096374889473</v>
      </c>
      <c r="N12" s="23">
        <v>370.8</v>
      </c>
      <c r="O12" s="20">
        <v>0</v>
      </c>
      <c r="P12" s="22">
        <v>1842.5000000000002</v>
      </c>
      <c r="Q12" s="42">
        <f t="shared" si="0"/>
        <v>13344.22644684819</v>
      </c>
    </row>
    <row r="13" spans="1:17" x14ac:dyDescent="0.2">
      <c r="A13" s="12" t="s">
        <v>37</v>
      </c>
      <c r="B13" s="17" t="s">
        <v>23</v>
      </c>
      <c r="C13" s="17" t="s">
        <v>36</v>
      </c>
      <c r="D13" s="17" t="s">
        <v>38</v>
      </c>
      <c r="E13" s="24">
        <v>5177</v>
      </c>
      <c r="F13" s="24">
        <v>539.13073005093383</v>
      </c>
      <c r="G13" s="24">
        <v>0</v>
      </c>
      <c r="H13" s="24">
        <v>2731</v>
      </c>
      <c r="I13" s="25">
        <v>179.31868131868131</v>
      </c>
      <c r="J13" s="25">
        <v>368.26229508196718</v>
      </c>
      <c r="K13" s="24">
        <v>581.43606923506422</v>
      </c>
      <c r="L13" s="24">
        <v>72.536741214057514</v>
      </c>
      <c r="M13" s="24">
        <v>397.38903625110521</v>
      </c>
      <c r="N13" s="25">
        <v>453.20000000000005</v>
      </c>
      <c r="O13" s="13">
        <v>0</v>
      </c>
      <c r="P13" s="24">
        <v>1507.5</v>
      </c>
      <c r="Q13" s="42">
        <f t="shared" si="0"/>
        <v>12006.77355315181</v>
      </c>
    </row>
    <row r="14" spans="1:17" x14ac:dyDescent="0.2">
      <c r="A14" s="12" t="s">
        <v>39</v>
      </c>
      <c r="B14" s="17" t="s">
        <v>23</v>
      </c>
      <c r="C14" s="17" t="s">
        <v>40</v>
      </c>
      <c r="D14" s="17" t="s">
        <v>40</v>
      </c>
      <c r="E14" s="22">
        <v>3593</v>
      </c>
      <c r="F14" s="22">
        <v>412</v>
      </c>
      <c r="G14" s="22">
        <v>1306</v>
      </c>
      <c r="H14" s="22">
        <v>2410</v>
      </c>
      <c r="I14" s="23">
        <v>49</v>
      </c>
      <c r="J14" s="23">
        <v>122</v>
      </c>
      <c r="K14" s="22">
        <v>177</v>
      </c>
      <c r="L14" s="22">
        <v>90</v>
      </c>
      <c r="M14" s="22">
        <v>132</v>
      </c>
      <c r="N14" s="23">
        <v>510</v>
      </c>
      <c r="O14" s="20">
        <v>212</v>
      </c>
      <c r="P14" s="22">
        <v>903</v>
      </c>
      <c r="Q14" s="42">
        <f t="shared" si="0"/>
        <v>9916</v>
      </c>
    </row>
    <row r="15" spans="1:17" x14ac:dyDescent="0.2">
      <c r="A15" s="12" t="s">
        <v>41</v>
      </c>
      <c r="B15" s="17" t="s">
        <v>23</v>
      </c>
      <c r="C15" s="17" t="s">
        <v>40</v>
      </c>
      <c r="D15" s="17" t="s">
        <v>40</v>
      </c>
      <c r="E15" s="24">
        <v>5826</v>
      </c>
      <c r="F15" s="24">
        <v>1035</v>
      </c>
      <c r="G15" s="24">
        <v>2107</v>
      </c>
      <c r="H15" s="24">
        <v>4590</v>
      </c>
      <c r="I15" s="25">
        <v>125</v>
      </c>
      <c r="J15" s="25">
        <v>371</v>
      </c>
      <c r="K15" s="24">
        <v>790</v>
      </c>
      <c r="L15" s="24">
        <v>151</v>
      </c>
      <c r="M15" s="24">
        <v>410</v>
      </c>
      <c r="N15" s="25">
        <v>1010</v>
      </c>
      <c r="O15" s="13">
        <v>405</v>
      </c>
      <c r="P15" s="24">
        <v>1590</v>
      </c>
      <c r="Q15" s="42">
        <f t="shared" si="0"/>
        <v>18410</v>
      </c>
    </row>
    <row r="16" spans="1:17" s="46" customFormat="1" x14ac:dyDescent="0.2">
      <c r="A16" s="43" t="s">
        <v>83</v>
      </c>
      <c r="B16" s="44"/>
      <c r="C16" s="44"/>
      <c r="D16" s="44"/>
      <c r="E16" s="59">
        <f t="shared" ref="E16:Q16" si="1">SUM(E3:E15)</f>
        <v>60020</v>
      </c>
      <c r="F16" s="45">
        <f t="shared" si="1"/>
        <v>10942</v>
      </c>
      <c r="G16" s="45">
        <f t="shared" si="1"/>
        <v>18063</v>
      </c>
      <c r="H16" s="45">
        <f t="shared" si="1"/>
        <v>37077</v>
      </c>
      <c r="I16" s="45">
        <f t="shared" si="1"/>
        <v>1485</v>
      </c>
      <c r="J16" s="45">
        <f t="shared" si="1"/>
        <v>3426</v>
      </c>
      <c r="K16" s="45">
        <f t="shared" si="1"/>
        <v>7336</v>
      </c>
      <c r="L16" s="45">
        <f t="shared" si="1"/>
        <v>1036</v>
      </c>
      <c r="M16" s="45">
        <f t="shared" si="1"/>
        <v>3612</v>
      </c>
      <c r="N16" s="45">
        <f t="shared" si="1"/>
        <v>11891</v>
      </c>
      <c r="O16" s="45">
        <f t="shared" si="1"/>
        <v>2926</v>
      </c>
      <c r="P16" s="45">
        <f t="shared" si="1"/>
        <v>26673</v>
      </c>
      <c r="Q16" s="45">
        <f t="shared" si="1"/>
        <v>184487</v>
      </c>
    </row>
    <row r="17" spans="1:17" x14ac:dyDescent="0.2">
      <c r="E17" s="60"/>
    </row>
    <row r="18" spans="1:17" x14ac:dyDescent="0.2">
      <c r="A18" s="48" t="s">
        <v>0</v>
      </c>
      <c r="B18" s="49" t="s">
        <v>1</v>
      </c>
      <c r="C18" s="49" t="s">
        <v>2</v>
      </c>
      <c r="D18" s="49" t="s">
        <v>3</v>
      </c>
      <c r="E18" s="49" t="s">
        <v>4</v>
      </c>
      <c r="F18" s="49" t="s">
        <v>5</v>
      </c>
      <c r="G18" s="49" t="s">
        <v>6</v>
      </c>
      <c r="H18" s="49" t="s">
        <v>7</v>
      </c>
      <c r="I18" s="49" t="s">
        <v>8</v>
      </c>
      <c r="J18" s="49" t="s">
        <v>9</v>
      </c>
      <c r="K18" s="49" t="s">
        <v>10</v>
      </c>
      <c r="L18" s="49" t="s">
        <v>11</v>
      </c>
      <c r="M18" s="49" t="s">
        <v>12</v>
      </c>
      <c r="N18" s="49" t="s">
        <v>13</v>
      </c>
      <c r="O18" s="50" t="s">
        <v>14</v>
      </c>
      <c r="P18" s="51" t="s">
        <v>15</v>
      </c>
      <c r="Q18" s="49" t="s">
        <v>44</v>
      </c>
    </row>
    <row r="19" spans="1:17" x14ac:dyDescent="0.2">
      <c r="A19" s="12" t="s">
        <v>22</v>
      </c>
      <c r="B19" s="17" t="s">
        <v>23</v>
      </c>
      <c r="C19" s="17" t="s">
        <v>23</v>
      </c>
      <c r="D19" s="17" t="s">
        <v>24</v>
      </c>
      <c r="E19" s="52">
        <f t="shared" ref="E19:E32" si="2">E3/Q3</f>
        <v>0.22298664508296237</v>
      </c>
      <c r="F19" s="52">
        <f t="shared" ref="F19:F32" si="3">F3/Q3</f>
        <v>5.0890327802509107E-2</v>
      </c>
      <c r="G19" s="52">
        <f t="shared" ref="G19:G32" si="4">G3/Q3</f>
        <v>0.10076891946580332</v>
      </c>
      <c r="H19" s="52">
        <f t="shared" ref="H19:H32" si="5">H3/Q3</f>
        <v>0.31910157830837715</v>
      </c>
      <c r="I19" s="52">
        <f t="shared" ref="I19:I32" si="6">I3/Q3</f>
        <v>3.0352084176446781E-3</v>
      </c>
      <c r="J19" s="52">
        <f t="shared" ref="J19:J32" si="7">J3/Q3</f>
        <v>6.0704168352893563E-3</v>
      </c>
      <c r="K19" s="52">
        <f t="shared" ref="K19:K32" si="8">K3/Q3</f>
        <v>5.9490084985835696E-2</v>
      </c>
      <c r="L19" s="52">
        <f t="shared" ref="L19:L32" si="9">L3/Q3</f>
        <v>6.070416835289356E-4</v>
      </c>
      <c r="M19" s="52">
        <f t="shared" ref="M19:M32" si="10">M3/Q3</f>
        <v>3.8445973290165926E-3</v>
      </c>
      <c r="N19" s="52">
        <f t="shared" ref="N19:N32" si="11">N3/Q3</f>
        <v>6.7887494941319307E-2</v>
      </c>
      <c r="O19" s="52">
        <f t="shared" ref="O19:O32" si="12">O3/Q3</f>
        <v>9.1056252529340346E-4</v>
      </c>
      <c r="P19" s="52">
        <f t="shared" ref="P19:P32" si="13">P3/Q3</f>
        <v>0.16440712262242008</v>
      </c>
      <c r="Q19" s="52">
        <f>SUM(E19:P19)</f>
        <v>1</v>
      </c>
    </row>
    <row r="20" spans="1:17" x14ac:dyDescent="0.2">
      <c r="A20" s="12" t="s">
        <v>25</v>
      </c>
      <c r="B20" s="17" t="s">
        <v>23</v>
      </c>
      <c r="C20" s="17" t="s">
        <v>26</v>
      </c>
      <c r="D20" s="17" t="s">
        <v>26</v>
      </c>
      <c r="E20" s="53">
        <f t="shared" si="2"/>
        <v>0.24069448920399614</v>
      </c>
      <c r="F20" s="52">
        <f t="shared" si="3"/>
        <v>7.3396712858524005E-2</v>
      </c>
      <c r="G20" s="52">
        <f t="shared" si="4"/>
        <v>0.12922977763454721</v>
      </c>
      <c r="H20" s="52">
        <f t="shared" si="5"/>
        <v>0.23223493393490172</v>
      </c>
      <c r="I20" s="52">
        <f t="shared" si="6"/>
        <v>1.1279407025459234E-2</v>
      </c>
      <c r="J20" s="52">
        <f t="shared" si="7"/>
        <v>1.6516274572993875E-2</v>
      </c>
      <c r="K20" s="52">
        <f t="shared" si="8"/>
        <v>1.6717692555591364E-2</v>
      </c>
      <c r="L20" s="52">
        <f t="shared" si="9"/>
        <v>1.8127618433773768E-3</v>
      </c>
      <c r="M20" s="52">
        <f t="shared" si="10"/>
        <v>1.7321946503383822E-2</v>
      </c>
      <c r="N20" s="52">
        <f t="shared" si="11"/>
        <v>3.8188849500483402E-2</v>
      </c>
      <c r="O20" s="52">
        <f t="shared" si="12"/>
        <v>4.092813406380922E-2</v>
      </c>
      <c r="P20" s="52">
        <f t="shared" si="13"/>
        <v>0.18167902030293265</v>
      </c>
      <c r="Q20" s="52">
        <f t="shared" ref="Q20:Q32" si="14">SUM(E20:P20)</f>
        <v>1.0000000000000002</v>
      </c>
    </row>
    <row r="21" spans="1:17" x14ac:dyDescent="0.2">
      <c r="A21" s="12" t="s">
        <v>27</v>
      </c>
      <c r="B21" s="17" t="s">
        <v>23</v>
      </c>
      <c r="C21" s="17" t="s">
        <v>23</v>
      </c>
      <c r="D21" s="17" t="s">
        <v>23</v>
      </c>
      <c r="E21" s="53">
        <f t="shared" si="2"/>
        <v>0.31121867881548976</v>
      </c>
      <c r="F21" s="52">
        <f t="shared" si="3"/>
        <v>7.0045558086560364E-2</v>
      </c>
      <c r="G21" s="52">
        <f t="shared" si="4"/>
        <v>0.10127182991647685</v>
      </c>
      <c r="H21" s="52">
        <f t="shared" si="5"/>
        <v>0.12708807896735003</v>
      </c>
      <c r="I21" s="52">
        <f t="shared" si="6"/>
        <v>7.5930144267274107E-3</v>
      </c>
      <c r="J21" s="52">
        <f t="shared" si="7"/>
        <v>2.2873955960516324E-2</v>
      </c>
      <c r="K21" s="52">
        <f t="shared" si="8"/>
        <v>4.8073272589217918E-2</v>
      </c>
      <c r="L21" s="52">
        <f t="shared" si="9"/>
        <v>3.4643128321943813E-3</v>
      </c>
      <c r="M21" s="52">
        <f t="shared" si="10"/>
        <v>1.6324981017463932E-2</v>
      </c>
      <c r="N21" s="52">
        <f t="shared" si="11"/>
        <v>0.10055998481397115</v>
      </c>
      <c r="O21" s="52">
        <f t="shared" si="12"/>
        <v>0</v>
      </c>
      <c r="P21" s="52">
        <f t="shared" si="13"/>
        <v>0.19148633257403189</v>
      </c>
      <c r="Q21" s="52">
        <f t="shared" si="14"/>
        <v>1</v>
      </c>
    </row>
    <row r="22" spans="1:17" x14ac:dyDescent="0.2">
      <c r="A22" s="12" t="s">
        <v>81</v>
      </c>
      <c r="B22" s="17" t="s">
        <v>23</v>
      </c>
      <c r="C22" s="17" t="s">
        <v>28</v>
      </c>
      <c r="D22" s="17" t="s">
        <v>28</v>
      </c>
      <c r="E22" s="53">
        <f t="shared" si="2"/>
        <v>0.38569880823401947</v>
      </c>
      <c r="F22" s="52">
        <f t="shared" si="3"/>
        <v>5.2952329360780065E-2</v>
      </c>
      <c r="G22" s="52">
        <f t="shared" si="4"/>
        <v>0.11375947995666305</v>
      </c>
      <c r="H22" s="52">
        <f t="shared" si="5"/>
        <v>0.20314192849404117</v>
      </c>
      <c r="I22" s="52">
        <f t="shared" si="6"/>
        <v>3.0471289274106176E-3</v>
      </c>
      <c r="J22" s="52">
        <f t="shared" si="7"/>
        <v>1.1443661971830986E-2</v>
      </c>
      <c r="K22" s="52">
        <f t="shared" si="8"/>
        <v>3.1283856988082337E-2</v>
      </c>
      <c r="L22" s="52">
        <f t="shared" si="9"/>
        <v>1.0021668472372697E-2</v>
      </c>
      <c r="M22" s="52">
        <f t="shared" si="10"/>
        <v>1.8282773564463704E-2</v>
      </c>
      <c r="N22" s="52">
        <f t="shared" si="11"/>
        <v>4.5097508125677137E-2</v>
      </c>
      <c r="O22" s="52">
        <f t="shared" si="12"/>
        <v>2.4851029252437703E-2</v>
      </c>
      <c r="P22" s="52">
        <f t="shared" si="13"/>
        <v>0.10041982665222102</v>
      </c>
      <c r="Q22" s="52">
        <f t="shared" si="14"/>
        <v>1</v>
      </c>
    </row>
    <row r="23" spans="1:17" x14ac:dyDescent="0.2">
      <c r="A23" s="12" t="s">
        <v>29</v>
      </c>
      <c r="B23" s="17" t="s">
        <v>23</v>
      </c>
      <c r="C23" s="17" t="s">
        <v>26</v>
      </c>
      <c r="D23" s="17" t="s">
        <v>26</v>
      </c>
      <c r="E23" s="52">
        <f t="shared" si="2"/>
        <v>0.25312024353120244</v>
      </c>
      <c r="F23" s="52">
        <f t="shared" si="3"/>
        <v>6.3318112633181128E-2</v>
      </c>
      <c r="G23" s="52">
        <f t="shared" si="4"/>
        <v>0.10273972602739725</v>
      </c>
      <c r="H23" s="52">
        <f t="shared" si="5"/>
        <v>0.19330289193302891</v>
      </c>
      <c r="I23" s="52">
        <f t="shared" si="6"/>
        <v>1.1035007610350075E-2</v>
      </c>
      <c r="J23" s="52">
        <f t="shared" si="7"/>
        <v>1.3318112633181126E-2</v>
      </c>
      <c r="K23" s="52">
        <f t="shared" si="8"/>
        <v>1.6818873668188735E-2</v>
      </c>
      <c r="L23" s="52">
        <f t="shared" si="9"/>
        <v>2.8919330289193302E-3</v>
      </c>
      <c r="M23" s="52">
        <f t="shared" si="10"/>
        <v>2.2070015220700151E-2</v>
      </c>
      <c r="N23" s="52">
        <f t="shared" si="11"/>
        <v>3.9802130898021308E-2</v>
      </c>
      <c r="O23" s="52">
        <f t="shared" si="12"/>
        <v>5.0989345509893452E-2</v>
      </c>
      <c r="P23" s="52">
        <f t="shared" si="13"/>
        <v>0.23059360730593606</v>
      </c>
      <c r="Q23" s="52">
        <f t="shared" si="14"/>
        <v>0.99999999999999978</v>
      </c>
    </row>
    <row r="24" spans="1:17" x14ac:dyDescent="0.2">
      <c r="A24" s="12" t="s">
        <v>30</v>
      </c>
      <c r="B24" s="17" t="s">
        <v>23</v>
      </c>
      <c r="C24" s="17" t="s">
        <v>31</v>
      </c>
      <c r="D24" s="17" t="s">
        <v>32</v>
      </c>
      <c r="E24" s="52">
        <f t="shared" si="2"/>
        <v>0.3902439024390244</v>
      </c>
      <c r="F24" s="52">
        <f t="shared" si="3"/>
        <v>3.3808258874667957E-2</v>
      </c>
      <c r="G24" s="52">
        <f t="shared" si="4"/>
        <v>8.4520647186669892E-2</v>
      </c>
      <c r="H24" s="52">
        <f t="shared" si="5"/>
        <v>0.15455204056991065</v>
      </c>
      <c r="I24" s="52">
        <f t="shared" si="6"/>
        <v>6.0371890847621349E-3</v>
      </c>
      <c r="J24" s="52">
        <f t="shared" si="7"/>
        <v>1.7507848345810192E-2</v>
      </c>
      <c r="K24" s="52">
        <f t="shared" si="8"/>
        <v>6.5201642115431058E-2</v>
      </c>
      <c r="L24" s="52">
        <f t="shared" si="9"/>
        <v>6.0371890847621349E-3</v>
      </c>
      <c r="M24" s="52">
        <f t="shared" si="10"/>
        <v>1.8715286162762617E-2</v>
      </c>
      <c r="N24" s="52">
        <f t="shared" si="11"/>
        <v>0.10866940352571842</v>
      </c>
      <c r="O24" s="52">
        <f t="shared" si="12"/>
        <v>0</v>
      </c>
      <c r="P24" s="52">
        <f t="shared" si="13"/>
        <v>0.11470659261048056</v>
      </c>
      <c r="Q24" s="52">
        <f t="shared" si="14"/>
        <v>1</v>
      </c>
    </row>
    <row r="25" spans="1:17" x14ac:dyDescent="0.2">
      <c r="A25" s="12" t="s">
        <v>33</v>
      </c>
      <c r="B25" s="17" t="s">
        <v>23</v>
      </c>
      <c r="C25" s="17" t="s">
        <v>31</v>
      </c>
      <c r="D25" s="17" t="s">
        <v>32</v>
      </c>
      <c r="E25" s="52">
        <f t="shared" si="2"/>
        <v>0.34148673412477093</v>
      </c>
      <c r="F25" s="52">
        <f t="shared" si="3"/>
        <v>7.4097681459644654E-2</v>
      </c>
      <c r="G25" s="52">
        <f t="shared" si="4"/>
        <v>0.10556927734841845</v>
      </c>
      <c r="H25" s="52">
        <f t="shared" si="5"/>
        <v>0.12110588797705363</v>
      </c>
      <c r="I25" s="52">
        <f t="shared" si="6"/>
        <v>6.1748067883037206E-3</v>
      </c>
      <c r="J25" s="52">
        <f t="shared" si="7"/>
        <v>2.4699227153214882E-2</v>
      </c>
      <c r="K25" s="52">
        <f t="shared" si="8"/>
        <v>6.2544817146044138E-2</v>
      </c>
      <c r="L25" s="52">
        <f t="shared" si="9"/>
        <v>8.9634292088279811E-3</v>
      </c>
      <c r="M25" s="52">
        <f t="shared" si="10"/>
        <v>2.2308979364194088E-2</v>
      </c>
      <c r="N25" s="52">
        <f t="shared" si="11"/>
        <v>0.11353676997848777</v>
      </c>
      <c r="O25" s="52">
        <f t="shared" si="12"/>
        <v>0</v>
      </c>
      <c r="P25" s="52">
        <f t="shared" si="13"/>
        <v>0.11951238945103976</v>
      </c>
      <c r="Q25" s="52">
        <f t="shared" si="14"/>
        <v>1</v>
      </c>
    </row>
    <row r="26" spans="1:17" x14ac:dyDescent="0.2">
      <c r="A26" s="12" t="s">
        <v>34</v>
      </c>
      <c r="B26" s="17" t="s">
        <v>23</v>
      </c>
      <c r="C26" s="17" t="s">
        <v>23</v>
      </c>
      <c r="D26" s="17" t="s">
        <v>23</v>
      </c>
      <c r="E26" s="52">
        <f t="shared" si="2"/>
        <v>0.31369754552652412</v>
      </c>
      <c r="F26" s="52">
        <f t="shared" si="3"/>
        <v>2.1852731591448932E-2</v>
      </c>
      <c r="G26" s="52">
        <f t="shared" si="4"/>
        <v>0.19429928741092636</v>
      </c>
      <c r="H26" s="52">
        <f t="shared" si="5"/>
        <v>0.18226444972288203</v>
      </c>
      <c r="I26" s="52">
        <f t="shared" si="6"/>
        <v>1.4251781472684087E-3</v>
      </c>
      <c r="J26" s="52">
        <f t="shared" si="7"/>
        <v>8.3927157561361834E-3</v>
      </c>
      <c r="K26" s="52">
        <f t="shared" si="8"/>
        <v>1.6785431512272367E-2</v>
      </c>
      <c r="L26" s="52">
        <f t="shared" si="9"/>
        <v>1.9002375296912114E-3</v>
      </c>
      <c r="M26" s="52">
        <f t="shared" si="10"/>
        <v>4.9089469517022959E-3</v>
      </c>
      <c r="N26" s="52">
        <f t="shared" si="11"/>
        <v>4.5922406967537611E-2</v>
      </c>
      <c r="O26" s="52">
        <f t="shared" si="12"/>
        <v>0</v>
      </c>
      <c r="P26" s="52">
        <f t="shared" si="13"/>
        <v>0.20855106888361044</v>
      </c>
      <c r="Q26" s="52">
        <f t="shared" si="14"/>
        <v>1</v>
      </c>
    </row>
    <row r="27" spans="1:17" x14ac:dyDescent="0.2">
      <c r="A27" s="57" t="s">
        <v>47</v>
      </c>
      <c r="B27" s="17" t="s">
        <v>23</v>
      </c>
      <c r="C27" s="17" t="s">
        <v>28</v>
      </c>
      <c r="D27" s="17" t="s">
        <v>23</v>
      </c>
      <c r="E27" s="52">
        <f t="shared" si="2"/>
        <v>0.39903004176209078</v>
      </c>
      <c r="F27" s="52">
        <f t="shared" si="3"/>
        <v>3.5295702546140374E-2</v>
      </c>
      <c r="G27" s="52">
        <f t="shared" si="4"/>
        <v>9.4975077461942614E-2</v>
      </c>
      <c r="H27" s="52">
        <f t="shared" si="5"/>
        <v>0.18860299070456688</v>
      </c>
      <c r="I27" s="52">
        <f t="shared" si="6"/>
        <v>5.2539404553415062E-3</v>
      </c>
      <c r="J27" s="52">
        <f t="shared" si="7"/>
        <v>6.8705375185235083E-3</v>
      </c>
      <c r="K27" s="52">
        <f t="shared" si="8"/>
        <v>2.1824060352957024E-2</v>
      </c>
      <c r="L27" s="52">
        <f t="shared" si="9"/>
        <v>8.8912838475010102E-3</v>
      </c>
      <c r="M27" s="52">
        <f t="shared" si="10"/>
        <v>9.2954331132965116E-3</v>
      </c>
      <c r="N27" s="52">
        <f t="shared" si="11"/>
        <v>7.8135524720463423E-2</v>
      </c>
      <c r="O27" s="52">
        <f t="shared" si="12"/>
        <v>3.3274956217162872E-2</v>
      </c>
      <c r="P27" s="52">
        <f t="shared" si="13"/>
        <v>0.11855045130001347</v>
      </c>
      <c r="Q27" s="52">
        <f t="shared" si="14"/>
        <v>1</v>
      </c>
    </row>
    <row r="28" spans="1:17" x14ac:dyDescent="0.2">
      <c r="A28" s="12" t="s">
        <v>35</v>
      </c>
      <c r="B28" s="17" t="s">
        <v>23</v>
      </c>
      <c r="C28" s="17" t="s">
        <v>36</v>
      </c>
      <c r="D28" s="17" t="s">
        <v>36</v>
      </c>
      <c r="E28" s="52">
        <f t="shared" si="2"/>
        <v>0.36854890162341303</v>
      </c>
      <c r="F28" s="52">
        <f t="shared" si="3"/>
        <v>7.5003918281487517E-2</v>
      </c>
      <c r="G28" s="52">
        <f t="shared" si="4"/>
        <v>0</v>
      </c>
      <c r="H28" s="52">
        <f t="shared" si="5"/>
        <v>0.25014563514008797</v>
      </c>
      <c r="I28" s="52">
        <f t="shared" si="6"/>
        <v>1.6387710411866523E-2</v>
      </c>
      <c r="J28" s="52">
        <f t="shared" si="7"/>
        <v>2.9955854429647207E-2</v>
      </c>
      <c r="K28" s="52">
        <f t="shared" si="8"/>
        <v>5.3248791422657989E-2</v>
      </c>
      <c r="L28" s="52">
        <f t="shared" si="9"/>
        <v>4.4561038455689043E-3</v>
      </c>
      <c r="M28" s="52">
        <f t="shared" si="10"/>
        <v>3.6391091359483978E-2</v>
      </c>
      <c r="N28" s="52">
        <f t="shared" si="11"/>
        <v>2.7787298235453752E-2</v>
      </c>
      <c r="O28" s="52">
        <f t="shared" si="12"/>
        <v>0</v>
      </c>
      <c r="P28" s="52">
        <f t="shared" si="13"/>
        <v>0.1380746952503332</v>
      </c>
      <c r="Q28" s="52">
        <f t="shared" si="14"/>
        <v>1</v>
      </c>
    </row>
    <row r="29" spans="1:17" x14ac:dyDescent="0.2">
      <c r="A29" s="12" t="s">
        <v>37</v>
      </c>
      <c r="B29" s="17" t="s">
        <v>23</v>
      </c>
      <c r="C29" s="17" t="s">
        <v>36</v>
      </c>
      <c r="D29" s="17" t="s">
        <v>38</v>
      </c>
      <c r="E29" s="52">
        <f t="shared" si="2"/>
        <v>0.43117328540280697</v>
      </c>
      <c r="F29" s="52">
        <f t="shared" si="3"/>
        <v>4.4902215209131728E-2</v>
      </c>
      <c r="G29" s="52">
        <f t="shared" si="4"/>
        <v>0</v>
      </c>
      <c r="H29" s="52">
        <f t="shared" si="5"/>
        <v>0.22745494348755377</v>
      </c>
      <c r="I29" s="52">
        <f t="shared" si="6"/>
        <v>1.4934793308532889E-2</v>
      </c>
      <c r="J29" s="52">
        <f t="shared" si="7"/>
        <v>3.0671211833198715E-2</v>
      </c>
      <c r="K29" s="52">
        <f t="shared" si="8"/>
        <v>4.8425671281393967E-2</v>
      </c>
      <c r="L29" s="52">
        <f t="shared" si="9"/>
        <v>6.0413183352672145E-3</v>
      </c>
      <c r="M29" s="52">
        <f t="shared" si="10"/>
        <v>3.3097070956817499E-2</v>
      </c>
      <c r="N29" s="52">
        <f t="shared" si="11"/>
        <v>3.7745360816023206E-2</v>
      </c>
      <c r="O29" s="52">
        <f t="shared" si="12"/>
        <v>0</v>
      </c>
      <c r="P29" s="52">
        <f t="shared" si="13"/>
        <v>0.12555412936927399</v>
      </c>
      <c r="Q29" s="52">
        <f t="shared" si="14"/>
        <v>1</v>
      </c>
    </row>
    <row r="30" spans="1:17" x14ac:dyDescent="0.2">
      <c r="A30" s="12" t="s">
        <v>39</v>
      </c>
      <c r="B30" s="17" t="s">
        <v>23</v>
      </c>
      <c r="C30" s="17" t="s">
        <v>40</v>
      </c>
      <c r="D30" s="17" t="s">
        <v>40</v>
      </c>
      <c r="E30" s="52">
        <f t="shared" si="2"/>
        <v>0.36234368697055264</v>
      </c>
      <c r="F30" s="52">
        <f t="shared" si="3"/>
        <v>4.1549011698265428E-2</v>
      </c>
      <c r="G30" s="52">
        <f t="shared" si="4"/>
        <v>0.13170633319887051</v>
      </c>
      <c r="H30" s="52">
        <f t="shared" si="5"/>
        <v>0.24304154901169828</v>
      </c>
      <c r="I30" s="52">
        <f t="shared" si="6"/>
        <v>4.9415086728519563E-3</v>
      </c>
      <c r="J30" s="52">
        <f t="shared" si="7"/>
        <v>1.2303348124243647E-2</v>
      </c>
      <c r="K30" s="52">
        <f t="shared" si="8"/>
        <v>1.7849939491730537E-2</v>
      </c>
      <c r="L30" s="52">
        <f t="shared" si="9"/>
        <v>9.0762404195240017E-3</v>
      </c>
      <c r="M30" s="52">
        <f t="shared" si="10"/>
        <v>1.3311819281968536E-2</v>
      </c>
      <c r="N30" s="52">
        <f t="shared" si="11"/>
        <v>5.1432029043969339E-2</v>
      </c>
      <c r="O30" s="52">
        <f t="shared" si="12"/>
        <v>2.1379588543767647E-2</v>
      </c>
      <c r="P30" s="52">
        <f t="shared" si="13"/>
        <v>9.1064945542557479E-2</v>
      </c>
      <c r="Q30" s="52">
        <f t="shared" si="14"/>
        <v>1</v>
      </c>
    </row>
    <row r="31" spans="1:17" x14ac:dyDescent="0.2">
      <c r="A31" s="12" t="s">
        <v>41</v>
      </c>
      <c r="B31" s="17" t="s">
        <v>23</v>
      </c>
      <c r="C31" s="17" t="s">
        <v>40</v>
      </c>
      <c r="D31" s="17" t="s">
        <v>40</v>
      </c>
      <c r="E31" s="52">
        <f t="shared" si="2"/>
        <v>0.31645844649646931</v>
      </c>
      <c r="F31" s="52">
        <f t="shared" si="3"/>
        <v>5.6219445953286255E-2</v>
      </c>
      <c r="G31" s="52">
        <f t="shared" si="4"/>
        <v>0.11444866920152091</v>
      </c>
      <c r="H31" s="52">
        <f t="shared" si="5"/>
        <v>0.24932102118413904</v>
      </c>
      <c r="I31" s="52">
        <f t="shared" si="6"/>
        <v>6.7897881586094517E-3</v>
      </c>
      <c r="J31" s="52">
        <f t="shared" si="7"/>
        <v>2.0152091254752851E-2</v>
      </c>
      <c r="K31" s="52">
        <f t="shared" si="8"/>
        <v>4.2911461162411735E-2</v>
      </c>
      <c r="L31" s="52">
        <f t="shared" si="9"/>
        <v>8.2020640956002172E-3</v>
      </c>
      <c r="M31" s="52">
        <f t="shared" si="10"/>
        <v>2.2270505160239002E-2</v>
      </c>
      <c r="N31" s="52">
        <f t="shared" si="11"/>
        <v>5.4861488321564365E-2</v>
      </c>
      <c r="O31" s="52">
        <f t="shared" si="12"/>
        <v>2.1998913633894623E-2</v>
      </c>
      <c r="P31" s="52">
        <f t="shared" si="13"/>
        <v>8.6366105377512228E-2</v>
      </c>
      <c r="Q31" s="52">
        <f t="shared" si="14"/>
        <v>0.99999999999999989</v>
      </c>
    </row>
    <row r="32" spans="1:17" x14ac:dyDescent="0.2">
      <c r="A32" s="54" t="s">
        <v>83</v>
      </c>
      <c r="B32" s="55"/>
      <c r="C32" s="55"/>
      <c r="D32" s="55"/>
      <c r="E32" s="56">
        <f t="shared" si="2"/>
        <v>0.32533457642001873</v>
      </c>
      <c r="F32" s="56">
        <f t="shared" si="3"/>
        <v>5.9310412115758833E-2</v>
      </c>
      <c r="G32" s="56">
        <f t="shared" si="4"/>
        <v>9.7909337785318212E-2</v>
      </c>
      <c r="H32" s="56">
        <f t="shared" si="5"/>
        <v>0.20097351032864105</v>
      </c>
      <c r="I32" s="56">
        <f t="shared" si="6"/>
        <v>8.0493476505119604E-3</v>
      </c>
      <c r="J32" s="56">
        <f t="shared" si="7"/>
        <v>1.8570414175524564E-2</v>
      </c>
      <c r="K32" s="56">
        <f t="shared" si="8"/>
        <v>3.9764319437141912E-2</v>
      </c>
      <c r="L32" s="56">
        <f t="shared" si="9"/>
        <v>5.6155718289093541E-3</v>
      </c>
      <c r="M32" s="56">
        <f t="shared" si="10"/>
        <v>1.9578615295386667E-2</v>
      </c>
      <c r="N32" s="56">
        <f t="shared" si="11"/>
        <v>6.4454406001506884E-2</v>
      </c>
      <c r="O32" s="56">
        <f t="shared" si="12"/>
        <v>1.5860196111379121E-2</v>
      </c>
      <c r="P32" s="56">
        <f t="shared" si="13"/>
        <v>0.1445792928499027</v>
      </c>
      <c r="Q32" s="56">
        <f t="shared" si="14"/>
        <v>0.99999999999999978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topLeftCell="A4" workbookViewId="0">
      <selection activeCell="B16" sqref="B16:O25"/>
    </sheetView>
  </sheetViews>
  <sheetFormatPr defaultColWidth="10.42578125" defaultRowHeight="15" x14ac:dyDescent="0.2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 x14ac:dyDescent="0.25">
      <c r="A1" s="4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44</v>
      </c>
      <c r="O1" s="4" t="s">
        <v>46</v>
      </c>
    </row>
    <row r="2" spans="1:15" x14ac:dyDescent="0.25">
      <c r="A2" s="6" t="s">
        <v>16</v>
      </c>
      <c r="B2" s="9" t="e">
        <f>'Value Share'!B5/10000000</f>
        <v>#VALUE!</v>
      </c>
      <c r="C2" s="9" t="e">
        <f>'Value Share'!C5/10000000</f>
        <v>#VALUE!</v>
      </c>
      <c r="D2" s="9" t="e">
        <f>'Value Share'!D5/10000000</f>
        <v>#VALUE!</v>
      </c>
      <c r="E2" s="9">
        <f>'Value Share'!E5/10000000</f>
        <v>0.93867817804000064</v>
      </c>
      <c r="F2" s="9">
        <f>'Value Share'!F5/10000000</f>
        <v>1.5359567000000001</v>
      </c>
      <c r="G2" s="9">
        <f>'Value Share'!G5/10000000</f>
        <v>0.20981810000000001</v>
      </c>
      <c r="H2" s="9">
        <f>'Value Share'!H5/10000000</f>
        <v>0.36522969999999999</v>
      </c>
      <c r="I2" s="9">
        <f>'Value Share'!I5/10000000</f>
        <v>0.19398099999999999</v>
      </c>
      <c r="J2" s="9">
        <f>'Value Share'!J5/10000000</f>
        <v>0.76874920000000002</v>
      </c>
      <c r="K2" s="9">
        <f>'Value Share'!K5/10000000</f>
        <v>0.2394387</v>
      </c>
      <c r="L2" s="9">
        <f>'Value Share'!L5/10000000</f>
        <v>7.05871E-2</v>
      </c>
      <c r="M2" s="9">
        <f>'Value Share'!M5/10000000</f>
        <v>0.35990299999999997</v>
      </c>
      <c r="N2" s="9">
        <f>'Value Share'!N5/10000000</f>
        <v>0.18678069999999999</v>
      </c>
      <c r="O2" s="5" t="e">
        <f>B2/N2</f>
        <v>#VALUE!</v>
      </c>
    </row>
    <row r="3" spans="1:15" x14ac:dyDescent="0.25">
      <c r="A3" s="6" t="s">
        <v>17</v>
      </c>
      <c r="B3" s="9" t="e">
        <f>'Value Share'!B6/10000000</f>
        <v>#VALUE!</v>
      </c>
      <c r="C3" s="9" t="e">
        <f>'Value Share'!C6/10000000</f>
        <v>#VALUE!</v>
      </c>
      <c r="D3" s="9" t="e">
        <f>'Value Share'!D6/10000000</f>
        <v>#VALUE!</v>
      </c>
      <c r="E3" s="9">
        <f>'Value Share'!E6/10000000</f>
        <v>0.83814927058000011</v>
      </c>
      <c r="F3" s="9">
        <f>'Value Share'!F6/10000000</f>
        <v>0.8213625</v>
      </c>
      <c r="G3" s="9">
        <f>'Value Share'!G6/10000000</f>
        <v>0.21457799999999999</v>
      </c>
      <c r="H3" s="9">
        <f>'Value Share'!H6/10000000</f>
        <v>0.35499999999999998</v>
      </c>
      <c r="I3" s="9">
        <f>'Value Share'!I6/10000000</f>
        <v>4.8500000000000001E-2</v>
      </c>
      <c r="J3" s="9">
        <f>'Value Share'!J6/10000000</f>
        <v>0.25280000000000002</v>
      </c>
      <c r="K3" s="9">
        <f>'Value Share'!K6/10000000</f>
        <v>0.30649999999999999</v>
      </c>
      <c r="L3" s="9">
        <f>'Value Share'!L6/10000000</f>
        <v>0.10100000000000001</v>
      </c>
      <c r="M3" s="9">
        <f>'Value Share'!M6/10000000</f>
        <v>0.35749999999999998</v>
      </c>
      <c r="N3" s="9">
        <f>'Value Share'!N6/10000000</f>
        <v>4.3279999999999999E-2</v>
      </c>
      <c r="O3" s="5" t="e">
        <f t="shared" ref="O3:O10" si="0">B3/N3</f>
        <v>#VALUE!</v>
      </c>
    </row>
    <row r="4" spans="1:15" x14ac:dyDescent="0.25">
      <c r="A4" s="6" t="s">
        <v>18</v>
      </c>
      <c r="B4" s="9" t="e">
        <f>'Value Share'!B7/10000000</f>
        <v>#VALUE!</v>
      </c>
      <c r="C4" s="9" t="e">
        <f>'Value Share'!C7/10000000</f>
        <v>#VALUE!</v>
      </c>
      <c r="D4" s="9" t="e">
        <f>'Value Share'!D7/10000000</f>
        <v>#VALUE!</v>
      </c>
      <c r="E4" s="9">
        <f>'Value Share'!E7/10000000</f>
        <v>0.50595072884000014</v>
      </c>
      <c r="F4" s="9">
        <f>'Value Share'!F7/10000000</f>
        <v>0.39</v>
      </c>
      <c r="G4" s="9">
        <f>'Value Share'!G7/10000000</f>
        <v>0.152</v>
      </c>
      <c r="H4" s="9">
        <f>'Value Share'!H7/10000000</f>
        <v>0.36399999999999999</v>
      </c>
      <c r="I4" s="9">
        <f>'Value Share'!I7/10000000</f>
        <v>0.18</v>
      </c>
      <c r="J4" s="9">
        <f>'Value Share'!J7/10000000</f>
        <v>0.20150000000000001</v>
      </c>
      <c r="K4" s="9">
        <f>'Value Share'!K7/10000000</f>
        <v>7.6704999999999995E-2</v>
      </c>
      <c r="L4" s="9">
        <f>'Value Share'!L7/10000000</f>
        <v>3.7999999999999999E-2</v>
      </c>
      <c r="M4" s="9">
        <f>'Value Share'!M7/10000000</f>
        <v>0.44</v>
      </c>
      <c r="N4" s="9">
        <f>'Value Share'!N7/10000000</f>
        <v>5.4399999999999997E-2</v>
      </c>
      <c r="O4" s="5" t="e">
        <f t="shared" si="0"/>
        <v>#VALUE!</v>
      </c>
    </row>
    <row r="5" spans="1:15" x14ac:dyDescent="0.25">
      <c r="A5" s="6" t="s">
        <v>19</v>
      </c>
      <c r="B5" s="9" t="e">
        <f>'Value Share'!B8/10000000</f>
        <v>#VALUE!</v>
      </c>
      <c r="C5" s="9" t="e">
        <f>'Value Share'!C8/10000000</f>
        <v>#VALUE!</v>
      </c>
      <c r="D5" s="9" t="e">
        <f>'Value Share'!D8/10000000</f>
        <v>#VALUE!</v>
      </c>
      <c r="E5" s="9">
        <f>'Value Share'!E8/10000000</f>
        <v>0.51073286376000004</v>
      </c>
      <c r="F5" s="9">
        <f>'Value Share'!F8/10000000</f>
        <v>0.35</v>
      </c>
      <c r="G5" s="9">
        <f>'Value Share'!G8/10000000</f>
        <v>8.5000000000000006E-2</v>
      </c>
      <c r="H5" s="9">
        <f>'Value Share'!H8/10000000</f>
        <v>0.14599999999999999</v>
      </c>
      <c r="I5" s="9">
        <f>'Value Share'!I8/10000000</f>
        <v>5.6000000000000001E-2</v>
      </c>
      <c r="J5" s="9">
        <f>'Value Share'!J8/10000000</f>
        <v>0.185</v>
      </c>
      <c r="K5" s="9">
        <f>'Value Share'!K8/10000000</f>
        <v>0.125</v>
      </c>
      <c r="L5" s="9">
        <f>'Value Share'!L8/10000000</f>
        <v>4.4999999999999998E-2</v>
      </c>
      <c r="M5" s="9">
        <f>'Value Share'!M8/10000000</f>
        <v>0.186</v>
      </c>
      <c r="N5" s="9">
        <f>'Value Share'!N8/10000000</f>
        <v>8.5000000000000006E-2</v>
      </c>
      <c r="O5" s="5" t="e">
        <f t="shared" si="0"/>
        <v>#VALUE!</v>
      </c>
    </row>
    <row r="6" spans="1:15" x14ac:dyDescent="0.25">
      <c r="A6" s="10" t="s">
        <v>20</v>
      </c>
      <c r="B6" s="9" t="e">
        <f>'Value Share'!B9/10000000</f>
        <v>#VALUE!</v>
      </c>
      <c r="C6" s="9" t="e">
        <f>'Value Share'!C9/10000000</f>
        <v>#VALUE!</v>
      </c>
      <c r="D6" s="9" t="e">
        <f>'Value Share'!D9/10000000</f>
        <v>#VALUE!</v>
      </c>
      <c r="E6" s="9">
        <f>'Value Share'!E9/10000000</f>
        <v>1.6238344267300009</v>
      </c>
      <c r="F6" s="9">
        <f>'Value Share'!F9/10000000</f>
        <v>1.9</v>
      </c>
      <c r="G6" s="9">
        <f>'Value Share'!G9/10000000</f>
        <v>0.36499999999999999</v>
      </c>
      <c r="H6" s="9">
        <f>'Value Share'!H9/10000000</f>
        <v>0.45</v>
      </c>
      <c r="I6" s="9">
        <f>'Value Share'!I9/10000000</f>
        <v>0.16500000000000001</v>
      </c>
      <c r="J6" s="9">
        <f>'Value Share'!J9/10000000</f>
        <v>0.75</v>
      </c>
      <c r="K6" s="9">
        <f>'Value Share'!K9/10000000</f>
        <v>0.436</v>
      </c>
      <c r="L6" s="9">
        <f>'Value Share'!L9/10000000</f>
        <v>0.20499999999999999</v>
      </c>
      <c r="M6" s="9">
        <f>'Value Share'!M9/10000000</f>
        <v>0.64800000000000002</v>
      </c>
      <c r="N6" s="9">
        <f>'Value Share'!N9/10000000</f>
        <v>0.246</v>
      </c>
      <c r="O6" s="5" t="e">
        <f t="shared" si="0"/>
        <v>#VALUE!</v>
      </c>
    </row>
    <row r="7" spans="1:15" x14ac:dyDescent="0.25">
      <c r="A7" s="6" t="s">
        <v>21</v>
      </c>
      <c r="B7" s="9" t="e">
        <f>'Value Share'!B10/10000000</f>
        <v>#VALUE!</v>
      </c>
      <c r="C7" s="9" t="e">
        <f>'Value Share'!C10/10000000</f>
        <v>#VALUE!</v>
      </c>
      <c r="D7" s="9" t="e">
        <f>'Value Share'!D10/10000000</f>
        <v>#VALUE!</v>
      </c>
      <c r="E7" s="9">
        <f>'Value Share'!E10/10000000</f>
        <v>0.21249653997999998</v>
      </c>
      <c r="F7" s="9">
        <f>'Value Share'!F10/10000000</f>
        <v>0.14039679999999999</v>
      </c>
      <c r="G7" s="9">
        <f>'Value Share'!G10/10000000</f>
        <v>0.1180943</v>
      </c>
      <c r="H7" s="9">
        <f>'Value Share'!H10/10000000</f>
        <v>0.1471181</v>
      </c>
      <c r="I7" s="9">
        <f>'Value Share'!I10/10000000</f>
        <v>1.0075000000000001E-2</v>
      </c>
      <c r="J7" s="9">
        <f>'Value Share'!J10/10000000</f>
        <v>6.1741299999999999E-2</v>
      </c>
      <c r="K7" s="9">
        <f>'Value Share'!K10/10000000</f>
        <v>2.2645800000000001E-2</v>
      </c>
      <c r="L7" s="9">
        <f>'Value Share'!L10/10000000</f>
        <v>1.27683E-2</v>
      </c>
      <c r="M7" s="9">
        <f>'Value Share'!M10/10000000</f>
        <v>2.1867399999999999E-2</v>
      </c>
      <c r="N7" s="9">
        <f>'Value Share'!N10/10000000</f>
        <v>2.2735100000000001E-2</v>
      </c>
      <c r="O7" s="5" t="e">
        <f t="shared" si="0"/>
        <v>#VALUE!</v>
      </c>
    </row>
    <row r="8" spans="1:15" x14ac:dyDescent="0.25">
      <c r="A8" s="6" t="s">
        <v>23</v>
      </c>
      <c r="B8" s="9" t="e">
        <f>'Value Share'!B11/10000000</f>
        <v>#VALUE!</v>
      </c>
      <c r="C8" s="9" t="e">
        <f>'Value Share'!C11/10000000</f>
        <v>#VALUE!</v>
      </c>
      <c r="D8" s="9" t="e">
        <f>'Value Share'!D11/10000000</f>
        <v>#VALUE!</v>
      </c>
      <c r="E8" s="9">
        <f>'Value Share'!E11/10000000</f>
        <v>0.38492238874999996</v>
      </c>
      <c r="F8" s="9">
        <f>'Value Share'!F11/10000000</f>
        <v>0.36</v>
      </c>
      <c r="G8" s="9">
        <f>'Value Share'!G11/10000000</f>
        <v>8.412E-2</v>
      </c>
      <c r="H8" s="9">
        <f>'Value Share'!H11/10000000</f>
        <v>0.2225</v>
      </c>
      <c r="I8" s="9">
        <f>'Value Share'!I11/10000000</f>
        <v>4.8099999999999997E-2</v>
      </c>
      <c r="J8" s="9">
        <f>'Value Share'!J11/10000000</f>
        <v>5.2999999999999999E-2</v>
      </c>
      <c r="K8" s="9">
        <f>'Value Share'!K11/10000000</f>
        <v>7.2450000000000001E-2</v>
      </c>
      <c r="L8" s="9">
        <f>'Value Share'!L11/10000000</f>
        <v>4.8750000000000002E-2</v>
      </c>
      <c r="M8" s="9">
        <f>'Value Share'!M11/10000000</f>
        <v>8.3750000000000005E-2</v>
      </c>
      <c r="N8" s="9">
        <f>'Value Share'!N11/10000000</f>
        <v>4.6879999999999998E-2</v>
      </c>
      <c r="O8" s="5" t="e">
        <f t="shared" si="0"/>
        <v>#VALUE!</v>
      </c>
    </row>
    <row r="9" spans="1:15" x14ac:dyDescent="0.25">
      <c r="A9" s="6" t="s">
        <v>42</v>
      </c>
      <c r="B9" s="9" t="e">
        <f>'Value Share'!B12/10000000</f>
        <v>#VALUE!</v>
      </c>
      <c r="C9" s="9" t="e">
        <f>'Value Share'!C12/10000000</f>
        <v>#VALUE!</v>
      </c>
      <c r="D9" s="9" t="e">
        <f>'Value Share'!D12/10000000</f>
        <v>#VALUE!</v>
      </c>
      <c r="E9" s="9">
        <f>'Value Share'!E12/10000000</f>
        <v>0.78525716971000026</v>
      </c>
      <c r="F9" s="9">
        <f>'Value Share'!F12/10000000</f>
        <v>0.97019999999999995</v>
      </c>
      <c r="G9" s="9">
        <f>'Value Share'!G12/10000000</f>
        <v>0</v>
      </c>
      <c r="H9" s="9">
        <f>'Value Share'!H12/10000000</f>
        <v>0.43456467599999998</v>
      </c>
      <c r="I9" s="9">
        <f>'Value Share'!I12/10000000</f>
        <v>0.23468269000000003</v>
      </c>
      <c r="J9" s="9">
        <f>'Value Share'!J12/10000000</f>
        <v>0.49919999999999998</v>
      </c>
      <c r="K9" s="9">
        <f>'Value Share'!K12/10000000</f>
        <v>0.18049240000000003</v>
      </c>
      <c r="L9" s="9">
        <f>'Value Share'!L12/10000000</f>
        <v>8.0189999999999997E-2</v>
      </c>
      <c r="M9" s="9">
        <f>'Value Share'!M12/10000000</f>
        <v>0.76167875847588429</v>
      </c>
      <c r="N9" s="9">
        <f>'Value Share'!N12/10000000</f>
        <v>4.0730062499999997E-2</v>
      </c>
      <c r="O9" s="5" t="e">
        <f t="shared" si="0"/>
        <v>#VALUE!</v>
      </c>
    </row>
    <row r="10" spans="1:15" x14ac:dyDescent="0.25">
      <c r="A10" s="6" t="s">
        <v>43</v>
      </c>
      <c r="B10" s="9" t="e">
        <f>'Value Share'!B13/10000000</f>
        <v>#VALUE!</v>
      </c>
      <c r="C10" s="9" t="e">
        <f>'Value Share'!C13/10000000</f>
        <v>#VALUE!</v>
      </c>
      <c r="D10" s="9" t="e">
        <f>'Value Share'!D13/10000000</f>
        <v>#VALUE!</v>
      </c>
      <c r="E10" s="9">
        <f>'Value Share'!E13/10000000</f>
        <v>0.82896327013000004</v>
      </c>
      <c r="F10" s="9">
        <f>'Value Share'!F13/10000000</f>
        <v>0.64680000000000004</v>
      </c>
      <c r="G10" s="9">
        <f>'Value Share'!G13/10000000</f>
        <v>0</v>
      </c>
      <c r="H10" s="9">
        <f>'Value Share'!H13/10000000</f>
        <v>0.401136624</v>
      </c>
      <c r="I10" s="9">
        <f>'Value Share'!I13/10000000</f>
        <v>0.19201311000000001</v>
      </c>
      <c r="J10" s="9">
        <f>'Value Share'!J13/10000000</f>
        <v>0.46079999999999999</v>
      </c>
      <c r="K10" s="9">
        <f>'Value Share'!K13/10000000</f>
        <v>0.14767559999999999</v>
      </c>
      <c r="L10" s="9">
        <f>'Value Share'!L13/10000000</f>
        <v>9.8010000000000014E-2</v>
      </c>
      <c r="M10" s="9">
        <f>'Value Share'!M13/10000000</f>
        <v>0.50778583898392282</v>
      </c>
      <c r="N10" s="9">
        <f>'Value Share'!N13/10000000</f>
        <v>4.9781187500000004E-2</v>
      </c>
      <c r="O10" s="5" t="e">
        <f t="shared" si="0"/>
        <v>#VALUE!</v>
      </c>
    </row>
    <row r="11" spans="1:15" x14ac:dyDescent="0.25">
      <c r="A11" s="8" t="s">
        <v>45</v>
      </c>
      <c r="B11" s="9" t="e">
        <f>'Value Share'!B14/10000000</f>
        <v>#VALUE!</v>
      </c>
      <c r="C11" s="9" t="e">
        <f>'Value Share'!C14/10000000</f>
        <v>#VALUE!</v>
      </c>
      <c r="D11" s="9" t="e">
        <f>'Value Share'!D14/10000000</f>
        <v>#VALUE!</v>
      </c>
      <c r="E11" s="9">
        <f>'Value Share'!E14/10000000</f>
        <v>0.46488026618</v>
      </c>
      <c r="F11" s="9">
        <f>'Value Share'!F14/10000000</f>
        <v>0.65</v>
      </c>
      <c r="G11" s="9">
        <f>'Value Share'!G14/10000000</f>
        <v>0.18071999999999999</v>
      </c>
      <c r="H11" s="9">
        <f>'Value Share'!H14/10000000</f>
        <v>0.32400000000000001</v>
      </c>
      <c r="I11" s="9">
        <f>'Value Share'!I14/10000000</f>
        <v>6.4799999999999996E-2</v>
      </c>
      <c r="J11" s="9">
        <f>'Value Share'!J14/10000000</f>
        <v>0.128</v>
      </c>
      <c r="K11" s="9">
        <f>'Value Share'!K14/10000000</f>
        <v>8.0549999999999997E-2</v>
      </c>
      <c r="L11" s="9">
        <f>'Value Share'!L14/10000000</f>
        <v>6.6750000000000004E-2</v>
      </c>
      <c r="M11" s="9">
        <f>'Value Share'!M14/10000000</f>
        <v>0.15959999999999999</v>
      </c>
      <c r="N11" s="9">
        <f>'Value Share'!N14/10000000</f>
        <v>4.104E-2</v>
      </c>
      <c r="O11" s="5" t="e">
        <f>AVERAGE(O2:O10)</f>
        <v>#VALUE!</v>
      </c>
    </row>
    <row r="15" spans="1:15" x14ac:dyDescent="0.25">
      <c r="A15" s="4" t="s">
        <v>1</v>
      </c>
      <c r="B15" s="4" t="s">
        <v>4</v>
      </c>
      <c r="C15" s="4" t="s">
        <v>5</v>
      </c>
      <c r="D15" s="4" t="s">
        <v>6</v>
      </c>
      <c r="E15" s="4" t="s">
        <v>7</v>
      </c>
      <c r="F15" s="4" t="s">
        <v>8</v>
      </c>
      <c r="G15" s="4" t="s">
        <v>9</v>
      </c>
      <c r="H15" s="4" t="s">
        <v>10</v>
      </c>
      <c r="I15" s="4" t="s">
        <v>11</v>
      </c>
      <c r="J15" s="4" t="s">
        <v>12</v>
      </c>
      <c r="K15" s="4" t="s">
        <v>13</v>
      </c>
      <c r="L15" s="4" t="s">
        <v>14</v>
      </c>
      <c r="M15" s="4" t="s">
        <v>15</v>
      </c>
      <c r="N15" s="4" t="s">
        <v>44</v>
      </c>
      <c r="O15" s="4" t="s">
        <v>46</v>
      </c>
    </row>
    <row r="16" spans="1:15" x14ac:dyDescent="0.25">
      <c r="A16" s="6" t="s">
        <v>16</v>
      </c>
      <c r="B16" s="7" t="e">
        <f>'Qty Share'!B5/1000</f>
        <v>#VALUE!</v>
      </c>
      <c r="C16" s="7" t="e">
        <f>'Qty Share'!C5/1000</f>
        <v>#VALUE!</v>
      </c>
      <c r="D16" s="7" t="e">
        <f>'Qty Share'!D5/1000</f>
        <v>#VALUE!</v>
      </c>
      <c r="E16" s="7">
        <f>'Qty Share'!E5/1000</f>
        <v>6.5579999999999998</v>
      </c>
      <c r="F16" s="7">
        <f>'Qty Share'!F5/1000</f>
        <v>1.476</v>
      </c>
      <c r="G16" s="7">
        <f>'Qty Share'!G5/1000</f>
        <v>2.1339999999999999</v>
      </c>
      <c r="H16" s="7">
        <f>'Qty Share'!H5/1000</f>
        <v>2.6779999999999999</v>
      </c>
      <c r="I16" s="7">
        <f>'Qty Share'!I5/1000</f>
        <v>0.16</v>
      </c>
      <c r="J16" s="7">
        <f>'Qty Share'!J5/1000</f>
        <v>0.48199999999999998</v>
      </c>
      <c r="K16" s="7">
        <f>'Qty Share'!K5/1000</f>
        <v>1.0129999999999999</v>
      </c>
      <c r="L16" s="7">
        <f>'Qty Share'!L5/1000</f>
        <v>7.2999999999999995E-2</v>
      </c>
      <c r="M16" s="7">
        <f>'Qty Share'!M5/1000</f>
        <v>0.34399999999999997</v>
      </c>
      <c r="N16" s="7">
        <f>'Qty Share'!N5/1000</f>
        <v>2.1190000000000002</v>
      </c>
      <c r="O16" s="5" t="e">
        <f>B16/N16</f>
        <v>#VALUE!</v>
      </c>
    </row>
    <row r="17" spans="1:15" x14ac:dyDescent="0.25">
      <c r="A17" s="6" t="s">
        <v>17</v>
      </c>
      <c r="B17" s="7" t="e">
        <f>'Qty Share'!B6/1000</f>
        <v>#VALUE!</v>
      </c>
      <c r="C17" s="7" t="e">
        <f>'Qty Share'!C6/1000</f>
        <v>#VALUE!</v>
      </c>
      <c r="D17" s="7" t="e">
        <f>'Qty Share'!D6/1000</f>
        <v>#VALUE!</v>
      </c>
      <c r="E17" s="7">
        <f>'Qty Share'!E6/1000</f>
        <v>5.6959999999999997</v>
      </c>
      <c r="F17" s="7">
        <f>'Qty Share'!F6/1000</f>
        <v>0.78200000000000003</v>
      </c>
      <c r="G17" s="7">
        <f>'Qty Share'!G6/1000</f>
        <v>1.68</v>
      </c>
      <c r="H17" s="7">
        <f>'Qty Share'!H6/1000</f>
        <v>3</v>
      </c>
      <c r="I17" s="7">
        <f>'Qty Share'!I6/1000</f>
        <v>4.4999999999999998E-2</v>
      </c>
      <c r="J17" s="7">
        <f>'Qty Share'!J6/1000</f>
        <v>0.16900000000000001</v>
      </c>
      <c r="K17" s="7">
        <f>'Qty Share'!K6/1000</f>
        <v>0.46200000000000002</v>
      </c>
      <c r="L17" s="7">
        <f>'Qty Share'!L6/1000</f>
        <v>0.14799999999999999</v>
      </c>
      <c r="M17" s="7">
        <f>'Qty Share'!M6/1000</f>
        <v>0.27</v>
      </c>
      <c r="N17" s="7">
        <f>'Qty Share'!N6/1000</f>
        <v>0.66600000000000004</v>
      </c>
      <c r="O17" s="5" t="e">
        <f t="shared" ref="O17:O24" si="1">B17/N17</f>
        <v>#VALUE!</v>
      </c>
    </row>
    <row r="18" spans="1:15" x14ac:dyDescent="0.25">
      <c r="A18" s="6" t="s">
        <v>18</v>
      </c>
      <c r="B18" s="7" t="e">
        <f>'Qty Share'!B7/1000</f>
        <v>#VALUE!</v>
      </c>
      <c r="C18" s="7" t="e">
        <f>'Qty Share'!C7/1000</f>
        <v>#VALUE!</v>
      </c>
      <c r="D18" s="7" t="e">
        <f>'Qty Share'!D7/1000</f>
        <v>#VALUE!</v>
      </c>
      <c r="E18" s="7">
        <f>'Qty Share'!E7/1000</f>
        <v>3.3260000000000001</v>
      </c>
      <c r="F18" s="7">
        <f>'Qty Share'!F7/1000</f>
        <v>0.83199999999999996</v>
      </c>
      <c r="G18" s="7">
        <f>'Qty Share'!G7/1000</f>
        <v>1.35</v>
      </c>
      <c r="H18" s="7">
        <f>'Qty Share'!H7/1000</f>
        <v>2.54</v>
      </c>
      <c r="I18" s="7">
        <f>'Qty Share'!I7/1000</f>
        <v>0.14499999999999999</v>
      </c>
      <c r="J18" s="7">
        <f>'Qty Share'!J7/1000</f>
        <v>0.17499999999999999</v>
      </c>
      <c r="K18" s="7">
        <f>'Qty Share'!K7/1000</f>
        <v>0.221</v>
      </c>
      <c r="L18" s="7">
        <f>'Qty Share'!L7/1000</f>
        <v>3.7999999999999999E-2</v>
      </c>
      <c r="M18" s="7">
        <f>'Qty Share'!M7/1000</f>
        <v>0.28999999999999998</v>
      </c>
      <c r="N18" s="7">
        <f>'Qty Share'!N7/1000</f>
        <v>0.52300000000000002</v>
      </c>
      <c r="O18" s="5" t="e">
        <f t="shared" si="1"/>
        <v>#VALUE!</v>
      </c>
    </row>
    <row r="19" spans="1:15" x14ac:dyDescent="0.25">
      <c r="A19" s="6" t="s">
        <v>19</v>
      </c>
      <c r="B19" s="7" t="e">
        <f>'Qty Share'!B8/1000</f>
        <v>#VALUE!</v>
      </c>
      <c r="C19" s="7" t="e">
        <f>'Qty Share'!C8/1000</f>
        <v>#VALUE!</v>
      </c>
      <c r="D19" s="7" t="e">
        <f>'Qty Share'!D8/1000</f>
        <v>#VALUE!</v>
      </c>
      <c r="E19" s="7">
        <f>'Qty Share'!E8/1000</f>
        <v>3.2320000000000002</v>
      </c>
      <c r="F19" s="7">
        <f>'Qty Share'!F8/1000</f>
        <v>0.28000000000000003</v>
      </c>
      <c r="G19" s="7">
        <f>'Qty Share'!G8/1000</f>
        <v>0.7</v>
      </c>
      <c r="H19" s="7">
        <f>'Qty Share'!H8/1000</f>
        <v>1.28</v>
      </c>
      <c r="I19" s="7">
        <f>'Qty Share'!I8/1000</f>
        <v>0.05</v>
      </c>
      <c r="J19" s="7">
        <f>'Qty Share'!J8/1000</f>
        <v>0.14499999999999999</v>
      </c>
      <c r="K19" s="7">
        <f>'Qty Share'!K8/1000</f>
        <v>0.54</v>
      </c>
      <c r="L19" s="7">
        <f>'Qty Share'!L8/1000</f>
        <v>0.05</v>
      </c>
      <c r="M19" s="7">
        <f>'Qty Share'!M8/1000</f>
        <v>0.155</v>
      </c>
      <c r="N19" s="7">
        <f>'Qty Share'!N8/1000</f>
        <v>0.9</v>
      </c>
      <c r="O19" s="5" t="e">
        <f t="shared" si="1"/>
        <v>#VALUE!</v>
      </c>
    </row>
    <row r="20" spans="1:15" x14ac:dyDescent="0.25">
      <c r="A20" s="10" t="s">
        <v>20</v>
      </c>
      <c r="B20" s="7" t="e">
        <f>'Qty Share'!B9/1000</f>
        <v>#VALUE!</v>
      </c>
      <c r="C20" s="7" t="e">
        <f>'Qty Share'!C9/1000</f>
        <v>#VALUE!</v>
      </c>
      <c r="D20" s="7" t="e">
        <f>'Qty Share'!D9/1000</f>
        <v>#VALUE!</v>
      </c>
      <c r="E20" s="7">
        <f>'Qty Share'!E9/1000</f>
        <v>8.5719999999999992</v>
      </c>
      <c r="F20" s="7">
        <f>'Qty Share'!F9/1000</f>
        <v>1.86</v>
      </c>
      <c r="G20" s="7">
        <f>'Qty Share'!G9/1000</f>
        <v>2.65</v>
      </c>
      <c r="H20" s="7">
        <f>'Qty Share'!H9/1000</f>
        <v>3.04</v>
      </c>
      <c r="I20" s="7">
        <f>'Qty Share'!I9/1000</f>
        <v>0.155</v>
      </c>
      <c r="J20" s="7">
        <f>'Qty Share'!J9/1000</f>
        <v>0.62</v>
      </c>
      <c r="K20" s="7">
        <f>'Qty Share'!K9/1000</f>
        <v>1.57</v>
      </c>
      <c r="L20" s="7">
        <f>'Qty Share'!L9/1000</f>
        <v>0.22500000000000001</v>
      </c>
      <c r="M20" s="7">
        <f>'Qty Share'!M9/1000</f>
        <v>0.56000000000000005</v>
      </c>
      <c r="N20" s="7">
        <f>'Qty Share'!N9/1000</f>
        <v>2.85</v>
      </c>
      <c r="O20" s="5" t="e">
        <f t="shared" si="1"/>
        <v>#VALUE!</v>
      </c>
    </row>
    <row r="21" spans="1:15" x14ac:dyDescent="0.25">
      <c r="A21" s="6" t="s">
        <v>21</v>
      </c>
      <c r="B21" s="7" t="e">
        <f>'Qty Share'!B10/1000</f>
        <v>#VALUE!</v>
      </c>
      <c r="C21" s="7" t="e">
        <f>'Qty Share'!C10/1000</f>
        <v>#VALUE!</v>
      </c>
      <c r="D21" s="7" t="e">
        <f>'Qty Share'!D10/1000</f>
        <v>#VALUE!</v>
      </c>
      <c r="E21" s="7">
        <f>'Qty Share'!E10/1000</f>
        <v>1.9810000000000001</v>
      </c>
      <c r="F21" s="7">
        <f>'Qty Share'!F10/1000</f>
        <v>0.13800000000000001</v>
      </c>
      <c r="G21" s="7">
        <f>'Qty Share'!G10/1000</f>
        <v>1.2270000000000001</v>
      </c>
      <c r="H21" s="7">
        <f>'Qty Share'!H10/1000</f>
        <v>1.151</v>
      </c>
      <c r="I21" s="7">
        <f>'Qty Share'!I10/1000</f>
        <v>8.9999999999999993E-3</v>
      </c>
      <c r="J21" s="7">
        <f>'Qty Share'!J10/1000</f>
        <v>5.2999999999999999E-2</v>
      </c>
      <c r="K21" s="7">
        <f>'Qty Share'!K10/1000</f>
        <v>0.106</v>
      </c>
      <c r="L21" s="7">
        <f>'Qty Share'!L10/1000</f>
        <v>1.2E-2</v>
      </c>
      <c r="M21" s="7">
        <f>'Qty Share'!M10/1000</f>
        <v>3.1E-2</v>
      </c>
      <c r="N21" s="7">
        <f>'Qty Share'!N10/1000</f>
        <v>0.28999999999999998</v>
      </c>
      <c r="O21" s="5" t="e">
        <f t="shared" si="1"/>
        <v>#VALUE!</v>
      </c>
    </row>
    <row r="22" spans="1:15" x14ac:dyDescent="0.25">
      <c r="A22" s="6" t="s">
        <v>23</v>
      </c>
      <c r="B22" s="7" t="e">
        <f>'Qty Share'!B11/1000</f>
        <v>#VALUE!</v>
      </c>
      <c r="C22" s="7" t="e">
        <f>'Qty Share'!C11/1000</f>
        <v>#VALUE!</v>
      </c>
      <c r="D22" s="7" t="e">
        <f>'Qty Share'!D11/1000</f>
        <v>#VALUE!</v>
      </c>
      <c r="E22" s="7">
        <f>'Qty Share'!E11/1000</f>
        <v>2.9620000000000002</v>
      </c>
      <c r="F22" s="7">
        <f>'Qty Share'!F11/1000</f>
        <v>0.26200000000000001</v>
      </c>
      <c r="G22" s="7">
        <f>'Qty Share'!G11/1000</f>
        <v>0.70499999999999996</v>
      </c>
      <c r="H22" s="7">
        <f>'Qty Share'!H11/1000</f>
        <v>1.4</v>
      </c>
      <c r="I22" s="7">
        <f>'Qty Share'!I11/1000</f>
        <v>3.9E-2</v>
      </c>
      <c r="J22" s="7">
        <f>'Qty Share'!J11/1000</f>
        <v>5.0999999999999997E-2</v>
      </c>
      <c r="K22" s="7">
        <f>'Qty Share'!K11/1000</f>
        <v>0.16200000000000001</v>
      </c>
      <c r="L22" s="7">
        <f>'Qty Share'!L11/1000</f>
        <v>6.6000000000000003E-2</v>
      </c>
      <c r="M22" s="7">
        <f>'Qty Share'!M11/1000</f>
        <v>6.9000000000000006E-2</v>
      </c>
      <c r="N22" s="7">
        <f>'Qty Share'!N11/1000</f>
        <v>0.57999999999999996</v>
      </c>
      <c r="O22" s="5" t="e">
        <f t="shared" si="1"/>
        <v>#VALUE!</v>
      </c>
    </row>
    <row r="23" spans="1:15" x14ac:dyDescent="0.25">
      <c r="A23" s="6" t="s">
        <v>42</v>
      </c>
      <c r="B23" s="7" t="e">
        <f>'Qty Share'!B12/1000</f>
        <v>#VALUE!</v>
      </c>
      <c r="C23" s="7" t="e">
        <f>'Qty Share'!C12/1000</f>
        <v>#VALUE!</v>
      </c>
      <c r="D23" s="7" t="e">
        <f>'Qty Share'!D12/1000</f>
        <v>#VALUE!</v>
      </c>
      <c r="E23" s="7">
        <f>'Qty Share'!E12/1000</f>
        <v>4.9180000000000001</v>
      </c>
      <c r="F23" s="7">
        <f>'Qty Share'!F12/1000</f>
        <v>1.0008692699490662</v>
      </c>
      <c r="G23" s="7">
        <f>'Qty Share'!G12/1000</f>
        <v>0</v>
      </c>
      <c r="H23" s="7">
        <f>'Qty Share'!H12/1000</f>
        <v>3.3380000000000001</v>
      </c>
      <c r="I23" s="7">
        <f>'Qty Share'!I12/1000</f>
        <v>0.21868131868131868</v>
      </c>
      <c r="J23" s="7">
        <f>'Qty Share'!J12/1000</f>
        <v>0.39973770491803279</v>
      </c>
      <c r="K23" s="7">
        <f>'Qty Share'!K12/1000</f>
        <v>0.71056393076493574</v>
      </c>
      <c r="L23" s="7">
        <f>'Qty Share'!L12/1000</f>
        <v>5.946325878594249E-2</v>
      </c>
      <c r="M23" s="7">
        <f>'Qty Share'!M12/1000</f>
        <v>0.48561096374889473</v>
      </c>
      <c r="N23" s="7">
        <f>'Qty Share'!N12/1000</f>
        <v>0.37080000000000002</v>
      </c>
      <c r="O23" s="5" t="e">
        <f t="shared" si="1"/>
        <v>#VALUE!</v>
      </c>
    </row>
    <row r="24" spans="1:15" x14ac:dyDescent="0.25">
      <c r="A24" s="6" t="s">
        <v>43</v>
      </c>
      <c r="B24" s="7" t="e">
        <f>'Qty Share'!B13/1000</f>
        <v>#VALUE!</v>
      </c>
      <c r="C24" s="7" t="e">
        <f>'Qty Share'!C13/1000</f>
        <v>#VALUE!</v>
      </c>
      <c r="D24" s="7" t="e">
        <f>'Qty Share'!D13/1000</f>
        <v>#VALUE!</v>
      </c>
      <c r="E24" s="7">
        <f>'Qty Share'!E13/1000</f>
        <v>5.1769999999999996</v>
      </c>
      <c r="F24" s="7">
        <f>'Qty Share'!F13/1000</f>
        <v>0.53913073005093382</v>
      </c>
      <c r="G24" s="7">
        <f>'Qty Share'!G13/1000</f>
        <v>0</v>
      </c>
      <c r="H24" s="7">
        <f>'Qty Share'!H13/1000</f>
        <v>2.7309999999999999</v>
      </c>
      <c r="I24" s="7">
        <f>'Qty Share'!I13/1000</f>
        <v>0.17931868131868131</v>
      </c>
      <c r="J24" s="7">
        <f>'Qty Share'!J13/1000</f>
        <v>0.36826229508196717</v>
      </c>
      <c r="K24" s="7">
        <f>'Qty Share'!K13/1000</f>
        <v>0.58143606923506419</v>
      </c>
      <c r="L24" s="7">
        <f>'Qty Share'!L13/1000</f>
        <v>7.253674121405751E-2</v>
      </c>
      <c r="M24" s="7">
        <f>'Qty Share'!M13/1000</f>
        <v>0.39738903625110522</v>
      </c>
      <c r="N24" s="7">
        <f>'Qty Share'!N13/1000</f>
        <v>0.45320000000000005</v>
      </c>
      <c r="O24" s="5" t="e">
        <f t="shared" si="1"/>
        <v>#VALUE!</v>
      </c>
    </row>
    <row r="25" spans="1:15" x14ac:dyDescent="0.25">
      <c r="A25" s="8" t="s">
        <v>45</v>
      </c>
      <c r="B25" s="7" t="e">
        <f>'Qty Share'!B14/1000</f>
        <v>#VALUE!</v>
      </c>
      <c r="C25" s="7" t="e">
        <f>'Qty Share'!C14/1000</f>
        <v>#VALUE!</v>
      </c>
      <c r="D25" s="7" t="e">
        <f>'Qty Share'!D14/1000</f>
        <v>#VALUE!</v>
      </c>
      <c r="E25" s="7">
        <f>'Qty Share'!E14/1000</f>
        <v>3.593</v>
      </c>
      <c r="F25" s="7">
        <f>'Qty Share'!F14/1000</f>
        <v>0.41199999999999998</v>
      </c>
      <c r="G25" s="7">
        <f>'Qty Share'!G14/1000</f>
        <v>1.306</v>
      </c>
      <c r="H25" s="7">
        <f>'Qty Share'!H14/1000</f>
        <v>2.41</v>
      </c>
      <c r="I25" s="7">
        <f>'Qty Share'!I14/1000</f>
        <v>4.9000000000000002E-2</v>
      </c>
      <c r="J25" s="7">
        <f>'Qty Share'!J14/1000</f>
        <v>0.122</v>
      </c>
      <c r="K25" s="7">
        <f>'Qty Share'!K14/1000</f>
        <v>0.17699999999999999</v>
      </c>
      <c r="L25" s="7">
        <f>'Qty Share'!L14/1000</f>
        <v>0.09</v>
      </c>
      <c r="M25" s="7">
        <f>'Qty Share'!M14/1000</f>
        <v>0.13200000000000001</v>
      </c>
      <c r="N25" s="7">
        <f>'Qty Share'!N14/1000</f>
        <v>0.51</v>
      </c>
      <c r="O25" s="5" t="e">
        <f>AVERAGE(O16:O24)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Smartphone</vt:lpstr>
      <vt:lpstr>Feature</vt:lpstr>
      <vt:lpstr>Value Sales</vt:lpstr>
      <vt:lpstr>Qty Sales</vt:lpstr>
      <vt:lpstr>Value Share</vt:lpstr>
      <vt:lpstr>Qty Share</vt:lpstr>
      <vt:lpstr>For 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2020-02-16T13:18:34Z</dcterms:modified>
</cp:coreProperties>
</file>